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35" yWindow="65461" windowWidth="15060" windowHeight="15600" tabRatio="793" activeTab="0"/>
  </bookViews>
  <sheets>
    <sheet name="ｸﾛｽ問1" sheetId="1" r:id="rId1"/>
    <sheet name="ｸﾛｽ問3～11" sheetId="2" r:id="rId2"/>
    <sheet name="クロス問11（朝食）" sheetId="3" r:id="rId3"/>
    <sheet name="ｸﾛｽ問12" sheetId="4" r:id="rId4"/>
    <sheet name="ｸﾛｽ問13～15" sheetId="5" r:id="rId5"/>
    <sheet name="ｸﾛｽ問16" sheetId="6" r:id="rId6"/>
    <sheet name="ｸﾛｽ問17～18" sheetId="7" r:id="rId7"/>
    <sheet name="ｸﾛｽ問19" sheetId="8" r:id="rId8"/>
    <sheet name="ｸﾛｽ問20～24(1)" sheetId="9" r:id="rId9"/>
    <sheet name="クロス問23（2）" sheetId="10" r:id="rId10"/>
    <sheet name="クロス問23（3）" sheetId="11" r:id="rId11"/>
    <sheet name="ｸﾛｽ問25(1)" sheetId="12" r:id="rId12"/>
    <sheet name="ｸﾛｽ問25(2)" sheetId="13" r:id="rId13"/>
    <sheet name="ｸﾛｽその他（1）" sheetId="14" r:id="rId14"/>
    <sheet name="ｸﾛｽその他 (2)" sheetId="15" r:id="rId15"/>
    <sheet name="ｸﾛｽその他（3）" sheetId="16" r:id="rId16"/>
    <sheet name="ｸﾛｽその他（4）" sheetId="17" r:id="rId17"/>
    <sheet name="ｸﾛｽその他（5）" sheetId="18" r:id="rId18"/>
  </sheets>
  <definedNames>
    <definedName name="_xlnm.Print_Area" localSheetId="14">'ｸﾛｽその他 (2)'!$A$1:$AD$44</definedName>
    <definedName name="_xlnm.Print_Area" localSheetId="13">'ｸﾛｽその他（1）'!$A$1:$AA$32</definedName>
    <definedName name="_xlnm.Print_Area" localSheetId="15">'ｸﾛｽその他（3）'!$A$1:$X$32</definedName>
    <definedName name="_xlnm.Print_Area" localSheetId="16">'ｸﾛｽその他（4）'!$A$1:$AA$32</definedName>
    <definedName name="_xlnm.Print_Area" localSheetId="17">'ｸﾛｽその他（5）'!$A$1:$AA$32</definedName>
    <definedName name="_xlnm.Print_Area" localSheetId="0">'ｸﾛｽ問1'!$A$1:$J$88</definedName>
    <definedName name="_xlnm.Print_Area" localSheetId="2">'クロス問11（朝食）'!$A$1:$M$44</definedName>
    <definedName name="_xlnm.Print_Area" localSheetId="3">'ｸﾛｽ問12'!$A$1:$M$102</definedName>
    <definedName name="_xlnm.Print_Area" localSheetId="4">'ｸﾛｽ問13～15'!$A$1:$L$282</definedName>
    <definedName name="_xlnm.Print_Area" localSheetId="5">'ｸﾛｽ問16'!$A$1:$N$46</definedName>
    <definedName name="_xlnm.Print_Area" localSheetId="6">'ｸﾛｽ問17～18'!$A$1:$L$575</definedName>
    <definedName name="_xlnm.Print_Area" localSheetId="7">'ｸﾛｽ問19'!$A$1:$S$48</definedName>
    <definedName name="_xlnm.Print_Area" localSheetId="8">'ｸﾛｽ問20～24(1)'!$A$1:$M$336</definedName>
    <definedName name="_xlnm.Print_Area" localSheetId="9">'クロス問23（2）'!$A$1:$I$40</definedName>
    <definedName name="_xlnm.Print_Area" localSheetId="10">'クロス問23（3）'!$A$1:$N$73</definedName>
    <definedName name="_xlnm.Print_Area" localSheetId="11">'ｸﾛｽ問25(1)'!$A$1:$L$94</definedName>
    <definedName name="_xlnm.Print_Area" localSheetId="12">'ｸﾛｽ問25(2)'!$A$1:$P$49</definedName>
    <definedName name="_xlnm.Print_Area" localSheetId="1">'ｸﾛｽ問3～11'!$A$1:$L$986</definedName>
  </definedNames>
  <calcPr fullCalcOnLoad="1"/>
</workbook>
</file>

<file path=xl/sharedStrings.xml><?xml version="1.0" encoding="utf-8"?>
<sst xmlns="http://schemas.openxmlformats.org/spreadsheetml/2006/main" count="2365" uniqueCount="355">
  <si>
    <t>無回答・その他</t>
  </si>
  <si>
    <t>深夜
１２時以降</t>
  </si>
  <si>
    <t>深夜12時以降</t>
  </si>
  <si>
    <t>喫煙者はいる</t>
  </si>
  <si>
    <t>無回答
その他</t>
  </si>
  <si>
    <t>〔問１６．お子さんは、ふだんどのようなおやつを多く食べますか。（２つ以内で回答）〕</t>
  </si>
  <si>
    <t>計</t>
  </si>
  <si>
    <t>また、お子さんの食事に市販のお惣菜やお弁当などを利用する頻度はどれくらいですか。〕</t>
  </si>
  <si>
    <t>〔問２２．お子さんの歯磨きの際、仕上げ磨きをしていますか。〕</t>
  </si>
  <si>
    <t>よくある</t>
  </si>
  <si>
    <t>たまにある</t>
  </si>
  <si>
    <t>〔問１８．お子さんについて、次の各質問項目を改善したいと思いますか。〕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</si>
  <si>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</si>
  <si>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</si>
  <si>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</si>
  <si>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</si>
  <si>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</si>
  <si>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</si>
  <si>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</si>
  <si>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</si>
  <si>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</si>
  <si>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</si>
  <si>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</si>
  <si>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</si>
  <si>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特にない</t>
  </si>
  <si>
    <t>〔サ．しっかり噛んで食べる〕</t>
  </si>
  <si>
    <t>午後
６時台</t>
  </si>
  <si>
    <t>午後
7時台</t>
  </si>
  <si>
    <t>午後
９時以降</t>
  </si>
  <si>
    <t>午後8時前</t>
  </si>
  <si>
    <t>午後8時台</t>
  </si>
  <si>
    <t>午後9時台</t>
  </si>
  <si>
    <t>午後10時台</t>
  </si>
  <si>
    <t>午後11時台</t>
  </si>
  <si>
    <t>認定こども園</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</si>
  <si>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</si>
  <si>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</si>
  <si>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</si>
  <si>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</si>
  <si>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１週間に３～４日</t>
  </si>
  <si>
    <t>１週間に１～２日</t>
  </si>
  <si>
    <t>していない</t>
  </si>
  <si>
    <t>〔問２１．お子さんを連れて外食（飲食店での食事）する頻度はどれくらいですか。</t>
  </si>
  <si>
    <t>また、お子さんの食事に市販のお惣菜やお弁当などを利用する頻度はどれくらいですか。〕</t>
  </si>
  <si>
    <t>週に４～６回</t>
  </si>
  <si>
    <t>週に２～３回</t>
  </si>
  <si>
    <t>週に１回</t>
  </si>
  <si>
    <t>週1回未満</t>
  </si>
  <si>
    <t>全く食べない</t>
  </si>
  <si>
    <t>ファストフード（フライドポテト等）</t>
  </si>
  <si>
    <t>菓子パン</t>
  </si>
  <si>
    <t>　</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</si>
  <si>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</si>
  <si>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</si>
  <si>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</si>
  <si>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</si>
  <si>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</si>
  <si>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</si>
  <si>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</si>
  <si>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</si>
  <si>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</si>
  <si>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〔問９．お子さんはふだん何時頃に起きますか。〕</t>
  </si>
  <si>
    <t>午前
６時前</t>
  </si>
  <si>
    <t>午前
６時台</t>
  </si>
  <si>
    <t>午前
７時台</t>
  </si>
  <si>
    <t>午前
８時台</t>
  </si>
  <si>
    <t>午前
９時台</t>
  </si>
  <si>
    <t>午前１０時以降</t>
  </si>
  <si>
    <t>現在している</t>
  </si>
  <si>
    <t>過去にしていたことはあるが、現在はしていない</t>
  </si>
  <si>
    <t>今までにしたことはない</t>
  </si>
  <si>
    <t>〔問１７．お子さんは、就寝前２時間以内におやつ（甘い飲み物を含む）をとることがありますか。〕</t>
  </si>
  <si>
    <t>できていないが改善したいと思わない</t>
  </si>
  <si>
    <t>父親</t>
  </si>
  <si>
    <t>母親</t>
  </si>
  <si>
    <t>３０㎏以上</t>
  </si>
  <si>
    <t>全体</t>
  </si>
  <si>
    <t>無回答その他</t>
  </si>
  <si>
    <t>父親</t>
  </si>
  <si>
    <t>母親</t>
  </si>
  <si>
    <t>祖父</t>
  </si>
  <si>
    <t>祖母</t>
  </si>
  <si>
    <t>兄弟姉妹</t>
  </si>
  <si>
    <t>その他</t>
  </si>
  <si>
    <t>計</t>
  </si>
  <si>
    <t>３歳</t>
  </si>
  <si>
    <t>４歳</t>
  </si>
  <si>
    <t>５歳</t>
  </si>
  <si>
    <t>無回答
その他</t>
  </si>
  <si>
    <t>男</t>
  </si>
  <si>
    <t>女</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</si>
  <si>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</si>
  <si>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</si>
  <si>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</si>
  <si>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</si>
  <si>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</si>
  <si>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</si>
  <si>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</si>
  <si>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</si>
  <si>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</si>
  <si>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</si>
  <si>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</si>
  <si>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</si>
  <si>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</si>
  <si>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ない</t>
  </si>
  <si>
    <t>おにぎり</t>
  </si>
  <si>
    <t>改善したい</t>
  </si>
  <si>
    <t>保育所</t>
  </si>
  <si>
    <t>喫煙者はいない</t>
  </si>
  <si>
    <t>２～３日に１回程度</t>
  </si>
  <si>
    <t>５歳</t>
  </si>
  <si>
    <t>県東</t>
  </si>
  <si>
    <t>県西</t>
  </si>
  <si>
    <t>県南</t>
  </si>
  <si>
    <t>県北</t>
  </si>
  <si>
    <t>安足</t>
  </si>
  <si>
    <t>宇都宮</t>
  </si>
  <si>
    <t>幼稚園</t>
  </si>
  <si>
    <t>無回答
その他</t>
  </si>
  <si>
    <t>８０㎝未満</t>
  </si>
  <si>
    <t>１２０㎝以上</t>
  </si>
  <si>
    <t>１１０～１２０㎝未満</t>
  </si>
  <si>
    <t>１００～１１０㎝未満</t>
  </si>
  <si>
    <t>９０～１００㎝未満</t>
  </si>
  <si>
    <t>８０～９０㎝未満</t>
  </si>
  <si>
    <t>１０㎏未満</t>
  </si>
  <si>
    <t>１０～１５㎏未満</t>
  </si>
  <si>
    <t>１５～２０㎏未満</t>
  </si>
  <si>
    <t>２０～２５㎏未満</t>
  </si>
  <si>
    <t>２５～３０㎏未満</t>
  </si>
  <si>
    <t>決まっていない</t>
  </si>
  <si>
    <t>保育所</t>
  </si>
  <si>
    <t>〔問３．「お子さんの身長・体重から評価基準に基づいて評価」〕</t>
  </si>
  <si>
    <t>〔問１０．お子さんの排便の頻度はどのくらいですか。〕</t>
  </si>
  <si>
    <t>午後
８時前</t>
  </si>
  <si>
    <t>午後
８時台</t>
  </si>
  <si>
    <t>午後
９時台</t>
  </si>
  <si>
    <t>はい</t>
  </si>
  <si>
    <t>いいえ</t>
  </si>
  <si>
    <t>家族そろって食べる</t>
  </si>
  <si>
    <t>大人の家族の誰かと食べる</t>
  </si>
  <si>
    <t>子どもだけで食べる</t>
  </si>
  <si>
    <t>一人で食べる</t>
  </si>
  <si>
    <t>よくかむこと</t>
  </si>
  <si>
    <t>食事のマナー</t>
  </si>
  <si>
    <t>全く利用しない</t>
  </si>
  <si>
    <t>〔問５．この調査票に記入しているのはどなたですか。〕</t>
  </si>
  <si>
    <t>２　集計表(クロス集計）</t>
  </si>
  <si>
    <t>午後
１０時台</t>
  </si>
  <si>
    <t>午後
１１時台</t>
  </si>
  <si>
    <t>〔問９．お子さんはふだん何時頃に寝ますか。〕</t>
  </si>
  <si>
    <t>毎日</t>
  </si>
  <si>
    <t>喫煙している</t>
  </si>
  <si>
    <t>喫煙してない</t>
  </si>
  <si>
    <t>２０歳代</t>
  </si>
  <si>
    <t>３０歳代</t>
  </si>
  <si>
    <t>４０歳代</t>
  </si>
  <si>
    <t>５０歳以上</t>
  </si>
  <si>
    <t>１０歳代</t>
  </si>
  <si>
    <t>子供の朝食</t>
  </si>
  <si>
    <t>無回答その他</t>
  </si>
  <si>
    <t>無回答
その他</t>
  </si>
  <si>
    <t>〔問１４．お子さんは、ふだんどのように食事をしていますか。〕</t>
  </si>
  <si>
    <t>〔問１５．お子さんの食事で、主食・主菜・副菜をそろえて食べる回数は何回ありますか。〕</t>
  </si>
  <si>
    <t>ほとんど毎日</t>
  </si>
  <si>
    <t>週４～５回</t>
  </si>
  <si>
    <t>週２～３回</t>
  </si>
  <si>
    <t>ほとんどない</t>
  </si>
  <si>
    <t>牛乳・乳製品</t>
  </si>
  <si>
    <t>果物</t>
  </si>
  <si>
    <t>スナック菓子</t>
  </si>
  <si>
    <t>甘いお菓子</t>
  </si>
  <si>
    <t xml:space="preserve">甘い飲み物(ジュース・スポーツドリンクなど) </t>
  </si>
  <si>
    <t>せんべい</t>
  </si>
  <si>
    <t>すでにできているので改善の必要がない</t>
  </si>
  <si>
    <t>いる</t>
  </si>
  <si>
    <t>いない</t>
  </si>
  <si>
    <t>３歳</t>
  </si>
  <si>
    <t>４歳</t>
  </si>
  <si>
    <t>４～５日に１回程度</t>
  </si>
  <si>
    <t>週に１回程度</t>
  </si>
  <si>
    <t>不規則である</t>
  </si>
  <si>
    <t>便秘の治療を行っている</t>
  </si>
  <si>
    <t>食欲がない</t>
  </si>
  <si>
    <t>食べる時間に寝ている</t>
  </si>
  <si>
    <t>食べる習慣がない</t>
  </si>
  <si>
    <t>朝食を用意しない</t>
  </si>
  <si>
    <t>肥満予防のため朝食は控えている</t>
  </si>
  <si>
    <t>食事を用意する時間がない</t>
  </si>
  <si>
    <t>６歳</t>
  </si>
  <si>
    <t>保育所</t>
  </si>
  <si>
    <t>〔問１１．ふだんの食事の状況についてお答えください。朝食は食べていますか。〕</t>
  </si>
  <si>
    <t>〔問２３．お子さんが同居している家族のうち喫煙する人はいますか。（複数回答可）〕</t>
  </si>
  <si>
    <t>〔問２５．お子さんの日中の保育について、主に保育をお願いしている施設、登園及び退園の時間を記入してください。〕</t>
  </si>
  <si>
    <t>〔問１１．ふだんの食事の状況についてお答えください。夕食は食べていますか。〕</t>
  </si>
  <si>
    <t>よくある</t>
  </si>
  <si>
    <t>たまにある</t>
  </si>
  <si>
    <t>ほとんどない</t>
  </si>
  <si>
    <t>ない</t>
  </si>
  <si>
    <t>５歳</t>
  </si>
  <si>
    <t>無回答 その他</t>
  </si>
  <si>
    <t>よくある</t>
  </si>
  <si>
    <t>たまにある</t>
  </si>
  <si>
    <t>ほとんどない</t>
  </si>
  <si>
    <t>ない</t>
  </si>
  <si>
    <t>４歳</t>
  </si>
  <si>
    <t>午後6時以前</t>
  </si>
  <si>
    <t>午後6時台</t>
  </si>
  <si>
    <t>午後7時台</t>
  </si>
  <si>
    <t>午後8時台</t>
  </si>
  <si>
    <t>午後9時以降</t>
  </si>
  <si>
    <t>決まっていない</t>
  </si>
  <si>
    <t>４歳</t>
  </si>
  <si>
    <t>1週間に5日より多くしている</t>
  </si>
  <si>
    <t>1週間に3日～4日している</t>
  </si>
  <si>
    <t>1週間に1日～2日している</t>
  </si>
  <si>
    <t>していない</t>
  </si>
  <si>
    <t>していない</t>
  </si>
  <si>
    <t>６歳</t>
  </si>
  <si>
    <t>〔問１１．ふだんの食事の状況についてお答えください。朝食は食べていますか。（お子さんと母親の摂取状況）〕</t>
  </si>
  <si>
    <t>〔問１１．ふだんの食事の状況についてお答えください。朝食は食べていますか。（お子さんと父親の摂取状況）〕</t>
  </si>
  <si>
    <t>総数</t>
  </si>
  <si>
    <t>喫煙者の数</t>
  </si>
  <si>
    <t>喫煙者の割合</t>
  </si>
  <si>
    <t>無回答
その他</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</si>
  <si>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</si>
  <si>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</si>
  <si>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</si>
  <si>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やせ
</t>
    </r>
    <r>
      <rPr>
        <sz val="8"/>
        <rFont val="ＭＳ Ｐ明朝"/>
        <family val="1"/>
      </rPr>
      <t>－20％超
－15％以下</t>
    </r>
  </si>
  <si>
    <r>
      <t xml:space="preserve">やせすぎ
</t>
    </r>
    <r>
      <rPr>
        <sz val="8"/>
        <rFont val="ＭＳ Ｐ明朝"/>
        <family val="1"/>
      </rPr>
      <t>－20％以下</t>
    </r>
  </si>
  <si>
    <r>
      <t xml:space="preserve">ふつう
</t>
    </r>
    <r>
      <rPr>
        <sz val="8"/>
        <rFont val="ＭＳ Ｐ明朝"/>
        <family val="1"/>
      </rPr>
      <t>－15％超
＋15％未満</t>
    </r>
  </si>
  <si>
    <t>〔問２０-②．（問２０-①で１、２に○を付けた方）食事制限や食物除去は、医師の指示で行いましたか。〕</t>
  </si>
  <si>
    <t>〔ケ．「いただきます」などのあいさつをする〕</t>
  </si>
  <si>
    <t>〔問１９．お子さんの食事で、特に気をつけていることはありますか。当てはまる番号をすべて選んでください。なければ、15に◯を付けてください。〕</t>
  </si>
  <si>
    <t>午前７時前</t>
  </si>
  <si>
    <t>午前７時台</t>
  </si>
  <si>
    <t>午前８時台</t>
  </si>
  <si>
    <t>午前９時台</t>
  </si>
  <si>
    <t>午後２時前</t>
  </si>
  <si>
    <t>午後２時台</t>
  </si>
  <si>
    <t>午後３時台</t>
  </si>
  <si>
    <t>午後４時台</t>
  </si>
  <si>
    <t>午後５時台</t>
  </si>
  <si>
    <t>午後６時台</t>
  </si>
  <si>
    <t>午後７時台</t>
  </si>
  <si>
    <t>午前
１０時台以降</t>
  </si>
  <si>
    <t>〔問２４．（問２３で６以外に○を付けた方）問２３で喫煙する人がいると答えた方におたずねします。</t>
  </si>
  <si>
    <t>〔問１２．（問１１で朝食についてお子さんと母親の４、５に○を付けた方）お子さんとお母さんが朝食を食べない主な理由は何ですか。(３つ以内で回答)〕</t>
  </si>
  <si>
    <t>午後
６時以前</t>
  </si>
  <si>
    <t>午後
７時台以降</t>
  </si>
  <si>
    <t>単位＝上段：人、下段：％</t>
  </si>
  <si>
    <t>午前
１０時以降</t>
  </si>
  <si>
    <t>単位＝上段：人、中段：人、下段：％</t>
  </si>
  <si>
    <t>〔問４．お子さんが同居している家族についてあてはまるものすべてに○を付けてください。また、父母については年齢についてもお答えください。（複数回答）〕</t>
  </si>
  <si>
    <t xml:space="preserve">〔問２０-①．お子さんは、これまでに食物アレルギーの原因（と思われる）食物を食べないように除去
したり、制限したことはありますか。〕
</t>
  </si>
  <si>
    <t>喫煙する人のうち家の中で喫煙する人はいますか。〕</t>
  </si>
  <si>
    <t>〔問２３.お子さんが同居している家族のうち喫煙する人はいますか。（複数回答可）〕</t>
  </si>
  <si>
    <t>〔問４．お子さんが同居している家族についてあてはまるものすべてに○を付けてください。また、父母については年齢についてもお答えください。〕</t>
  </si>
  <si>
    <t>－</t>
  </si>
  <si>
    <t>－</t>
  </si>
  <si>
    <t>－</t>
  </si>
  <si>
    <t>－</t>
  </si>
  <si>
    <t>４時間</t>
  </si>
  <si>
    <t>５時間</t>
  </si>
  <si>
    <t>６時間</t>
  </si>
  <si>
    <t>７時間</t>
  </si>
  <si>
    <t>８時間</t>
  </si>
  <si>
    <t>９時間</t>
  </si>
  <si>
    <t>１０時間</t>
  </si>
  <si>
    <t>１１時間</t>
  </si>
  <si>
    <t>１１時間以上</t>
  </si>
  <si>
    <t>無回答
その他</t>
  </si>
  <si>
    <t>母
親
の
朝
食</t>
  </si>
  <si>
    <t>父
親
の
朝
食</t>
  </si>
  <si>
    <t>第52表　お子さんの年齢</t>
  </si>
  <si>
    <t>第53表　お子さんの身長・体重（身長）</t>
  </si>
  <si>
    <t>第54表　お子さんの身長・体重（体重）</t>
  </si>
  <si>
    <t>第55表　お子さんの身長・体重（肥満度）</t>
  </si>
  <si>
    <t>第56表　同居家族</t>
  </si>
  <si>
    <t>第57表　同居家族（父親の年齢）</t>
  </si>
  <si>
    <t>第58表　同居家族（母親の年齢）</t>
  </si>
  <si>
    <t>第59表　調査票記入者</t>
  </si>
  <si>
    <t>第60表　子どもの世話</t>
  </si>
  <si>
    <t>第61表　仕事</t>
  </si>
  <si>
    <t>第62表　子どもの運動</t>
  </si>
  <si>
    <t>第63表　子どもの起床時間(平日)</t>
  </si>
  <si>
    <t>第64表　子どもの起床時間(休日)</t>
  </si>
  <si>
    <t>第65表　子どもの就寝時間(平日)</t>
  </si>
  <si>
    <t>第66表　子どもの就寝時間(休日)</t>
  </si>
  <si>
    <t>第67表　子どもの排便</t>
  </si>
  <si>
    <t>第68表　朝食習慣（お子さん）</t>
  </si>
  <si>
    <t>第69表　朝食習慣（母親）</t>
  </si>
  <si>
    <t>第70表　朝食習慣（父親）</t>
  </si>
  <si>
    <t>第71表　夕食習慣（お子さん）</t>
  </si>
  <si>
    <t>第72表　夕食習慣（母親）</t>
  </si>
  <si>
    <t>第73表　夕食習慣（父親）</t>
  </si>
  <si>
    <t>第74表　　母親の朝食摂取状況別と子どもの朝食摂取状況</t>
  </si>
  <si>
    <t>第75表　　父親の朝食摂取状況別と子どもの朝食摂取状況</t>
  </si>
  <si>
    <t>第76表　朝食を食べない理由（お子さん）</t>
  </si>
  <si>
    <t>第77表　朝食を食べない理由（母親）</t>
  </si>
  <si>
    <t>第78表　夕食時間</t>
  </si>
  <si>
    <t>第79表　家族での食事（朝食）</t>
  </si>
  <si>
    <t>第80表　家族での食事（夕食）</t>
  </si>
  <si>
    <t>第81表　主食・主菜・副菜をそろえて食べる頻度（朝食）</t>
  </si>
  <si>
    <t>第82表　主食・主菜・副菜をそろえて食べる頻度（昼食）</t>
  </si>
  <si>
    <t>第83表　主食・主菜・副菜をそろえて食べる頻度（夕食）</t>
  </si>
  <si>
    <t>第84表　子どものおやつ</t>
  </si>
  <si>
    <t xml:space="preserve">第85表　就寝前２時間以内のおやつ </t>
  </si>
  <si>
    <t>第86表　食生活改善意識(ｱ)</t>
  </si>
  <si>
    <t>第87表　食生活改善意識(ｲ)</t>
  </si>
  <si>
    <t>第88表　食生活改善意識(ｳ）</t>
  </si>
  <si>
    <t>第89表　食生活改善意識(ｴ)</t>
  </si>
  <si>
    <t>第90表　食生活改善意識(ｵ)</t>
  </si>
  <si>
    <t>第91表　食生活改善意識(ｶ)</t>
  </si>
  <si>
    <t>第92表　食生活改善意識(ｷ)</t>
  </si>
  <si>
    <t>第93表　食生活改善意識(ｸ)</t>
  </si>
  <si>
    <t>第94表　食生活改善意識(ｹ)</t>
  </si>
  <si>
    <t>第95表　食生活改善意識(ｺ)</t>
  </si>
  <si>
    <t>第96表　食生活改善意識(ｻ)</t>
  </si>
  <si>
    <t>第97表　子どもの食事</t>
  </si>
  <si>
    <t>第98表　子どもの食物アレルギーによる食事制限</t>
  </si>
  <si>
    <t>第99表　子どもの食物アレルギーによる食事制限（医師の指示）</t>
  </si>
  <si>
    <t>第100表　外食や市販のお惣菜、お弁当などの利用状況（外食の頻度）</t>
  </si>
  <si>
    <t>第101表　外食や市販のお惣菜、お弁当などの利用状況（市販のお惣菜やお弁当を利用する頻度）</t>
  </si>
  <si>
    <t>第102表　子どもの歯磨き</t>
  </si>
  <si>
    <t>第103表　同居家族喫煙者</t>
  </si>
  <si>
    <t>第104表　家の中での喫煙者</t>
  </si>
  <si>
    <t>第105表　　同居家族喫煙者（年齢階級別喫煙率（父））　　　</t>
  </si>
  <si>
    <t>第106表　　同居家族喫煙者（年齢階級別喫煙率（母））</t>
  </si>
  <si>
    <t>第107表　同居家族喫煙者（続柄別に見た喫煙者）</t>
  </si>
  <si>
    <t>第108表　登園・退園時間(登園)</t>
  </si>
  <si>
    <t>第109表　登園・退園時間(退園)</t>
  </si>
  <si>
    <t>第110表　保育時間</t>
  </si>
  <si>
    <t>第112表　問１（年齢）×問９（起床時間：平日）－問９（就寝時間：平日）</t>
  </si>
  <si>
    <t>第113表　問１（年齢）×問１１（朝食習慣）－問１７（就寝前２時間以内のおやつ）</t>
  </si>
  <si>
    <t>第115表　問１（年齢）×問３（肥満度）－問８（子どもの運動）</t>
  </si>
  <si>
    <t>４時間未満</t>
  </si>
  <si>
    <t>第114表　問１（年齢）×問１３（夕食時間）－問１7（就寝前２時間以内のおやつ）</t>
  </si>
  <si>
    <t>第111表　問１（年齢）×問３（肥満度）－問１7（就寝前２時間以内のおやつ）</t>
  </si>
  <si>
    <t>４歳</t>
  </si>
  <si>
    <t>計</t>
  </si>
  <si>
    <t>午前
６時前</t>
  </si>
  <si>
    <t>午前
６時台</t>
  </si>
  <si>
    <t>午前
７時台</t>
  </si>
  <si>
    <t>午前
８時台</t>
  </si>
  <si>
    <t>午前
９時台</t>
  </si>
  <si>
    <t>午前１０時以降</t>
  </si>
  <si>
    <t>決まっていない</t>
  </si>
  <si>
    <t>無回答
その他</t>
  </si>
  <si>
    <t>週に１～３日食べないことがある</t>
  </si>
  <si>
    <t>週に４～５日食べないことがある</t>
  </si>
  <si>
    <t>〔問１．お子さんの年齢をご記入ください。（平成２７年１２月１日現在）〕</t>
  </si>
  <si>
    <t>〔問３．お子さんの身長・体重をご記入ください。〕</t>
  </si>
  <si>
    <t>週に４～５日食べないことがある</t>
  </si>
  <si>
    <t>〔問１３．お子さんのふだんの夕食時間は何時頃ですか。〕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</si>
</sst>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_ "/>
    <numFmt numFmtId="184" formatCode="#,##0_ "/>
    <numFmt numFmtId="185" formatCode="#0.0&quot;%&quot;"/>
    <numFmt numFmtId="186" formatCode="#,##0.0_ "/>
    <numFmt numFmtId="187" formatCode="#,##0.0;[Red]\-#,##0.0"/>
    <numFmt numFmtId="188" formatCode="0.0"/>
    <numFmt numFmtId="189" formatCode="#,##0.0_ ;[Red]\-#,##0.0\ "/>
    <numFmt numFmtId="190" formatCode="&quot;Yes&quot;;&quot;Yes&quot;;&quot;No&quot;"/>
    <numFmt numFmtId="191" formatCode="&quot;True&quot;;&quot;True&quot;;&quot;False&quot;"/>
    <numFmt numFmtId="192" formatCode="&quot;On&quot;;&quot;On&quot;;&quot;Off&quot;"/>
    <numFmt numFmtId="193" formatCode="[$€-2]\ #,##0.00_);[Red]\([$€-2]\ #,##0.00\)"/>
    <numFmt numFmtId="194" formatCode="#,##0.0000"/>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9"/>
      <name val="ＭＳ Ｐ明朝"/>
      <family val="1"/>
    </font>
    <font>
      <sz val="20"/>
      <name val="ＭＳ Ｐ明朝"/>
      <family val="1"/>
    </font>
    <font>
      <sz val="11"/>
      <color indexed="8"/>
      <name val="ＭＳ Ｐ明朝"/>
      <family val="1"/>
    </font>
    <font>
      <u val="single"/>
      <sz val="11"/>
      <color indexed="61"/>
      <name val="ＭＳ Ｐゴシック"/>
      <family val="3"/>
    </font>
    <font>
      <sz val="11"/>
      <name val="ＭＳ 明朝"/>
      <family val="1"/>
    </font>
    <font>
      <sz val="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4"/>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right style="thin"/>
      <top style="thin"/>
      <bottom style="thin"/>
    </border>
    <border>
      <left style="hair"/>
      <right style="hair"/>
      <top>
        <color indexed="63"/>
      </top>
      <bottom style="hair"/>
    </border>
    <border>
      <left style="hair"/>
      <right style="hair"/>
      <top style="hair"/>
      <bottom style="hair"/>
    </border>
    <border>
      <left style="hair"/>
      <right style="thin"/>
      <top style="hair"/>
      <bottom style="hair"/>
    </border>
    <border>
      <left style="hair"/>
      <right/>
      <top style="thin"/>
      <bottom style="thin"/>
    </border>
    <border>
      <left style="thin"/>
      <right style="hair"/>
      <top style="thin"/>
      <bottom style="hair"/>
    </border>
    <border>
      <left>
        <color indexed="63"/>
      </left>
      <right style="hair"/>
      <top>
        <color indexed="63"/>
      </top>
      <bottom style="hair"/>
    </border>
    <border>
      <left>
        <color indexed="63"/>
      </left>
      <right style="hair"/>
      <top style="hair"/>
      <bottom style="hair"/>
    </border>
    <border>
      <left style="hair"/>
      <right style="thin"/>
      <top>
        <color indexed="63"/>
      </top>
      <bottom style="hair"/>
    </border>
    <border>
      <left>
        <color indexed="63"/>
      </left>
      <right style="hair"/>
      <top style="thin"/>
      <bottom style="hair"/>
    </border>
    <border>
      <left/>
      <right style="thin"/>
      <top style="thin"/>
      <bottom style="hair"/>
    </border>
    <border>
      <left>
        <color indexed="63"/>
      </left>
      <right style="hair"/>
      <top style="hair"/>
      <bottom style="thin"/>
    </border>
    <border>
      <left style="hair"/>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right/>
      <top style="hair"/>
      <bottom style="thin"/>
    </border>
    <border>
      <left style="thin"/>
      <right>
        <color indexed="63"/>
      </right>
      <top>
        <color indexed="63"/>
      </top>
      <bottom>
        <color indexed="63"/>
      </bottom>
    </border>
    <border>
      <left>
        <color indexed="63"/>
      </left>
      <right>
        <color indexed="63"/>
      </right>
      <top>
        <color indexed="63"/>
      </top>
      <bottom style="hair"/>
    </border>
    <border>
      <left/>
      <right>
        <color indexed="63"/>
      </right>
      <top style="thin"/>
      <bottom style="hair"/>
    </border>
    <border>
      <left style="hair"/>
      <right style="hair"/>
      <top style="hair"/>
      <bottom>
        <color indexed="63"/>
      </bottom>
    </border>
    <border>
      <left style="thin"/>
      <right style="hair"/>
      <top style="hair"/>
      <bottom style="hair"/>
    </border>
    <border>
      <left style="thin"/>
      <right style="hair"/>
      <top>
        <color indexed="63"/>
      </top>
      <bottom style="hair"/>
    </border>
    <border>
      <left style="thin"/>
      <right style="hair"/>
      <top style="thin"/>
      <bottom style="thin"/>
    </border>
    <border>
      <left/>
      <right/>
      <top style="thin"/>
      <bottom style="thin"/>
    </border>
    <border>
      <left>
        <color indexed="63"/>
      </left>
      <right>
        <color indexed="63"/>
      </right>
      <top style="hair"/>
      <bottom style="hair"/>
    </border>
    <border>
      <left>
        <color indexed="63"/>
      </left>
      <right style="thin"/>
      <top style="hair"/>
      <bottom style="thin"/>
    </border>
    <border>
      <left>
        <color indexed="63"/>
      </left>
      <right style="thin"/>
      <top style="hair"/>
      <bottom style="hair"/>
    </border>
    <border>
      <left style="thin"/>
      <right style="hair"/>
      <top style="hair"/>
      <bottom style="thin"/>
    </border>
    <border>
      <left style="hair"/>
      <right style="thin"/>
      <top style="hair"/>
      <bottom>
        <color indexed="63"/>
      </bottom>
    </border>
    <border>
      <left style="thin"/>
      <right style="hair"/>
      <top>
        <color indexed="63"/>
      </top>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color indexed="63"/>
      </left>
      <right style="hair"/>
      <top style="hair"/>
      <bottom>
        <color indexed="63"/>
      </bottom>
    </border>
    <border>
      <left>
        <color indexed="63"/>
      </left>
      <right style="hair"/>
      <top style="thin"/>
      <bottom>
        <color indexed="63"/>
      </bottom>
    </border>
    <border>
      <left style="thin"/>
      <right style="thin"/>
      <top style="hair"/>
      <bottom style="thin"/>
    </border>
    <border>
      <left style="thin"/>
      <right style="thin"/>
      <top style="hair"/>
      <bottom style="hair"/>
    </border>
    <border>
      <left style="hair"/>
      <right style="hair"/>
      <top/>
      <bottom/>
    </border>
    <border>
      <left style="hair"/>
      <right style="thin"/>
      <top/>
      <bottom/>
    </border>
    <border diagonalDown="1">
      <left style="thin"/>
      <right style="thin"/>
      <top style="thin"/>
      <bottom style="thin"/>
      <diagonal style="thin"/>
    </border>
    <border>
      <left>
        <color indexed="63"/>
      </left>
      <right style="thin"/>
      <top>
        <color indexed="63"/>
      </top>
      <bottom style="hair"/>
    </border>
    <border>
      <left>
        <color indexed="63"/>
      </left>
      <right style="double"/>
      <top style="thin"/>
      <bottom style="hair"/>
    </border>
    <border>
      <left>
        <color indexed="63"/>
      </left>
      <right style="double"/>
      <top style="hair"/>
      <bottom style="hair"/>
    </border>
    <border>
      <left>
        <color indexed="63"/>
      </left>
      <right style="double"/>
      <top>
        <color indexed="63"/>
      </top>
      <bottom style="hair"/>
    </border>
    <border>
      <left>
        <color indexed="63"/>
      </left>
      <right style="double"/>
      <top style="hair"/>
      <bottom style="thin"/>
    </border>
    <border>
      <left style="double"/>
      <right style="hair"/>
      <top style="thin"/>
      <bottom style="thin"/>
    </border>
    <border>
      <left style="double"/>
      <right style="hair"/>
      <top style="thin"/>
      <bottom style="hair"/>
    </border>
    <border>
      <left style="double"/>
      <right style="hair"/>
      <top style="hair"/>
      <bottom style="hair"/>
    </border>
    <border>
      <left style="double"/>
      <right style="hair"/>
      <top>
        <color indexed="63"/>
      </top>
      <bottom style="hair"/>
    </border>
    <border>
      <left style="double"/>
      <right style="hair"/>
      <top style="hair"/>
      <bottom style="thin"/>
    </border>
    <border>
      <left style="hair"/>
      <right style="double"/>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17" fillId="4" borderId="0" applyNumberFormat="0" applyBorder="0" applyAlignment="0" applyProtection="0"/>
  </cellStyleXfs>
  <cellXfs count="406">
    <xf numFmtId="0" fontId="0" fillId="0" borderId="0" xfId="0" applyAlignment="1">
      <alignment/>
    </xf>
    <xf numFmtId="0" fontId="18" fillId="0" borderId="0" xfId="0" applyFont="1"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3" fontId="18" fillId="0" borderId="13" xfId="0" applyNumberFormat="1" applyFont="1" applyBorder="1" applyAlignment="1">
      <alignment/>
    </xf>
    <xf numFmtId="3" fontId="18" fillId="0" borderId="14" xfId="0" applyNumberFormat="1" applyFont="1" applyBorder="1" applyAlignment="1">
      <alignment/>
    </xf>
    <xf numFmtId="176" fontId="18" fillId="0" borderId="15" xfId="0" applyNumberFormat="1" applyFont="1" applyBorder="1" applyAlignment="1">
      <alignment/>
    </xf>
    <xf numFmtId="176" fontId="18" fillId="0" borderId="16" xfId="0" applyNumberFormat="1" applyFont="1" applyBorder="1" applyAlignment="1">
      <alignment/>
    </xf>
    <xf numFmtId="0" fontId="18" fillId="0" borderId="0" xfId="0" applyFont="1" applyAlignment="1">
      <alignment/>
    </xf>
    <xf numFmtId="0" fontId="18" fillId="0" borderId="17" xfId="0" applyFont="1" applyBorder="1" applyAlignment="1">
      <alignment horizontal="center" vertical="center" wrapText="1"/>
    </xf>
    <xf numFmtId="0" fontId="21" fillId="0" borderId="0" xfId="0" applyFont="1" applyAlignment="1">
      <alignment/>
    </xf>
    <xf numFmtId="0" fontId="18" fillId="0" borderId="0" xfId="0" applyFont="1" applyBorder="1" applyAlignment="1">
      <alignment/>
    </xf>
    <xf numFmtId="3" fontId="18" fillId="0" borderId="18" xfId="0" applyNumberFormat="1" applyFont="1" applyBorder="1" applyAlignment="1">
      <alignment/>
    </xf>
    <xf numFmtId="0" fontId="18" fillId="0" borderId="0" xfId="0" applyFont="1" applyBorder="1" applyAlignment="1">
      <alignment vertical="center"/>
    </xf>
    <xf numFmtId="176" fontId="18" fillId="0" borderId="19" xfId="0" applyNumberFormat="1" applyFont="1" applyBorder="1" applyAlignment="1">
      <alignment/>
    </xf>
    <xf numFmtId="176" fontId="18" fillId="0" borderId="20" xfId="0" applyNumberFormat="1" applyFont="1" applyBorder="1" applyAlignment="1">
      <alignment/>
    </xf>
    <xf numFmtId="3" fontId="18" fillId="0" borderId="19" xfId="0" applyNumberFormat="1" applyFont="1" applyBorder="1" applyAlignment="1">
      <alignment/>
    </xf>
    <xf numFmtId="3" fontId="18" fillId="0" borderId="20" xfId="0" applyNumberFormat="1"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1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2" xfId="0" applyFont="1" applyFill="1" applyBorder="1" applyAlignment="1">
      <alignment horizontal="center" vertical="center" wrapText="1"/>
    </xf>
    <xf numFmtId="3" fontId="18" fillId="0" borderId="22" xfId="0" applyNumberFormat="1" applyFont="1" applyFill="1" applyBorder="1" applyAlignment="1">
      <alignment/>
    </xf>
    <xf numFmtId="3" fontId="18" fillId="0" borderId="13" xfId="0" applyNumberFormat="1" applyFont="1" applyFill="1" applyBorder="1" applyAlignment="1">
      <alignment/>
    </xf>
    <xf numFmtId="3" fontId="18" fillId="0" borderId="14" xfId="0" applyNumberFormat="1" applyFont="1" applyFill="1" applyBorder="1" applyAlignment="1">
      <alignment/>
    </xf>
    <xf numFmtId="176" fontId="18" fillId="0" borderId="19" xfId="0" applyNumberFormat="1" applyFont="1" applyFill="1" applyBorder="1" applyAlignment="1">
      <alignment/>
    </xf>
    <xf numFmtId="176" fontId="18" fillId="0" borderId="20" xfId="0" applyNumberFormat="1" applyFont="1" applyFill="1" applyBorder="1" applyAlignment="1">
      <alignment/>
    </xf>
    <xf numFmtId="3" fontId="18" fillId="0" borderId="19" xfId="0" applyNumberFormat="1" applyFont="1" applyFill="1" applyBorder="1" applyAlignment="1">
      <alignment/>
    </xf>
    <xf numFmtId="0" fontId="18" fillId="0" borderId="20" xfId="0" applyFont="1" applyFill="1" applyBorder="1" applyAlignment="1">
      <alignment/>
    </xf>
    <xf numFmtId="176" fontId="18" fillId="0" borderId="15" xfId="0" applyNumberFormat="1" applyFont="1" applyFill="1" applyBorder="1" applyAlignment="1">
      <alignment/>
    </xf>
    <xf numFmtId="176" fontId="18" fillId="0" borderId="16" xfId="0" applyNumberFormat="1" applyFont="1" applyFill="1" applyBorder="1" applyAlignment="1">
      <alignment/>
    </xf>
    <xf numFmtId="0" fontId="18" fillId="0" borderId="10" xfId="0" applyFont="1" applyFill="1" applyBorder="1" applyAlignment="1" quotePrefix="1">
      <alignment horizontal="center" vertical="center" wrapText="1"/>
    </xf>
    <xf numFmtId="0" fontId="18" fillId="0" borderId="21" xfId="0" applyFont="1" applyFill="1" applyBorder="1" applyAlignment="1" quotePrefix="1">
      <alignment horizontal="center" vertical="center" wrapText="1"/>
    </xf>
    <xf numFmtId="0" fontId="18" fillId="0" borderId="11" xfId="0" applyFont="1" applyFill="1" applyBorder="1" applyAlignment="1">
      <alignment horizontal="center" vertical="center" wrapText="1"/>
    </xf>
    <xf numFmtId="3" fontId="18" fillId="0" borderId="23" xfId="0" applyNumberFormat="1" applyFont="1" applyFill="1" applyBorder="1" applyAlignment="1">
      <alignment/>
    </xf>
    <xf numFmtId="3" fontId="18" fillId="0" borderId="18" xfId="0" applyNumberFormat="1" applyFont="1" applyFill="1" applyBorder="1" applyAlignment="1">
      <alignment/>
    </xf>
    <xf numFmtId="3" fontId="18" fillId="0" borderId="24" xfId="0" applyNumberFormat="1" applyFont="1" applyFill="1" applyBorder="1" applyAlignment="1">
      <alignment/>
    </xf>
    <xf numFmtId="3" fontId="18" fillId="0" borderId="25" xfId="0" applyNumberFormat="1" applyFont="1" applyFill="1" applyBorder="1" applyAlignment="1">
      <alignment/>
    </xf>
    <xf numFmtId="3" fontId="18" fillId="0" borderId="0" xfId="0" applyNumberFormat="1" applyFont="1" applyFill="1" applyAlignment="1">
      <alignment/>
    </xf>
    <xf numFmtId="3" fontId="18" fillId="0" borderId="20" xfId="0" applyNumberFormat="1" applyFont="1" applyFill="1" applyBorder="1" applyAlignment="1">
      <alignment/>
    </xf>
    <xf numFmtId="3" fontId="18" fillId="0" borderId="26" xfId="0" applyNumberFormat="1" applyFont="1" applyFill="1" applyBorder="1" applyAlignment="1">
      <alignment/>
    </xf>
    <xf numFmtId="3" fontId="18" fillId="0" borderId="27" xfId="0" applyNumberFormat="1" applyFont="1" applyFill="1" applyBorder="1" applyAlignment="1">
      <alignment/>
    </xf>
    <xf numFmtId="0" fontId="24" fillId="0" borderId="0" xfId="0" applyFont="1" applyAlignment="1">
      <alignment vertical="center"/>
    </xf>
    <xf numFmtId="0" fontId="24" fillId="0" borderId="0" xfId="0" applyFont="1" applyAlignment="1">
      <alignment/>
    </xf>
    <xf numFmtId="0" fontId="0" fillId="0" borderId="0" xfId="0" applyAlignment="1">
      <alignment/>
    </xf>
    <xf numFmtId="3" fontId="18" fillId="0" borderId="19" xfId="0" applyNumberFormat="1" applyFont="1" applyBorder="1" applyAlignment="1">
      <alignment/>
    </xf>
    <xf numFmtId="3" fontId="18" fillId="0" borderId="20" xfId="0" applyNumberFormat="1" applyFont="1" applyBorder="1" applyAlignment="1">
      <alignment/>
    </xf>
    <xf numFmtId="0" fontId="0" fillId="0" borderId="0" xfId="0" applyAlignment="1">
      <alignment wrapText="1"/>
    </xf>
    <xf numFmtId="0" fontId="0" fillId="0" borderId="0" xfId="0" applyAlignment="1">
      <alignment vertical="center"/>
    </xf>
    <xf numFmtId="0" fontId="24" fillId="0" borderId="0" xfId="0" applyFont="1" applyBorder="1" applyAlignment="1">
      <alignment horizontal="center" vertical="center"/>
    </xf>
    <xf numFmtId="3" fontId="18" fillId="0" borderId="0" xfId="0" applyNumberFormat="1" applyFont="1" applyBorder="1" applyAlignment="1">
      <alignment/>
    </xf>
    <xf numFmtId="185" fontId="18" fillId="0" borderId="0" xfId="0" applyNumberFormat="1" applyFont="1" applyBorder="1" applyAlignment="1">
      <alignment/>
    </xf>
    <xf numFmtId="3" fontId="18" fillId="0" borderId="18" xfId="0" applyNumberFormat="1" applyFont="1" applyBorder="1" applyAlignment="1">
      <alignment/>
    </xf>
    <xf numFmtId="3" fontId="18" fillId="0" borderId="25" xfId="0" applyNumberFormat="1" applyFont="1" applyBorder="1" applyAlignment="1">
      <alignment/>
    </xf>
    <xf numFmtId="0" fontId="18" fillId="0" borderId="25" xfId="0" applyFont="1" applyFill="1" applyBorder="1" applyAlignment="1">
      <alignment/>
    </xf>
    <xf numFmtId="0" fontId="18" fillId="0" borderId="0" xfId="0" applyFont="1" applyFill="1" applyBorder="1" applyAlignment="1">
      <alignment/>
    </xf>
    <xf numFmtId="3" fontId="18" fillId="0" borderId="0" xfId="0" applyNumberFormat="1" applyFont="1" applyFill="1" applyBorder="1" applyAlignment="1">
      <alignment/>
    </xf>
    <xf numFmtId="176" fontId="18" fillId="0" borderId="0" xfId="0" applyNumberFormat="1" applyFont="1" applyFill="1" applyBorder="1" applyAlignment="1">
      <alignment/>
    </xf>
    <xf numFmtId="176" fontId="18" fillId="0" borderId="24" xfId="0" applyNumberFormat="1" applyFont="1" applyFill="1" applyBorder="1" applyAlignment="1">
      <alignment/>
    </xf>
    <xf numFmtId="176" fontId="18" fillId="0" borderId="28" xfId="0" applyNumberFormat="1" applyFont="1" applyFill="1" applyBorder="1" applyAlignment="1">
      <alignment/>
    </xf>
    <xf numFmtId="3" fontId="18" fillId="0" borderId="29" xfId="0" applyNumberFormat="1" applyFont="1" applyFill="1" applyBorder="1" applyAlignment="1">
      <alignment/>
    </xf>
    <xf numFmtId="176" fontId="18" fillId="0" borderId="30" xfId="0" applyNumberFormat="1" applyFont="1" applyFill="1" applyBorder="1" applyAlignment="1">
      <alignment/>
    </xf>
    <xf numFmtId="3" fontId="18" fillId="0" borderId="31" xfId="0" applyNumberFormat="1" applyFont="1" applyFill="1" applyBorder="1" applyAlignment="1">
      <alignment/>
    </xf>
    <xf numFmtId="176" fontId="18" fillId="0" borderId="32" xfId="0" applyNumberFormat="1" applyFont="1" applyFill="1" applyBorder="1" applyAlignment="1">
      <alignment/>
    </xf>
    <xf numFmtId="3" fontId="18" fillId="0" borderId="30" xfId="0" applyNumberFormat="1" applyFont="1" applyFill="1" applyBorder="1" applyAlignment="1">
      <alignment/>
    </xf>
    <xf numFmtId="176" fontId="18" fillId="0" borderId="33" xfId="0" applyNumberFormat="1" applyFont="1" applyFill="1" applyBorder="1" applyAlignment="1">
      <alignment/>
    </xf>
    <xf numFmtId="3" fontId="18" fillId="0" borderId="34" xfId="0" applyNumberFormat="1" applyFont="1" applyFill="1" applyBorder="1" applyAlignment="1">
      <alignment/>
    </xf>
    <xf numFmtId="176" fontId="18" fillId="0" borderId="34" xfId="0" applyNumberFormat="1" applyFont="1" applyFill="1" applyBorder="1" applyAlignment="1">
      <alignment/>
    </xf>
    <xf numFmtId="3" fontId="18" fillId="0" borderId="35" xfId="0" applyNumberFormat="1" applyFont="1" applyFill="1" applyBorder="1" applyAlignment="1">
      <alignment/>
    </xf>
    <xf numFmtId="0" fontId="22" fillId="0" borderId="0" xfId="0" applyFont="1" applyBorder="1" applyAlignment="1">
      <alignment horizontal="center" vertical="center" wrapText="1"/>
    </xf>
    <xf numFmtId="3" fontId="22" fillId="0" borderId="0" xfId="0" applyNumberFormat="1" applyFont="1" applyBorder="1" applyAlignment="1">
      <alignment/>
    </xf>
    <xf numFmtId="176" fontId="22" fillId="0" borderId="0" xfId="0" applyNumberFormat="1" applyFont="1" applyBorder="1" applyAlignment="1">
      <alignment/>
    </xf>
    <xf numFmtId="0" fontId="22" fillId="0" borderId="0" xfId="0" applyFont="1" applyBorder="1" applyAlignment="1">
      <alignment vertical="center"/>
    </xf>
    <xf numFmtId="0" fontId="22" fillId="0" borderId="0" xfId="0" applyFont="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3" fontId="18" fillId="0" borderId="0" xfId="0" applyNumberFormat="1" applyFont="1" applyBorder="1" applyAlignment="1">
      <alignment/>
    </xf>
    <xf numFmtId="176" fontId="18" fillId="0" borderId="0" xfId="0" applyNumberFormat="1" applyFont="1" applyBorder="1" applyAlignment="1">
      <alignment/>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Border="1" applyAlignment="1">
      <alignment vertical="center" wrapText="1"/>
    </xf>
    <xf numFmtId="3" fontId="18" fillId="0" borderId="36" xfId="0" applyNumberFormat="1" applyFont="1" applyFill="1" applyBorder="1" applyAlignment="1">
      <alignment/>
    </xf>
    <xf numFmtId="0" fontId="18" fillId="0" borderId="34" xfId="0" applyFont="1" applyFill="1" applyBorder="1" applyAlignment="1">
      <alignment horizontal="center" vertical="center" wrapText="1"/>
    </xf>
    <xf numFmtId="0" fontId="21" fillId="0" borderId="0" xfId="0" applyFont="1" applyFill="1" applyBorder="1" applyAlignment="1">
      <alignment horizontal="center" vertical="center" wrapText="1"/>
    </xf>
    <xf numFmtId="3" fontId="22" fillId="0" borderId="0" xfId="0" applyNumberFormat="1" applyFont="1" applyFill="1" applyBorder="1" applyAlignment="1">
      <alignment/>
    </xf>
    <xf numFmtId="176" fontId="22" fillId="0" borderId="0" xfId="0" applyNumberFormat="1" applyFont="1" applyFill="1" applyBorder="1" applyAlignment="1">
      <alignment/>
    </xf>
    <xf numFmtId="176" fontId="18" fillId="0" borderId="37" xfId="0" applyNumberFormat="1" applyFont="1" applyFill="1" applyBorder="1" applyAlignment="1">
      <alignment/>
    </xf>
    <xf numFmtId="38" fontId="18" fillId="0" borderId="19" xfId="49" applyFont="1" applyFill="1" applyBorder="1" applyAlignment="1">
      <alignment/>
    </xf>
    <xf numFmtId="38" fontId="18" fillId="0" borderId="23" xfId="49" applyFont="1" applyFill="1" applyBorder="1" applyAlignment="1">
      <alignment/>
    </xf>
    <xf numFmtId="38" fontId="18" fillId="0" borderId="18" xfId="49" applyFont="1" applyFill="1" applyBorder="1" applyAlignment="1">
      <alignment/>
    </xf>
    <xf numFmtId="38" fontId="18" fillId="0" borderId="25" xfId="49" applyFont="1" applyFill="1" applyBorder="1" applyAlignment="1">
      <alignment/>
    </xf>
    <xf numFmtId="38" fontId="18" fillId="0" borderId="24" xfId="49" applyFont="1" applyFill="1" applyBorder="1" applyAlignment="1">
      <alignment/>
    </xf>
    <xf numFmtId="38" fontId="18" fillId="0" borderId="0" xfId="49" applyFont="1" applyFill="1" applyAlignment="1">
      <alignment/>
    </xf>
    <xf numFmtId="38" fontId="18" fillId="0" borderId="10" xfId="49" applyFont="1" applyFill="1" applyBorder="1" applyAlignment="1">
      <alignment horizontal="center" vertical="center" wrapText="1"/>
    </xf>
    <xf numFmtId="38" fontId="18" fillId="0" borderId="22" xfId="49" applyFont="1" applyFill="1" applyBorder="1" applyAlignment="1">
      <alignment/>
    </xf>
    <xf numFmtId="38" fontId="18" fillId="0" borderId="38" xfId="49" applyFont="1" applyFill="1" applyBorder="1" applyAlignment="1">
      <alignment/>
    </xf>
    <xf numFmtId="38" fontId="18" fillId="0" borderId="39" xfId="49" applyFont="1" applyFill="1" applyBorder="1" applyAlignment="1">
      <alignment/>
    </xf>
    <xf numFmtId="38" fontId="18" fillId="0" borderId="0" xfId="49" applyFont="1" applyFill="1" applyBorder="1" applyAlignment="1">
      <alignment/>
    </xf>
    <xf numFmtId="38" fontId="18" fillId="0" borderId="0" xfId="49" applyFont="1" applyFill="1" applyBorder="1" applyAlignment="1">
      <alignment horizontal="center" vertical="center" wrapText="1"/>
    </xf>
    <xf numFmtId="38" fontId="18" fillId="0" borderId="26" xfId="49" applyFont="1" applyFill="1" applyBorder="1" applyAlignment="1">
      <alignment/>
    </xf>
    <xf numFmtId="38" fontId="18" fillId="0" borderId="40" xfId="49" applyFont="1" applyFill="1" applyBorder="1" applyAlignment="1">
      <alignment horizontal="center" vertical="center" wrapText="1"/>
    </xf>
    <xf numFmtId="38" fontId="18" fillId="0" borderId="41" xfId="49" applyFont="1" applyFill="1" applyBorder="1" applyAlignment="1">
      <alignment horizontal="center" vertical="center" wrapText="1"/>
    </xf>
    <xf numFmtId="38" fontId="18" fillId="0" borderId="36" xfId="49" applyFont="1" applyFill="1" applyBorder="1" applyAlignment="1">
      <alignment/>
    </xf>
    <xf numFmtId="38" fontId="18" fillId="0" borderId="42" xfId="49" applyFont="1" applyFill="1" applyBorder="1" applyAlignment="1">
      <alignment/>
    </xf>
    <xf numFmtId="187" fontId="18" fillId="0" borderId="19" xfId="49" applyNumberFormat="1" applyFont="1" applyBorder="1" applyAlignment="1">
      <alignment/>
    </xf>
    <xf numFmtId="187" fontId="18" fillId="0" borderId="20" xfId="49" applyNumberFormat="1" applyFont="1" applyBorder="1" applyAlignment="1">
      <alignment/>
    </xf>
    <xf numFmtId="38" fontId="18" fillId="0" borderId="38" xfId="49" applyFont="1" applyBorder="1" applyAlignment="1">
      <alignment/>
    </xf>
    <xf numFmtId="187" fontId="18" fillId="0" borderId="15" xfId="49" applyNumberFormat="1" applyFont="1" applyBorder="1" applyAlignment="1">
      <alignment/>
    </xf>
    <xf numFmtId="187" fontId="18" fillId="0" borderId="16" xfId="49" applyNumberFormat="1" applyFont="1" applyBorder="1" applyAlignment="1">
      <alignment/>
    </xf>
    <xf numFmtId="0" fontId="22" fillId="0" borderId="0" xfId="0" applyFont="1" applyFill="1" applyBorder="1" applyAlignment="1">
      <alignment horizontal="center" vertical="center" wrapText="1"/>
    </xf>
    <xf numFmtId="187" fontId="18" fillId="0" borderId="18" xfId="49" applyNumberFormat="1" applyFont="1" applyFill="1" applyBorder="1" applyAlignment="1">
      <alignment/>
    </xf>
    <xf numFmtId="187" fontId="18" fillId="0" borderId="24" xfId="49" applyNumberFormat="1" applyFont="1" applyFill="1" applyBorder="1" applyAlignment="1">
      <alignment/>
    </xf>
    <xf numFmtId="187" fontId="18" fillId="0" borderId="19" xfId="49" applyNumberFormat="1" applyFont="1" applyFill="1" applyBorder="1" applyAlignment="1">
      <alignment/>
    </xf>
    <xf numFmtId="187" fontId="18" fillId="0" borderId="20" xfId="49" applyNumberFormat="1" applyFont="1" applyFill="1" applyBorder="1" applyAlignment="1">
      <alignment/>
    </xf>
    <xf numFmtId="176" fontId="18" fillId="0" borderId="18" xfId="0" applyNumberFormat="1" applyFont="1" applyFill="1" applyBorder="1" applyAlignment="1">
      <alignment/>
    </xf>
    <xf numFmtId="0" fontId="18" fillId="24" borderId="0" xfId="0" applyFont="1" applyFill="1" applyAlignment="1">
      <alignment/>
    </xf>
    <xf numFmtId="3" fontId="18" fillId="0" borderId="39" xfId="0" applyNumberFormat="1" applyFont="1" applyFill="1" applyBorder="1" applyAlignment="1">
      <alignment/>
    </xf>
    <xf numFmtId="3" fontId="18" fillId="24" borderId="0" xfId="0" applyNumberFormat="1" applyFont="1" applyFill="1" applyBorder="1" applyAlignment="1">
      <alignment/>
    </xf>
    <xf numFmtId="176" fontId="18" fillId="24" borderId="0" xfId="0" applyNumberFormat="1" applyFont="1" applyFill="1" applyBorder="1" applyAlignment="1">
      <alignment/>
    </xf>
    <xf numFmtId="3" fontId="18" fillId="0" borderId="29" xfId="0" applyNumberFormat="1" applyFont="1" applyBorder="1" applyAlignment="1">
      <alignment/>
    </xf>
    <xf numFmtId="184" fontId="18" fillId="0" borderId="19" xfId="0" applyNumberFormat="1" applyFont="1" applyFill="1" applyBorder="1" applyAlignment="1">
      <alignment/>
    </xf>
    <xf numFmtId="0" fontId="18" fillId="0" borderId="19" xfId="0" applyFont="1" applyFill="1" applyBorder="1" applyAlignment="1">
      <alignment/>
    </xf>
    <xf numFmtId="0" fontId="18" fillId="0" borderId="17" xfId="0" applyFont="1" applyFill="1" applyBorder="1" applyAlignment="1">
      <alignment horizontal="center" vertical="center" wrapText="1"/>
    </xf>
    <xf numFmtId="3" fontId="18" fillId="0" borderId="25" xfId="0" applyNumberFormat="1" applyFont="1" applyFill="1" applyBorder="1" applyAlignment="1">
      <alignment/>
    </xf>
    <xf numFmtId="0" fontId="23" fillId="0" borderId="0" xfId="0" applyFont="1" applyFill="1" applyAlignment="1">
      <alignment/>
    </xf>
    <xf numFmtId="38" fontId="23" fillId="0" borderId="0" xfId="49" applyFont="1" applyFill="1" applyAlignment="1">
      <alignment/>
    </xf>
    <xf numFmtId="0" fontId="18" fillId="0" borderId="41" xfId="0" applyFont="1" applyFill="1" applyBorder="1" applyAlignment="1">
      <alignment horizontal="center" vertical="center" wrapText="1"/>
    </xf>
    <xf numFmtId="176" fontId="18" fillId="0" borderId="43" xfId="0" applyNumberFormat="1" applyFont="1" applyFill="1" applyBorder="1" applyAlignment="1">
      <alignment/>
    </xf>
    <xf numFmtId="176" fontId="18" fillId="0" borderId="44" xfId="0" applyNumberFormat="1" applyFont="1" applyFill="1" applyBorder="1" applyAlignment="1">
      <alignment/>
    </xf>
    <xf numFmtId="176" fontId="18" fillId="0" borderId="45" xfId="0" applyNumberFormat="1" applyFont="1" applyFill="1" applyBorder="1" applyAlignment="1">
      <alignment/>
    </xf>
    <xf numFmtId="38" fontId="22" fillId="0" borderId="0" xfId="49"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12" xfId="0" applyFont="1" applyFill="1" applyBorder="1" applyAlignment="1">
      <alignment horizontal="center" vertical="center" wrapText="1"/>
    </xf>
    <xf numFmtId="38" fontId="22" fillId="0" borderId="22" xfId="49" applyFont="1" applyFill="1" applyBorder="1" applyAlignment="1">
      <alignment horizontal="right" wrapText="1"/>
    </xf>
    <xf numFmtId="3" fontId="22" fillId="0" borderId="13" xfId="0" applyNumberFormat="1" applyFont="1" applyFill="1" applyBorder="1" applyAlignment="1">
      <alignment horizontal="right" wrapText="1"/>
    </xf>
    <xf numFmtId="3" fontId="22" fillId="0" borderId="14" xfId="0" applyNumberFormat="1" applyFont="1" applyFill="1" applyBorder="1" applyAlignment="1">
      <alignment horizontal="right" wrapText="1"/>
    </xf>
    <xf numFmtId="38" fontId="22" fillId="0" borderId="38" xfId="49" applyFont="1" applyFill="1" applyBorder="1" applyAlignment="1">
      <alignment horizontal="right" wrapText="1"/>
    </xf>
    <xf numFmtId="176" fontId="22" fillId="0" borderId="19" xfId="0" applyNumberFormat="1" applyFont="1" applyFill="1" applyBorder="1" applyAlignment="1">
      <alignment horizontal="right" wrapText="1"/>
    </xf>
    <xf numFmtId="176" fontId="22" fillId="0" borderId="20" xfId="0" applyNumberFormat="1" applyFont="1" applyFill="1" applyBorder="1" applyAlignment="1">
      <alignment horizontal="right" wrapText="1"/>
    </xf>
    <xf numFmtId="3" fontId="22" fillId="0" borderId="19" xfId="0" applyNumberFormat="1" applyFont="1" applyFill="1" applyBorder="1" applyAlignment="1">
      <alignment horizontal="right" wrapText="1"/>
    </xf>
    <xf numFmtId="3" fontId="22" fillId="0" borderId="20" xfId="0" applyNumberFormat="1" applyFont="1" applyFill="1" applyBorder="1" applyAlignment="1">
      <alignment horizontal="right" wrapText="1"/>
    </xf>
    <xf numFmtId="176" fontId="22" fillId="0" borderId="15" xfId="0" applyNumberFormat="1" applyFont="1" applyFill="1" applyBorder="1" applyAlignment="1">
      <alignment horizontal="right" wrapText="1"/>
    </xf>
    <xf numFmtId="176" fontId="22" fillId="0" borderId="16" xfId="0" applyNumberFormat="1" applyFont="1" applyFill="1" applyBorder="1" applyAlignment="1">
      <alignment horizontal="righ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3" fontId="22" fillId="0" borderId="30" xfId="0" applyNumberFormat="1" applyFont="1" applyFill="1" applyBorder="1" applyAlignment="1">
      <alignment horizontal="right" wrapText="1"/>
    </xf>
    <xf numFmtId="3" fontId="22" fillId="0" borderId="26" xfId="0" applyNumberFormat="1" applyFont="1" applyFill="1" applyBorder="1" applyAlignment="1">
      <alignment horizontal="right" wrapText="1"/>
    </xf>
    <xf numFmtId="0" fontId="22" fillId="0" borderId="0" xfId="0" applyFont="1" applyFill="1" applyBorder="1" applyAlignment="1">
      <alignment vertical="center"/>
    </xf>
    <xf numFmtId="0" fontId="22" fillId="0" borderId="0" xfId="0" applyNumberFormat="1" applyFont="1" applyFill="1" applyBorder="1" applyAlignment="1">
      <alignment/>
    </xf>
    <xf numFmtId="3" fontId="18" fillId="0" borderId="46" xfId="0" applyNumberFormat="1" applyFont="1" applyBorder="1" applyAlignment="1">
      <alignment/>
    </xf>
    <xf numFmtId="0" fontId="0" fillId="0" borderId="0" xfId="0" applyFill="1" applyBorder="1" applyAlignment="1">
      <alignment/>
    </xf>
    <xf numFmtId="0" fontId="26" fillId="0" borderId="0" xfId="0" applyFont="1" applyFill="1" applyBorder="1" applyAlignment="1">
      <alignment vertical="center" wrapText="1"/>
    </xf>
    <xf numFmtId="3" fontId="26" fillId="0" borderId="0" xfId="0" applyNumberFormat="1" applyFont="1" applyFill="1" applyBorder="1" applyAlignment="1">
      <alignment vertical="center"/>
    </xf>
    <xf numFmtId="0" fontId="0" fillId="0" borderId="0" xfId="0" applyFill="1" applyBorder="1" applyAlignment="1">
      <alignment/>
    </xf>
    <xf numFmtId="187" fontId="18" fillId="0" borderId="19" xfId="42" applyNumberFormat="1" applyFont="1" applyBorder="1" applyAlignment="1">
      <alignment/>
    </xf>
    <xf numFmtId="187" fontId="18" fillId="0" borderId="20" xfId="42" applyNumberFormat="1" applyFont="1" applyBorder="1" applyAlignment="1">
      <alignment/>
    </xf>
    <xf numFmtId="38" fontId="18" fillId="0" borderId="38" xfId="49" applyNumberFormat="1" applyFont="1" applyBorder="1" applyAlignment="1">
      <alignment/>
    </xf>
    <xf numFmtId="0" fontId="18" fillId="0" borderId="0" xfId="62" applyFont="1" applyFill="1">
      <alignment/>
      <protection/>
    </xf>
    <xf numFmtId="0" fontId="18" fillId="0" borderId="0" xfId="62" applyFont="1" applyFill="1" applyBorder="1">
      <alignment/>
      <protection/>
    </xf>
    <xf numFmtId="0" fontId="22" fillId="0" borderId="0" xfId="62" applyFont="1" applyFill="1" applyBorder="1" applyAlignment="1">
      <alignment vertical="center" wrapText="1"/>
      <protection/>
    </xf>
    <xf numFmtId="0" fontId="18" fillId="0" borderId="10" xfId="62" applyFont="1" applyFill="1" applyBorder="1" applyAlignment="1">
      <alignment horizontal="center" vertical="center" wrapText="1"/>
      <protection/>
    </xf>
    <xf numFmtId="0" fontId="18" fillId="0" borderId="11" xfId="62" applyFont="1" applyFill="1" applyBorder="1" applyAlignment="1">
      <alignment horizontal="center" vertical="center" wrapText="1"/>
      <protection/>
    </xf>
    <xf numFmtId="3" fontId="22" fillId="0" borderId="0" xfId="62" applyNumberFormat="1" applyFont="1" applyFill="1" applyBorder="1">
      <alignment/>
      <protection/>
    </xf>
    <xf numFmtId="3" fontId="22" fillId="0" borderId="0" xfId="62" applyNumberFormat="1" applyFont="1" applyFill="1" applyBorder="1" applyAlignment="1">
      <alignment horizontal="right" vertical="center" wrapText="1"/>
      <protection/>
    </xf>
    <xf numFmtId="0" fontId="18" fillId="0" borderId="0" xfId="62" applyFont="1" applyFill="1" applyBorder="1" applyAlignment="1">
      <alignment horizontal="center" vertical="center" wrapText="1"/>
      <protection/>
    </xf>
    <xf numFmtId="0" fontId="18" fillId="0" borderId="0" xfId="63" applyFont="1" applyFill="1">
      <alignment/>
      <protection/>
    </xf>
    <xf numFmtId="0" fontId="18" fillId="0" borderId="0" xfId="63" applyFont="1" applyFill="1" applyBorder="1">
      <alignment/>
      <protection/>
    </xf>
    <xf numFmtId="38" fontId="18" fillId="0" borderId="0" xfId="51" applyFont="1" applyFill="1" applyAlignment="1">
      <alignment/>
    </xf>
    <xf numFmtId="0" fontId="18" fillId="0" borderId="40" xfId="62" applyFont="1" applyFill="1" applyBorder="1" applyAlignment="1">
      <alignment horizontal="center" vertical="center" wrapText="1"/>
      <protection/>
    </xf>
    <xf numFmtId="0" fontId="18" fillId="0" borderId="12" xfId="62" applyFont="1" applyFill="1" applyBorder="1" applyAlignment="1">
      <alignment horizontal="center" vertical="center" wrapText="1"/>
      <protection/>
    </xf>
    <xf numFmtId="38" fontId="18" fillId="0" borderId="22" xfId="51" applyFont="1" applyFill="1" applyBorder="1" applyAlignment="1">
      <alignment horizontal="right"/>
    </xf>
    <xf numFmtId="3" fontId="18" fillId="0" borderId="13" xfId="62" applyNumberFormat="1" applyFont="1" applyFill="1" applyBorder="1" applyAlignment="1">
      <alignment horizontal="right"/>
      <protection/>
    </xf>
    <xf numFmtId="38" fontId="18" fillId="0" borderId="22" xfId="51" applyFont="1" applyFill="1" applyBorder="1" applyAlignment="1">
      <alignment horizontal="right" wrapText="1"/>
    </xf>
    <xf numFmtId="3" fontId="18" fillId="0" borderId="13" xfId="62" applyNumberFormat="1" applyFont="1" applyFill="1" applyBorder="1" applyAlignment="1">
      <alignment horizontal="right" wrapText="1"/>
      <protection/>
    </xf>
    <xf numFmtId="3" fontId="18" fillId="0" borderId="14" xfId="62" applyNumberFormat="1" applyFont="1" applyFill="1" applyBorder="1" applyAlignment="1">
      <alignment horizontal="right" wrapText="1"/>
      <protection/>
    </xf>
    <xf numFmtId="176" fontId="18" fillId="0" borderId="19" xfId="62" applyNumberFormat="1" applyFont="1" applyFill="1" applyBorder="1">
      <alignment/>
      <protection/>
    </xf>
    <xf numFmtId="176" fontId="18" fillId="0" borderId="20" xfId="62" applyNumberFormat="1" applyFont="1" applyFill="1" applyBorder="1">
      <alignment/>
      <protection/>
    </xf>
    <xf numFmtId="38" fontId="18" fillId="0" borderId="38" xfId="51" applyFont="1" applyFill="1" applyBorder="1" applyAlignment="1">
      <alignment horizontal="right" wrapText="1"/>
    </xf>
    <xf numFmtId="176" fontId="18" fillId="0" borderId="19" xfId="62" applyNumberFormat="1" applyFont="1" applyFill="1" applyBorder="1" applyAlignment="1">
      <alignment horizontal="right" wrapText="1"/>
      <protection/>
    </xf>
    <xf numFmtId="176" fontId="18" fillId="0" borderId="20" xfId="62" applyNumberFormat="1" applyFont="1" applyFill="1" applyBorder="1" applyAlignment="1">
      <alignment horizontal="right" wrapText="1"/>
      <protection/>
    </xf>
    <xf numFmtId="3" fontId="18" fillId="0" borderId="19" xfId="62" applyNumberFormat="1" applyFont="1" applyFill="1" applyBorder="1" applyAlignment="1">
      <alignment horizontal="right" wrapText="1"/>
      <protection/>
    </xf>
    <xf numFmtId="3" fontId="18" fillId="0" borderId="20" xfId="62" applyNumberFormat="1" applyFont="1" applyFill="1" applyBorder="1" applyAlignment="1">
      <alignment horizontal="right" wrapText="1"/>
      <protection/>
    </xf>
    <xf numFmtId="176" fontId="18" fillId="0" borderId="15" xfId="62" applyNumberFormat="1" applyFont="1" applyFill="1" applyBorder="1">
      <alignment/>
      <protection/>
    </xf>
    <xf numFmtId="176" fontId="18" fillId="0" borderId="16" xfId="62" applyNumberFormat="1" applyFont="1" applyFill="1" applyBorder="1">
      <alignment/>
      <protection/>
    </xf>
    <xf numFmtId="176" fontId="18" fillId="0" borderId="15" xfId="62" applyNumberFormat="1" applyFont="1" applyFill="1" applyBorder="1" applyAlignment="1">
      <alignment horizontal="right" wrapText="1"/>
      <protection/>
    </xf>
    <xf numFmtId="176" fontId="18" fillId="0" borderId="16" xfId="62" applyNumberFormat="1" applyFont="1" applyFill="1" applyBorder="1" applyAlignment="1">
      <alignment horizontal="right" wrapText="1"/>
      <protection/>
    </xf>
    <xf numFmtId="3" fontId="18" fillId="0" borderId="22" xfId="62" applyNumberFormat="1" applyFont="1" applyFill="1" applyBorder="1" applyAlignment="1">
      <alignment horizontal="right" wrapText="1"/>
      <protection/>
    </xf>
    <xf numFmtId="3" fontId="18" fillId="0" borderId="22" xfId="62" applyNumberFormat="1" applyFont="1" applyFill="1" applyBorder="1" applyAlignment="1">
      <alignment horizontal="right"/>
      <protection/>
    </xf>
    <xf numFmtId="3" fontId="18" fillId="0" borderId="14" xfId="62" applyNumberFormat="1" applyFont="1" applyFill="1" applyBorder="1" applyAlignment="1">
      <alignment horizontal="right"/>
      <protection/>
    </xf>
    <xf numFmtId="187" fontId="18" fillId="0" borderId="19" xfId="51" applyNumberFormat="1" applyFont="1" applyFill="1" applyBorder="1" applyAlignment="1">
      <alignment horizontal="right" wrapText="1"/>
    </xf>
    <xf numFmtId="187" fontId="18" fillId="0" borderId="20" xfId="51" applyNumberFormat="1" applyFont="1" applyFill="1" applyBorder="1" applyAlignment="1">
      <alignment horizontal="right" wrapText="1"/>
    </xf>
    <xf numFmtId="187" fontId="18" fillId="0" borderId="19" xfId="51" applyNumberFormat="1" applyFont="1" applyFill="1" applyBorder="1" applyAlignment="1">
      <alignment/>
    </xf>
    <xf numFmtId="187" fontId="18" fillId="0" borderId="20" xfId="51" applyNumberFormat="1" applyFont="1" applyFill="1" applyBorder="1" applyAlignment="1">
      <alignment/>
    </xf>
    <xf numFmtId="3" fontId="18" fillId="0" borderId="38" xfId="62" applyNumberFormat="1" applyFont="1" applyFill="1" applyBorder="1" applyAlignment="1">
      <alignment horizontal="right" wrapText="1"/>
      <protection/>
    </xf>
    <xf numFmtId="3" fontId="18" fillId="0" borderId="38" xfId="62" applyNumberFormat="1" applyFont="1" applyFill="1" applyBorder="1">
      <alignment/>
      <protection/>
    </xf>
    <xf numFmtId="187" fontId="18" fillId="0" borderId="15" xfId="51" applyNumberFormat="1" applyFont="1" applyFill="1" applyBorder="1" applyAlignment="1">
      <alignment horizontal="right" wrapText="1"/>
    </xf>
    <xf numFmtId="187" fontId="18" fillId="0" borderId="16" xfId="51" applyNumberFormat="1" applyFont="1" applyFill="1" applyBorder="1" applyAlignment="1">
      <alignment horizontal="right" wrapText="1"/>
    </xf>
    <xf numFmtId="187" fontId="18" fillId="0" borderId="15" xfId="51" applyNumberFormat="1" applyFont="1" applyFill="1" applyBorder="1" applyAlignment="1">
      <alignment/>
    </xf>
    <xf numFmtId="187" fontId="18" fillId="0" borderId="16" xfId="51" applyNumberFormat="1" applyFont="1" applyFill="1" applyBorder="1" applyAlignment="1">
      <alignment/>
    </xf>
    <xf numFmtId="0" fontId="18" fillId="0" borderId="47" xfId="62" applyFont="1" applyFill="1" applyBorder="1" applyAlignment="1">
      <alignment horizontal="center" vertical="center" wrapText="1"/>
      <protection/>
    </xf>
    <xf numFmtId="38" fontId="18" fillId="0" borderId="38" xfId="51" applyFont="1" applyFill="1" applyBorder="1" applyAlignment="1">
      <alignment/>
    </xf>
    <xf numFmtId="176" fontId="18" fillId="0" borderId="19" xfId="62" applyNumberFormat="1" applyFont="1" applyFill="1" applyBorder="1" applyAlignment="1">
      <alignment/>
      <protection/>
    </xf>
    <xf numFmtId="176" fontId="18" fillId="0" borderId="20" xfId="62" applyNumberFormat="1" applyFont="1" applyFill="1" applyBorder="1" applyAlignment="1">
      <alignment/>
      <protection/>
    </xf>
    <xf numFmtId="176" fontId="18" fillId="0" borderId="15" xfId="62" applyNumberFormat="1" applyFont="1" applyFill="1" applyBorder="1" applyAlignment="1">
      <alignment/>
      <protection/>
    </xf>
    <xf numFmtId="176" fontId="18" fillId="0" borderId="16" xfId="62" applyNumberFormat="1" applyFont="1" applyFill="1" applyBorder="1" applyAlignment="1">
      <alignment/>
      <protection/>
    </xf>
    <xf numFmtId="187" fontId="18" fillId="0" borderId="19" xfId="51" applyNumberFormat="1" applyFont="1" applyFill="1" applyBorder="1" applyAlignment="1">
      <alignment/>
    </xf>
    <xf numFmtId="187" fontId="18" fillId="0" borderId="20" xfId="51" applyNumberFormat="1" applyFont="1" applyFill="1" applyBorder="1" applyAlignment="1">
      <alignment/>
    </xf>
    <xf numFmtId="187" fontId="18" fillId="0" borderId="15" xfId="51" applyNumberFormat="1" applyFont="1" applyFill="1" applyBorder="1" applyAlignment="1">
      <alignment/>
    </xf>
    <xf numFmtId="187" fontId="18" fillId="0" borderId="16" xfId="51" applyNumberFormat="1" applyFont="1" applyFill="1" applyBorder="1" applyAlignment="1">
      <alignment/>
    </xf>
    <xf numFmtId="0" fontId="0" fillId="0" borderId="0" xfId="0" applyFont="1" applyAlignment="1">
      <alignment/>
    </xf>
    <xf numFmtId="0" fontId="18" fillId="0" borderId="40" xfId="63" applyFont="1" applyFill="1" applyBorder="1" applyAlignment="1">
      <alignment horizontal="center" vertical="center" wrapText="1"/>
      <protection/>
    </xf>
    <xf numFmtId="0" fontId="18" fillId="0" borderId="11" xfId="63" applyFont="1" applyFill="1" applyBorder="1" applyAlignment="1" quotePrefix="1">
      <alignment horizontal="center" vertical="center" wrapText="1"/>
      <protection/>
    </xf>
    <xf numFmtId="0" fontId="18" fillId="0" borderId="12" xfId="63" applyFont="1" applyFill="1" applyBorder="1" applyAlignment="1">
      <alignment horizontal="center" vertical="center" wrapText="1"/>
      <protection/>
    </xf>
    <xf numFmtId="3" fontId="18" fillId="0" borderId="13" xfId="63" applyNumberFormat="1" applyFont="1" applyFill="1" applyBorder="1" applyAlignment="1">
      <alignment horizontal="right"/>
      <protection/>
    </xf>
    <xf numFmtId="3" fontId="18" fillId="0" borderId="14" xfId="63" applyNumberFormat="1" applyFont="1" applyFill="1" applyBorder="1" applyAlignment="1">
      <alignment horizontal="right"/>
      <protection/>
    </xf>
    <xf numFmtId="176" fontId="18" fillId="0" borderId="19" xfId="63" applyNumberFormat="1" applyFont="1" applyFill="1" applyBorder="1" applyAlignment="1">
      <alignment/>
      <protection/>
    </xf>
    <xf numFmtId="176" fontId="18" fillId="0" borderId="20" xfId="63" applyNumberFormat="1" applyFont="1" applyFill="1" applyBorder="1" applyAlignment="1">
      <alignment/>
      <protection/>
    </xf>
    <xf numFmtId="3" fontId="18" fillId="0" borderId="19" xfId="63" applyNumberFormat="1" applyFont="1" applyFill="1" applyBorder="1" applyAlignment="1">
      <alignment horizontal="right" wrapText="1"/>
      <protection/>
    </xf>
    <xf numFmtId="3" fontId="18" fillId="0" borderId="20" xfId="63" applyNumberFormat="1" applyFont="1" applyFill="1" applyBorder="1" applyAlignment="1">
      <alignment horizontal="right" wrapText="1"/>
      <protection/>
    </xf>
    <xf numFmtId="176" fontId="18" fillId="0" borderId="15" xfId="63" applyNumberFormat="1" applyFont="1" applyFill="1" applyBorder="1" applyAlignment="1">
      <alignment/>
      <protection/>
    </xf>
    <xf numFmtId="176" fontId="18" fillId="0" borderId="16" xfId="63" applyNumberFormat="1" applyFont="1" applyFill="1" applyBorder="1" applyAlignment="1">
      <alignment/>
      <protection/>
    </xf>
    <xf numFmtId="3" fontId="18" fillId="0" borderId="22" xfId="63" applyNumberFormat="1" applyFont="1" applyFill="1" applyBorder="1" applyAlignment="1">
      <alignment horizontal="right"/>
      <protection/>
    </xf>
    <xf numFmtId="38" fontId="18" fillId="0" borderId="38" xfId="63" applyNumberFormat="1" applyFont="1" applyFill="1" applyBorder="1" applyAlignment="1">
      <alignment/>
      <protection/>
    </xf>
    <xf numFmtId="3" fontId="18" fillId="0" borderId="38" xfId="63" applyNumberFormat="1" applyFont="1" applyFill="1" applyBorder="1" applyAlignment="1">
      <alignment/>
      <protection/>
    </xf>
    <xf numFmtId="38" fontId="18" fillId="0" borderId="45" xfId="63" applyNumberFormat="1" applyFont="1" applyFill="1" applyBorder="1" applyAlignment="1">
      <alignment/>
      <protection/>
    </xf>
    <xf numFmtId="0" fontId="18" fillId="0" borderId="19" xfId="0" applyNumberFormat="1" applyFont="1" applyFill="1" applyBorder="1" applyAlignment="1">
      <alignment/>
    </xf>
    <xf numFmtId="38" fontId="18" fillId="0" borderId="19" xfId="49" applyFont="1" applyFill="1" applyBorder="1" applyAlignment="1">
      <alignment horizontal="right"/>
    </xf>
    <xf numFmtId="38" fontId="18" fillId="0" borderId="19" xfId="49" applyFont="1" applyFill="1" applyBorder="1" applyAlignment="1">
      <alignment vertical="center"/>
    </xf>
    <xf numFmtId="0" fontId="18" fillId="0" borderId="20" xfId="0" applyNumberFormat="1" applyFont="1" applyFill="1" applyBorder="1" applyAlignment="1">
      <alignment/>
    </xf>
    <xf numFmtId="0" fontId="18" fillId="0" borderId="48" xfId="0" applyFont="1" applyBorder="1" applyAlignment="1">
      <alignment horizontal="center" vertical="center" wrapText="1"/>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48" xfId="0" applyFont="1" applyBorder="1" applyAlignment="1">
      <alignment horizontal="center" vertical="center"/>
    </xf>
    <xf numFmtId="188" fontId="18" fillId="0" borderId="38" xfId="49" applyNumberFormat="1" applyFont="1" applyFill="1" applyBorder="1" applyAlignment="1">
      <alignment/>
    </xf>
    <xf numFmtId="188" fontId="18" fillId="0" borderId="45" xfId="49" applyNumberFormat="1" applyFont="1" applyFill="1" applyBorder="1" applyAlignment="1">
      <alignment/>
    </xf>
    <xf numFmtId="188" fontId="18" fillId="0" borderId="24" xfId="49" applyNumberFormat="1" applyFont="1" applyFill="1" applyBorder="1" applyAlignment="1">
      <alignment/>
    </xf>
    <xf numFmtId="188" fontId="18" fillId="0" borderId="28" xfId="49" applyNumberFormat="1" applyFont="1" applyFill="1" applyBorder="1" applyAlignment="1">
      <alignment/>
    </xf>
    <xf numFmtId="188" fontId="18" fillId="0" borderId="38" xfId="49" applyNumberFormat="1" applyFont="1" applyBorder="1" applyAlignment="1">
      <alignment/>
    </xf>
    <xf numFmtId="188" fontId="18" fillId="0" borderId="45" xfId="49" applyNumberFormat="1" applyFont="1" applyBorder="1" applyAlignment="1">
      <alignment/>
    </xf>
    <xf numFmtId="188" fontId="18" fillId="0" borderId="52" xfId="49" applyNumberFormat="1" applyFont="1" applyFill="1" applyBorder="1" applyAlignment="1">
      <alignment/>
    </xf>
    <xf numFmtId="188" fontId="18" fillId="0" borderId="39" xfId="49" applyNumberFormat="1" applyFont="1" applyFill="1" applyBorder="1" applyAlignment="1">
      <alignment/>
    </xf>
    <xf numFmtId="188" fontId="18" fillId="0" borderId="47" xfId="49" applyNumberFormat="1" applyFont="1" applyFill="1" applyBorder="1" applyAlignment="1">
      <alignment/>
    </xf>
    <xf numFmtId="188" fontId="18" fillId="0" borderId="45" xfId="62" applyNumberFormat="1" applyFont="1" applyFill="1" applyBorder="1" applyAlignment="1">
      <alignment horizontal="right" wrapText="1"/>
      <protection/>
    </xf>
    <xf numFmtId="188" fontId="18" fillId="0" borderId="45" xfId="51" applyNumberFormat="1" applyFont="1" applyFill="1" applyBorder="1" applyAlignment="1">
      <alignment/>
    </xf>
    <xf numFmtId="3" fontId="18" fillId="0" borderId="36" xfId="0" applyNumberFormat="1" applyFont="1" applyBorder="1" applyAlignment="1">
      <alignment/>
    </xf>
    <xf numFmtId="3" fontId="18" fillId="0" borderId="26" xfId="0" applyNumberFormat="1" applyFont="1" applyBorder="1" applyAlignment="1">
      <alignment/>
    </xf>
    <xf numFmtId="3" fontId="18" fillId="0" borderId="52" xfId="0" applyNumberFormat="1" applyFont="1" applyBorder="1" applyAlignment="1">
      <alignment/>
    </xf>
    <xf numFmtId="3" fontId="18" fillId="0" borderId="42" xfId="0" applyNumberFormat="1" applyFont="1" applyBorder="1" applyAlignment="1">
      <alignment/>
    </xf>
    <xf numFmtId="3" fontId="18" fillId="0" borderId="53" xfId="0" applyNumberFormat="1" applyFont="1" applyBorder="1" applyAlignment="1">
      <alignment/>
    </xf>
    <xf numFmtId="0" fontId="18" fillId="0" borderId="54" xfId="0" applyFont="1" applyBorder="1" applyAlignment="1">
      <alignment horizontal="center" vertical="center"/>
    </xf>
    <xf numFmtId="0" fontId="18" fillId="0" borderId="55" xfId="0" applyFont="1" applyBorder="1" applyAlignment="1">
      <alignment horizontal="center" vertical="center" wrapText="1"/>
    </xf>
    <xf numFmtId="0" fontId="18" fillId="0" borderId="55" xfId="0" applyFont="1" applyBorder="1" applyAlignment="1">
      <alignment horizontal="center" vertical="center"/>
    </xf>
    <xf numFmtId="176" fontId="18" fillId="0" borderId="28" xfId="0" applyNumberFormat="1" applyFont="1" applyBorder="1" applyAlignment="1">
      <alignment/>
    </xf>
    <xf numFmtId="3" fontId="18" fillId="0" borderId="24" xfId="0" applyNumberFormat="1" applyFont="1" applyBorder="1" applyAlignment="1">
      <alignment/>
    </xf>
    <xf numFmtId="176" fontId="18" fillId="0" borderId="24" xfId="0" applyNumberFormat="1" applyFont="1" applyBorder="1" applyAlignment="1">
      <alignment/>
    </xf>
    <xf numFmtId="3" fontId="18" fillId="0" borderId="23" xfId="0" applyNumberFormat="1" applyFont="1" applyBorder="1" applyAlignment="1">
      <alignment/>
    </xf>
    <xf numFmtId="3" fontId="18" fillId="0" borderId="25" xfId="0" applyNumberFormat="1" applyFont="1" applyBorder="1" applyAlignment="1">
      <alignment/>
    </xf>
    <xf numFmtId="3" fontId="18" fillId="0" borderId="56" xfId="0" applyNumberFormat="1" applyFont="1" applyBorder="1" applyAlignment="1">
      <alignment/>
    </xf>
    <xf numFmtId="3" fontId="18" fillId="0" borderId="57" xfId="0" applyNumberFormat="1" applyFont="1" applyBorder="1" applyAlignment="1">
      <alignment/>
    </xf>
    <xf numFmtId="3" fontId="18" fillId="0" borderId="37" xfId="0" applyNumberFormat="1" applyFont="1" applyBorder="1" applyAlignment="1">
      <alignment/>
    </xf>
    <xf numFmtId="188" fontId="18" fillId="0" borderId="42" xfId="49" applyNumberFormat="1" applyFont="1" applyFill="1" applyBorder="1" applyAlignment="1">
      <alignment/>
    </xf>
    <xf numFmtId="188" fontId="18" fillId="0" borderId="38" xfId="51" applyNumberFormat="1" applyFont="1" applyFill="1" applyBorder="1" applyAlignment="1">
      <alignment/>
    </xf>
    <xf numFmtId="188" fontId="18" fillId="0" borderId="38" xfId="51" applyNumberFormat="1" applyFont="1" applyFill="1" applyBorder="1" applyAlignment="1">
      <alignment horizontal="right" wrapText="1"/>
    </xf>
    <xf numFmtId="188" fontId="18" fillId="0" borderId="45" xfId="51" applyNumberFormat="1" applyFont="1" applyFill="1" applyBorder="1" applyAlignment="1">
      <alignment horizontal="right" wrapText="1"/>
    </xf>
    <xf numFmtId="188" fontId="18" fillId="0" borderId="38" xfId="62" applyNumberFormat="1" applyFont="1" applyFill="1" applyBorder="1" applyAlignment="1">
      <alignment horizontal="right" wrapText="1"/>
      <protection/>
    </xf>
    <xf numFmtId="188" fontId="18" fillId="0" borderId="38" xfId="62" applyNumberFormat="1" applyFont="1" applyFill="1" applyBorder="1">
      <alignment/>
      <protection/>
    </xf>
    <xf numFmtId="188" fontId="18" fillId="0" borderId="45" xfId="62" applyNumberFormat="1" applyFont="1" applyFill="1" applyBorder="1">
      <alignment/>
      <protection/>
    </xf>
    <xf numFmtId="188" fontId="22" fillId="0" borderId="38" xfId="49" applyNumberFormat="1" applyFont="1" applyFill="1" applyBorder="1" applyAlignment="1">
      <alignment horizontal="right" wrapText="1"/>
    </xf>
    <xf numFmtId="188" fontId="22" fillId="0" borderId="45" xfId="49" applyNumberFormat="1" applyFont="1" applyFill="1" applyBorder="1" applyAlignment="1">
      <alignment horizontal="right" wrapText="1"/>
    </xf>
    <xf numFmtId="188" fontId="18" fillId="0" borderId="38" xfId="51" applyNumberFormat="1" applyFont="1" applyFill="1" applyBorder="1" applyAlignment="1">
      <alignment/>
    </xf>
    <xf numFmtId="188" fontId="18" fillId="0" borderId="45" xfId="51" applyNumberFormat="1" applyFont="1" applyFill="1" applyBorder="1" applyAlignment="1">
      <alignment/>
    </xf>
    <xf numFmtId="188" fontId="18" fillId="0" borderId="38" xfId="63" applyNumberFormat="1" applyFont="1" applyFill="1" applyBorder="1" applyAlignment="1">
      <alignment/>
      <protection/>
    </xf>
    <xf numFmtId="188" fontId="18" fillId="0" borderId="45" xfId="63" applyNumberFormat="1" applyFont="1" applyFill="1" applyBorder="1" applyAlignment="1">
      <alignment/>
      <protection/>
    </xf>
    <xf numFmtId="188" fontId="18" fillId="0" borderId="24" xfId="51" applyNumberFormat="1" applyFont="1" applyFill="1" applyBorder="1" applyAlignment="1">
      <alignment/>
    </xf>
    <xf numFmtId="188" fontId="18" fillId="0" borderId="28" xfId="51" applyNumberFormat="1" applyFont="1" applyFill="1" applyBorder="1" applyAlignment="1">
      <alignment/>
    </xf>
    <xf numFmtId="38" fontId="18" fillId="0" borderId="23" xfId="49" applyFont="1" applyFill="1" applyBorder="1" applyAlignment="1">
      <alignment horizontal="right"/>
    </xf>
    <xf numFmtId="38" fontId="18" fillId="0" borderId="18" xfId="49" applyFont="1" applyFill="1" applyBorder="1" applyAlignment="1">
      <alignment/>
    </xf>
    <xf numFmtId="38" fontId="18" fillId="0" borderId="25" xfId="49" applyFont="1" applyFill="1" applyBorder="1" applyAlignment="1">
      <alignment/>
    </xf>
    <xf numFmtId="38" fontId="18" fillId="0" borderId="39" xfId="49" applyFont="1" applyFill="1" applyBorder="1" applyAlignment="1">
      <alignment/>
    </xf>
    <xf numFmtId="38" fontId="18" fillId="0" borderId="24" xfId="49" applyFont="1" applyFill="1" applyBorder="1" applyAlignment="1">
      <alignment/>
    </xf>
    <xf numFmtId="38" fontId="18" fillId="0" borderId="19" xfId="49" applyFont="1" applyFill="1" applyBorder="1" applyAlignment="1">
      <alignment/>
    </xf>
    <xf numFmtId="38" fontId="18" fillId="0" borderId="20" xfId="49" applyFont="1" applyFill="1" applyBorder="1" applyAlignment="1">
      <alignment/>
    </xf>
    <xf numFmtId="38" fontId="18" fillId="0" borderId="38" xfId="49" applyFont="1" applyFill="1" applyBorder="1" applyAlignment="1">
      <alignment/>
    </xf>
    <xf numFmtId="38" fontId="18" fillId="0" borderId="23" xfId="49" applyFont="1" applyFill="1" applyBorder="1" applyAlignment="1">
      <alignment/>
    </xf>
    <xf numFmtId="176" fontId="18" fillId="0" borderId="38" xfId="0" applyNumberFormat="1" applyFont="1" applyFill="1" applyBorder="1" applyAlignment="1">
      <alignment/>
    </xf>
    <xf numFmtId="176" fontId="18" fillId="0" borderId="0" xfId="0" applyNumberFormat="1" applyFont="1" applyFill="1" applyAlignment="1">
      <alignment/>
    </xf>
    <xf numFmtId="0" fontId="18" fillId="0" borderId="0" xfId="0" applyFont="1" applyFill="1" applyAlignment="1">
      <alignment horizontal="right"/>
    </xf>
    <xf numFmtId="0" fontId="18" fillId="0" borderId="58" xfId="0" applyFont="1" applyFill="1" applyBorder="1" applyAlignment="1">
      <alignment horizontal="center" vertical="center" wrapText="1"/>
    </xf>
    <xf numFmtId="38" fontId="18" fillId="0" borderId="0" xfId="49" applyFont="1" applyFill="1" applyAlignment="1">
      <alignment/>
    </xf>
    <xf numFmtId="3" fontId="18" fillId="0" borderId="59" xfId="0" applyNumberFormat="1" applyFont="1" applyFill="1" applyBorder="1" applyAlignment="1">
      <alignment/>
    </xf>
    <xf numFmtId="38" fontId="18" fillId="0" borderId="38" xfId="49" applyFont="1" applyFill="1" applyBorder="1" applyAlignment="1">
      <alignment horizontal="center"/>
    </xf>
    <xf numFmtId="38" fontId="18" fillId="0" borderId="45" xfId="49" applyFont="1" applyFill="1" applyBorder="1" applyAlignment="1">
      <alignment horizontal="center"/>
    </xf>
    <xf numFmtId="38" fontId="18" fillId="0" borderId="28" xfId="49" applyFont="1" applyFill="1" applyBorder="1" applyAlignment="1">
      <alignment horizontal="center"/>
    </xf>
    <xf numFmtId="3" fontId="18" fillId="0" borderId="44" xfId="0" applyNumberFormat="1" applyFont="1" applyFill="1" applyBorder="1" applyAlignment="1">
      <alignment/>
    </xf>
    <xf numFmtId="187" fontId="18" fillId="0" borderId="23" xfId="49" applyNumberFormat="1" applyFont="1" applyFill="1" applyBorder="1" applyAlignment="1">
      <alignment/>
    </xf>
    <xf numFmtId="0" fontId="18" fillId="0" borderId="44" xfId="0" applyFont="1" applyFill="1" applyBorder="1" applyAlignment="1">
      <alignment/>
    </xf>
    <xf numFmtId="0" fontId="18" fillId="0" borderId="59" xfId="0" applyFont="1" applyFill="1" applyBorder="1" applyAlignment="1">
      <alignment/>
    </xf>
    <xf numFmtId="3" fontId="18" fillId="0" borderId="60" xfId="0" applyNumberFormat="1" applyFont="1" applyFill="1" applyBorder="1" applyAlignment="1">
      <alignment/>
    </xf>
    <xf numFmtId="176" fontId="18" fillId="0" borderId="61" xfId="0" applyNumberFormat="1" applyFont="1" applyFill="1" applyBorder="1" applyAlignment="1">
      <alignment/>
    </xf>
    <xf numFmtId="3" fontId="18" fillId="0" borderId="62" xfId="0" applyNumberFormat="1" applyFont="1" applyFill="1" applyBorder="1" applyAlignment="1">
      <alignment/>
    </xf>
    <xf numFmtId="176" fontId="18" fillId="0" borderId="62" xfId="0" applyNumberFormat="1" applyFont="1" applyFill="1" applyBorder="1" applyAlignment="1">
      <alignment/>
    </xf>
    <xf numFmtId="176" fontId="18" fillId="0" borderId="63" xfId="0" applyNumberFormat="1" applyFont="1" applyFill="1" applyBorder="1" applyAlignment="1">
      <alignment/>
    </xf>
    <xf numFmtId="0" fontId="18" fillId="0" borderId="64" xfId="0" applyFont="1" applyFill="1" applyBorder="1" applyAlignment="1">
      <alignment horizontal="center" vertical="center" wrapText="1"/>
    </xf>
    <xf numFmtId="3" fontId="18" fillId="0" borderId="65" xfId="0" applyNumberFormat="1" applyFont="1" applyFill="1" applyBorder="1" applyAlignment="1">
      <alignment/>
    </xf>
    <xf numFmtId="176" fontId="18" fillId="0" borderId="66" xfId="0" applyNumberFormat="1" applyFont="1" applyFill="1" applyBorder="1" applyAlignment="1">
      <alignment/>
    </xf>
    <xf numFmtId="3" fontId="18" fillId="0" borderId="67" xfId="0" applyNumberFormat="1" applyFont="1" applyFill="1" applyBorder="1" applyAlignment="1">
      <alignment/>
    </xf>
    <xf numFmtId="188" fontId="18" fillId="0" borderId="67" xfId="0" applyNumberFormat="1" applyFont="1" applyFill="1" applyBorder="1" applyAlignment="1">
      <alignment/>
    </xf>
    <xf numFmtId="176" fontId="18" fillId="0" borderId="68" xfId="0" applyNumberFormat="1" applyFont="1" applyFill="1" applyBorder="1" applyAlignment="1">
      <alignment/>
    </xf>
    <xf numFmtId="0" fontId="18" fillId="0" borderId="62" xfId="0" applyFont="1" applyFill="1" applyBorder="1" applyAlignment="1">
      <alignment/>
    </xf>
    <xf numFmtId="0" fontId="18" fillId="0" borderId="69" xfId="0" applyFont="1" applyFill="1" applyBorder="1" applyAlignment="1">
      <alignment horizontal="center" vertical="center" wrapText="1"/>
    </xf>
    <xf numFmtId="187" fontId="18" fillId="0" borderId="45" xfId="49" applyNumberFormat="1" applyFont="1" applyFill="1" applyBorder="1" applyAlignment="1">
      <alignment/>
    </xf>
    <xf numFmtId="38" fontId="18" fillId="0" borderId="20" xfId="49" applyFont="1" applyFill="1" applyBorder="1" applyAlignment="1">
      <alignment/>
    </xf>
    <xf numFmtId="0" fontId="18" fillId="0" borderId="18" xfId="0" applyNumberFormat="1" applyFont="1" applyFill="1" applyBorder="1" applyAlignment="1">
      <alignment/>
    </xf>
    <xf numFmtId="0" fontId="18" fillId="0" borderId="44" xfId="0" applyNumberFormat="1" applyFont="1" applyFill="1" applyBorder="1" applyAlignment="1">
      <alignment/>
    </xf>
    <xf numFmtId="188" fontId="18" fillId="0" borderId="18" xfId="0" applyNumberFormat="1" applyFont="1" applyFill="1" applyBorder="1" applyAlignment="1">
      <alignment/>
    </xf>
    <xf numFmtId="188" fontId="18" fillId="0" borderId="19" xfId="0" applyNumberFormat="1" applyFont="1" applyFill="1" applyBorder="1" applyAlignment="1">
      <alignment/>
    </xf>
    <xf numFmtId="188" fontId="18" fillId="0" borderId="44" xfId="0" applyNumberFormat="1" applyFont="1" applyFill="1" applyBorder="1" applyAlignment="1">
      <alignment/>
    </xf>
    <xf numFmtId="3" fontId="22" fillId="0" borderId="0" xfId="0" applyNumberFormat="1" applyFont="1" applyFill="1" applyBorder="1" applyAlignment="1">
      <alignment horizontal="right" wrapText="1"/>
    </xf>
    <xf numFmtId="188" fontId="22" fillId="0" borderId="0" xfId="49" applyNumberFormat="1" applyFont="1" applyFill="1" applyBorder="1" applyAlignment="1">
      <alignment horizontal="right" wrapText="1"/>
    </xf>
    <xf numFmtId="176" fontId="22" fillId="0" borderId="0" xfId="0" applyNumberFormat="1" applyFont="1" applyFill="1" applyBorder="1" applyAlignment="1">
      <alignment horizontal="right" wrapText="1"/>
    </xf>
    <xf numFmtId="38" fontId="22" fillId="0" borderId="0" xfId="49" applyFont="1" applyFill="1" applyBorder="1" applyAlignment="1">
      <alignment horizontal="right" wrapText="1"/>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xf>
    <xf numFmtId="38" fontId="18" fillId="0" borderId="48" xfId="49" applyFont="1" applyFill="1" applyBorder="1" applyAlignment="1">
      <alignment horizontal="center" vertical="center"/>
    </xf>
    <xf numFmtId="38" fontId="18" fillId="0" borderId="51" xfId="49" applyFont="1" applyFill="1" applyBorder="1" applyAlignment="1">
      <alignment horizontal="center" vertical="center"/>
    </xf>
    <xf numFmtId="38" fontId="18" fillId="0" borderId="48" xfId="49" applyFont="1" applyFill="1" applyBorder="1" applyAlignment="1">
      <alignment horizontal="center" vertical="center" wrapText="1"/>
    </xf>
    <xf numFmtId="38" fontId="18" fillId="0" borderId="72" xfId="49" applyFont="1" applyFill="1" applyBorder="1" applyAlignment="1">
      <alignment horizontal="center" vertical="center" wrapText="1"/>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0" xfId="0" applyFont="1" applyFill="1" applyBorder="1" applyAlignment="1">
      <alignment/>
    </xf>
    <xf numFmtId="0" fontId="18" fillId="0" borderId="72" xfId="0" applyFont="1" applyFill="1" applyBorder="1" applyAlignment="1">
      <alignment/>
    </xf>
    <xf numFmtId="38" fontId="18" fillId="0" borderId="50" xfId="49" applyFont="1" applyFill="1" applyBorder="1" applyAlignment="1">
      <alignment horizontal="center" vertical="center"/>
    </xf>
    <xf numFmtId="38" fontId="18" fillId="0" borderId="49" xfId="49" applyFont="1" applyFill="1" applyBorder="1" applyAlignment="1">
      <alignment horizontal="center" vertical="center"/>
    </xf>
    <xf numFmtId="38" fontId="18" fillId="0" borderId="50" xfId="49"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48"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48" xfId="0" applyFont="1" applyFill="1" applyBorder="1" applyAlignment="1">
      <alignment horizontal="center" vertical="center" wrapText="1"/>
    </xf>
    <xf numFmtId="0" fontId="18" fillId="0" borderId="72" xfId="0" applyFont="1" applyFill="1" applyBorder="1" applyAlignment="1">
      <alignment horizontal="center" vertical="center"/>
    </xf>
    <xf numFmtId="0" fontId="18" fillId="0" borderId="5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xf>
    <xf numFmtId="0" fontId="24" fillId="0" borderId="72" xfId="0" applyFont="1" applyBorder="1" applyAlignment="1">
      <alignment horizontal="center" vertic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24" fillId="0" borderId="77" xfId="0" applyFont="1" applyBorder="1" applyAlignment="1">
      <alignment horizontal="center" vertical="center"/>
    </xf>
    <xf numFmtId="0" fontId="24" fillId="0" borderId="41" xfId="0" applyFont="1" applyBorder="1" applyAlignment="1">
      <alignment horizontal="center" vertical="center"/>
    </xf>
    <xf numFmtId="0" fontId="24" fillId="0" borderId="17" xfId="0" applyFont="1" applyBorder="1" applyAlignment="1">
      <alignment horizontal="center" vertical="center"/>
    </xf>
    <xf numFmtId="0" fontId="18" fillId="0" borderId="48" xfId="0" applyFont="1" applyBorder="1" applyAlignment="1">
      <alignment horizontal="center" vertical="center" wrapText="1"/>
    </xf>
    <xf numFmtId="0" fontId="0" fillId="0" borderId="5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49" xfId="0" applyFont="1" applyBorder="1" applyAlignment="1">
      <alignment horizontal="center" vertical="center"/>
    </xf>
    <xf numFmtId="0" fontId="0" fillId="0" borderId="51" xfId="0" applyFont="1" applyBorder="1" applyAlignment="1">
      <alignment horizontal="center" vertical="center"/>
    </xf>
    <xf numFmtId="0" fontId="18" fillId="0" borderId="50" xfId="0" applyFont="1" applyBorder="1" applyAlignment="1">
      <alignment horizontal="center" vertical="center" wrapText="1"/>
    </xf>
    <xf numFmtId="0" fontId="24" fillId="0" borderId="49" xfId="0" applyFont="1" applyBorder="1" applyAlignment="1">
      <alignment horizontal="center" vertical="center"/>
    </xf>
    <xf numFmtId="0" fontId="24" fillId="0" borderId="51" xfId="0" applyFont="1" applyBorder="1" applyAlignment="1">
      <alignment horizontal="center" vertical="center"/>
    </xf>
    <xf numFmtId="0" fontId="24" fillId="0" borderId="48"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48" xfId="0" applyFont="1" applyBorder="1" applyAlignment="1">
      <alignment horizontal="center" vertical="center"/>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xf>
    <xf numFmtId="0" fontId="18" fillId="0" borderId="49" xfId="62" applyFont="1" applyFill="1" applyBorder="1" applyAlignment="1">
      <alignment horizontal="center" vertical="center"/>
      <protection/>
    </xf>
    <xf numFmtId="0" fontId="18" fillId="0" borderId="51" xfId="62" applyFont="1" applyFill="1" applyBorder="1" applyAlignment="1">
      <alignment horizontal="center" vertical="center"/>
      <protection/>
    </xf>
    <xf numFmtId="0" fontId="18" fillId="0" borderId="50" xfId="62" applyFont="1" applyFill="1" applyBorder="1" applyAlignment="1">
      <alignment horizontal="center" vertical="center" wrapText="1"/>
      <protection/>
    </xf>
    <xf numFmtId="0" fontId="18" fillId="0" borderId="51" xfId="62" applyFont="1" applyFill="1" applyBorder="1" applyAlignment="1">
      <alignment horizontal="center" vertical="center" wrapText="1"/>
      <protection/>
    </xf>
    <xf numFmtId="0" fontId="18" fillId="0" borderId="48" xfId="62" applyFont="1" applyFill="1" applyBorder="1" applyAlignment="1">
      <alignment horizontal="center" vertical="center" wrapText="1"/>
      <protection/>
    </xf>
    <xf numFmtId="0" fontId="18" fillId="0" borderId="72" xfId="62" applyFont="1" applyFill="1" applyBorder="1" applyAlignment="1">
      <alignment horizontal="center" vertical="center"/>
      <protection/>
    </xf>
    <xf numFmtId="0" fontId="18" fillId="0" borderId="77" xfId="62" applyFont="1" applyFill="1" applyBorder="1" applyAlignment="1">
      <alignment horizontal="center" vertical="center" wrapText="1"/>
      <protection/>
    </xf>
    <xf numFmtId="0" fontId="18" fillId="0" borderId="41" xfId="62" applyFont="1" applyFill="1" applyBorder="1" applyAlignment="1">
      <alignment horizontal="center" vertical="center" wrapText="1"/>
      <protection/>
    </xf>
    <xf numFmtId="0" fontId="18" fillId="0" borderId="17" xfId="62" applyFont="1" applyFill="1" applyBorder="1" applyAlignment="1">
      <alignment horizontal="center" vertical="center" wrapText="1"/>
      <protection/>
    </xf>
    <xf numFmtId="0" fontId="18" fillId="0" borderId="78"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80"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4"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49" xfId="63" applyFont="1" applyFill="1" applyBorder="1" applyAlignment="1">
      <alignment horizontal="center" vertical="center"/>
      <protection/>
    </xf>
    <xf numFmtId="0" fontId="18" fillId="0" borderId="51" xfId="63" applyFont="1" applyFill="1" applyBorder="1" applyAlignment="1">
      <alignment horizontal="center" vertical="center"/>
      <protection/>
    </xf>
    <xf numFmtId="0" fontId="18" fillId="0" borderId="50" xfId="63" applyFont="1" applyFill="1" applyBorder="1" applyAlignment="1">
      <alignment horizontal="center" vertical="center" wrapText="1"/>
      <protection/>
    </xf>
    <xf numFmtId="0" fontId="18" fillId="0" borderId="51" xfId="63" applyFont="1" applyFill="1" applyBorder="1" applyAlignment="1">
      <alignment horizontal="center" vertical="center" wrapText="1"/>
      <protection/>
    </xf>
    <xf numFmtId="0" fontId="18" fillId="0" borderId="48" xfId="63" applyFont="1" applyFill="1" applyBorder="1" applyAlignment="1">
      <alignment horizontal="center" vertical="center" wrapText="1"/>
      <protection/>
    </xf>
    <xf numFmtId="0" fontId="18" fillId="0" borderId="72" xfId="63" applyFont="1" applyFill="1" applyBorder="1" applyAlignment="1">
      <alignment horizontal="center" vertical="center"/>
      <protection/>
    </xf>
    <xf numFmtId="0" fontId="18" fillId="0" borderId="77" xfId="63" applyFont="1" applyFill="1" applyBorder="1" applyAlignment="1">
      <alignment horizontal="center" vertical="center" wrapText="1"/>
      <protection/>
    </xf>
    <xf numFmtId="0" fontId="18" fillId="0" borderId="41" xfId="63" applyFont="1" applyFill="1" applyBorder="1" applyAlignment="1">
      <alignment horizontal="center" vertical="center" wrapText="1"/>
      <protection/>
    </xf>
    <xf numFmtId="0" fontId="18" fillId="0" borderId="17" xfId="63" applyFont="1" applyFill="1" applyBorder="1" applyAlignment="1">
      <alignment horizontal="center" vertical="center" wrapText="1"/>
      <protection/>
    </xf>
    <xf numFmtId="0" fontId="18" fillId="0" borderId="50" xfId="63" applyFont="1" applyFill="1" applyBorder="1" applyAlignment="1">
      <alignment horizontal="center" vertical="center"/>
      <protection/>
    </xf>
    <xf numFmtId="0" fontId="18" fillId="0" borderId="72" xfId="63" applyFont="1" applyFill="1" applyBorder="1" applyAlignment="1">
      <alignment horizontal="center" vertical="center" wrapText="1"/>
      <protection/>
    </xf>
    <xf numFmtId="0" fontId="18" fillId="0" borderId="81" xfId="63" applyFont="1" applyFill="1" applyBorder="1" applyAlignment="1">
      <alignment horizontal="center" vertical="center" wrapText="1"/>
      <protection/>
    </xf>
    <xf numFmtId="0" fontId="18" fillId="0" borderId="82" xfId="63" applyFont="1" applyFill="1" applyBorder="1" applyAlignment="1">
      <alignment horizontal="center" vertical="center" wrapText="1"/>
      <protection/>
    </xf>
    <xf numFmtId="0" fontId="18" fillId="0" borderId="83" xfId="63"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86"/>
  <sheetViews>
    <sheetView tabSelected="1" view="pageBreakPreview" zoomScaleSheetLayoutView="100" workbookViewId="0" topLeftCell="A1">
      <selection activeCell="B39" sqref="B39:B46"/>
    </sheetView>
  </sheetViews>
  <sheetFormatPr defaultColWidth="13.00390625" defaultRowHeight="13.5"/>
  <cols>
    <col min="1" max="1" width="5.00390625" style="20" customWidth="1"/>
    <col min="2" max="2" width="13.00390625" style="20" customWidth="1"/>
    <col min="3" max="3" width="13.00390625" style="94" customWidth="1"/>
    <col min="4" max="4" width="9.875" style="94" bestFit="1" customWidth="1"/>
    <col min="5" max="5" width="13.50390625" style="20" customWidth="1"/>
    <col min="6" max="9" width="13.00390625" style="20" customWidth="1"/>
    <col min="10" max="10" width="5.00390625" style="20" customWidth="1"/>
    <col min="11" max="16384" width="13.00390625" style="20" customWidth="1"/>
  </cols>
  <sheetData>
    <row r="1" spans="1:4" ht="24">
      <c r="A1" s="126" t="s">
        <v>147</v>
      </c>
      <c r="B1" s="126"/>
      <c r="C1" s="127"/>
      <c r="D1" s="127"/>
    </row>
    <row r="2" ht="8.25" customHeight="1"/>
    <row r="3" ht="13.5">
      <c r="A3" s="20" t="s">
        <v>274</v>
      </c>
    </row>
    <row r="4" ht="13.5">
      <c r="A4" s="20" t="s">
        <v>351</v>
      </c>
    </row>
    <row r="5" ht="13.5">
      <c r="I5" s="290" t="s">
        <v>250</v>
      </c>
    </row>
    <row r="6" spans="2:9" ht="34.5" customHeight="1">
      <c r="B6" s="325"/>
      <c r="C6" s="326"/>
      <c r="D6" s="102" t="s">
        <v>84</v>
      </c>
      <c r="E6" s="21" t="s">
        <v>85</v>
      </c>
      <c r="F6" s="21" t="s">
        <v>86</v>
      </c>
      <c r="G6" s="21" t="s">
        <v>87</v>
      </c>
      <c r="H6" s="21" t="s">
        <v>218</v>
      </c>
      <c r="I6" s="23" t="s">
        <v>88</v>
      </c>
    </row>
    <row r="7" spans="2:9" ht="13.5">
      <c r="B7" s="331" t="s">
        <v>76</v>
      </c>
      <c r="C7" s="336" t="s">
        <v>84</v>
      </c>
      <c r="D7" s="96">
        <f aca="true" t="shared" si="0" ref="D7:I7">SUM(D9,D11,D13)</f>
        <v>7194</v>
      </c>
      <c r="E7" s="25">
        <f>SUM(E9,E11,E13)</f>
        <v>751</v>
      </c>
      <c r="F7" s="25">
        <f t="shared" si="0"/>
        <v>2327</v>
      </c>
      <c r="G7" s="25">
        <f t="shared" si="0"/>
        <v>2394</v>
      </c>
      <c r="H7" s="25">
        <f t="shared" si="0"/>
        <v>1712</v>
      </c>
      <c r="I7" s="26">
        <f t="shared" si="0"/>
        <v>10</v>
      </c>
    </row>
    <row r="8" spans="2:9" ht="13.5">
      <c r="B8" s="332"/>
      <c r="C8" s="328"/>
      <c r="D8" s="237">
        <f aca="true" t="shared" si="1" ref="D8:D14">SUM(E8:I8)</f>
        <v>99.99999999999999</v>
      </c>
      <c r="E8" s="27">
        <f>ROUND(E7/$D7*100,1)</f>
        <v>10.4</v>
      </c>
      <c r="F8" s="27">
        <f>ROUND(F7/$D7*100,1)</f>
        <v>32.3</v>
      </c>
      <c r="G8" s="27">
        <f>ROUND(G7/$D7*100,1)+0.1</f>
        <v>33.4</v>
      </c>
      <c r="H8" s="27">
        <f>ROUND(H7/$D7*100,1)</f>
        <v>23.8</v>
      </c>
      <c r="I8" s="28">
        <f>ROUND(I7/$D7*100,1)</f>
        <v>0.1</v>
      </c>
    </row>
    <row r="9" spans="2:9" ht="13.5">
      <c r="B9" s="333"/>
      <c r="C9" s="327" t="s">
        <v>89</v>
      </c>
      <c r="D9" s="97">
        <f t="shared" si="1"/>
        <v>3673</v>
      </c>
      <c r="E9" s="89">
        <f>SUM(E17+E25+E33+E41+E49+E57)</f>
        <v>378</v>
      </c>
      <c r="F9" s="89">
        <f>SUM(F17+F25+F33+F41+F49+F57)</f>
        <v>1181</v>
      </c>
      <c r="G9" s="89">
        <f>SUM(G17+G25+G33+G41+G49+G57)</f>
        <v>1225</v>
      </c>
      <c r="H9" s="89">
        <f>SUM(H17+H25+H33+H41+H49+H57)</f>
        <v>888</v>
      </c>
      <c r="I9" s="315">
        <f>SUM(I17+I25+I33+I41+I49+I57)</f>
        <v>1</v>
      </c>
    </row>
    <row r="10" spans="2:9" ht="13.5">
      <c r="B10" s="333"/>
      <c r="C10" s="328"/>
      <c r="D10" s="237">
        <f t="shared" si="1"/>
        <v>100</v>
      </c>
      <c r="E10" s="27">
        <f>ROUND(E9/$D9*100,1)</f>
        <v>10.3</v>
      </c>
      <c r="F10" s="27">
        <f>ROUND(F9/$D9*100,1)</f>
        <v>32.2</v>
      </c>
      <c r="G10" s="27">
        <f>ROUND(G9/$D9*100,1)-0.1</f>
        <v>33.3</v>
      </c>
      <c r="H10" s="27">
        <f>ROUND(H9/$D9*100,1)</f>
        <v>24.2</v>
      </c>
      <c r="I10" s="28">
        <f>ROUND(I9/$D9*100,1)</f>
        <v>0</v>
      </c>
    </row>
    <row r="11" spans="2:9" ht="13.5">
      <c r="B11" s="333"/>
      <c r="C11" s="327" t="s">
        <v>90</v>
      </c>
      <c r="D11" s="97">
        <f t="shared" si="1"/>
        <v>3436</v>
      </c>
      <c r="E11" s="89">
        <f>SUM(E19+E27+E35+E43+E51+E59)</f>
        <v>362</v>
      </c>
      <c r="F11" s="89">
        <f>SUM(F19+F27+F35+F43+F51+F59)</f>
        <v>1120</v>
      </c>
      <c r="G11" s="89">
        <f>SUM(G19+G27+G35+G43+G51+G59)</f>
        <v>1143</v>
      </c>
      <c r="H11" s="89">
        <f>SUM(H19+H27+H35+H43+H51+H59)</f>
        <v>805</v>
      </c>
      <c r="I11" s="315">
        <f>SUM(I19+I27+I35+I43+I51+I59)</f>
        <v>6</v>
      </c>
    </row>
    <row r="12" spans="2:9" ht="13.5">
      <c r="B12" s="333"/>
      <c r="C12" s="328"/>
      <c r="D12" s="237">
        <f t="shared" si="1"/>
        <v>100.00000000000001</v>
      </c>
      <c r="E12" s="27">
        <f>ROUND(E11/$D11*100,1)</f>
        <v>10.5</v>
      </c>
      <c r="F12" s="27">
        <f>ROUND(F11/$D11*100,1)</f>
        <v>32.6</v>
      </c>
      <c r="G12" s="27">
        <f>ROUND(G11/$D11*100,1)</f>
        <v>33.3</v>
      </c>
      <c r="H12" s="27">
        <f>ROUND(H11/$D11*100,1)</f>
        <v>23.4</v>
      </c>
      <c r="I12" s="28">
        <f>ROUND(I11/$D11*100,1)</f>
        <v>0.2</v>
      </c>
    </row>
    <row r="13" spans="2:9" ht="13.5">
      <c r="B13" s="333"/>
      <c r="C13" s="329" t="s">
        <v>88</v>
      </c>
      <c r="D13" s="97">
        <f t="shared" si="1"/>
        <v>85</v>
      </c>
      <c r="E13" s="228">
        <f>SUM(E21+E29+E37+E45+E53+E61)</f>
        <v>11</v>
      </c>
      <c r="F13" s="228">
        <f>SUM(F21+F29+F37+F45+F53+F61)</f>
        <v>26</v>
      </c>
      <c r="G13" s="228">
        <f>SUM(G21+G29+G37+G45+G53+G61)</f>
        <v>26</v>
      </c>
      <c r="H13" s="228">
        <f>SUM(H21+H29+H37+H45+H53+H61)</f>
        <v>19</v>
      </c>
      <c r="I13" s="231">
        <f>SUM(I21+I29+I37+I45+I53+I61)</f>
        <v>3</v>
      </c>
    </row>
    <row r="14" spans="2:9" ht="13.5">
      <c r="B14" s="334"/>
      <c r="C14" s="330"/>
      <c r="D14" s="237">
        <f t="shared" si="1"/>
        <v>100</v>
      </c>
      <c r="E14" s="27">
        <f>ROUND(E13/$D13*100,1)</f>
        <v>12.9</v>
      </c>
      <c r="F14" s="27">
        <f>ROUND(F13/$D13*100,1)</f>
        <v>30.6</v>
      </c>
      <c r="G14" s="27">
        <f>ROUND(G13/$D13*100,1)</f>
        <v>30.6</v>
      </c>
      <c r="H14" s="27">
        <f>ROUND(H13/$D13*100,1)</f>
        <v>22.4</v>
      </c>
      <c r="I14" s="32">
        <f>ROUND(I13/$D13*100,1)</f>
        <v>3.5</v>
      </c>
    </row>
    <row r="15" spans="2:9" ht="13.5">
      <c r="B15" s="331" t="s">
        <v>112</v>
      </c>
      <c r="C15" s="336" t="s">
        <v>84</v>
      </c>
      <c r="D15" s="96">
        <f aca="true" t="shared" si="2" ref="D15:I15">SUM(D17,D19,D21)</f>
        <v>623</v>
      </c>
      <c r="E15" s="25">
        <f>SUM(E17,E19,E21)</f>
        <v>68</v>
      </c>
      <c r="F15" s="25">
        <f t="shared" si="2"/>
        <v>199</v>
      </c>
      <c r="G15" s="25">
        <f t="shared" si="2"/>
        <v>200</v>
      </c>
      <c r="H15" s="25">
        <f t="shared" si="2"/>
        <v>156</v>
      </c>
      <c r="I15" s="26">
        <f t="shared" si="2"/>
        <v>0</v>
      </c>
    </row>
    <row r="16" spans="2:9" ht="13.5">
      <c r="B16" s="332"/>
      <c r="C16" s="328"/>
      <c r="D16" s="237">
        <f aca="true" t="shared" si="3" ref="D16:D22">SUM(E16:I16)</f>
        <v>100</v>
      </c>
      <c r="E16" s="27">
        <f>ROUND(E15/$D15*100,1)</f>
        <v>10.9</v>
      </c>
      <c r="F16" s="27">
        <f>ROUND(F15/$D15*100,1)</f>
        <v>31.9</v>
      </c>
      <c r="G16" s="27">
        <f>ROUND(G15/$D15*100,1)+0.1</f>
        <v>32.2</v>
      </c>
      <c r="H16" s="27">
        <f>ROUND(H15/$D15*100,1)</f>
        <v>25</v>
      </c>
      <c r="I16" s="28">
        <f>ROUND(I15/$D15*100,1)</f>
        <v>0</v>
      </c>
    </row>
    <row r="17" spans="2:9" ht="13.5">
      <c r="B17" s="333"/>
      <c r="C17" s="327" t="s">
        <v>89</v>
      </c>
      <c r="D17" s="97">
        <f t="shared" si="3"/>
        <v>307</v>
      </c>
      <c r="E17" s="228">
        <v>36</v>
      </c>
      <c r="F17" s="228">
        <v>95</v>
      </c>
      <c r="G17" s="228">
        <v>94</v>
      </c>
      <c r="H17" s="228">
        <v>82</v>
      </c>
      <c r="I17" s="231">
        <v>0</v>
      </c>
    </row>
    <row r="18" spans="2:9" ht="13.5">
      <c r="B18" s="333"/>
      <c r="C18" s="328"/>
      <c r="D18" s="237">
        <f t="shared" si="3"/>
        <v>100.00000000000001</v>
      </c>
      <c r="E18" s="27">
        <f>ROUND(E17/$D17*100,1)</f>
        <v>11.7</v>
      </c>
      <c r="F18" s="27">
        <f>ROUND(F17/$D17*100,1)+0.1</f>
        <v>31</v>
      </c>
      <c r="G18" s="27">
        <f>ROUND(G17/$D17*100,1)</f>
        <v>30.6</v>
      </c>
      <c r="H18" s="27">
        <f>ROUND(H17/$D17*100,1)</f>
        <v>26.7</v>
      </c>
      <c r="I18" s="28">
        <f>ROUND(I17/$D17*100,1)</f>
        <v>0</v>
      </c>
    </row>
    <row r="19" spans="2:9" ht="13.5">
      <c r="B19" s="333"/>
      <c r="C19" s="327" t="s">
        <v>90</v>
      </c>
      <c r="D19" s="97">
        <f t="shared" si="3"/>
        <v>309</v>
      </c>
      <c r="E19" s="228">
        <v>31</v>
      </c>
      <c r="F19" s="228">
        <v>104</v>
      </c>
      <c r="G19" s="228">
        <v>101</v>
      </c>
      <c r="H19" s="228">
        <v>73</v>
      </c>
      <c r="I19" s="231">
        <v>0</v>
      </c>
    </row>
    <row r="20" spans="2:9" ht="13.5">
      <c r="B20" s="333"/>
      <c r="C20" s="328"/>
      <c r="D20" s="237">
        <f t="shared" si="3"/>
        <v>100</v>
      </c>
      <c r="E20" s="27">
        <f>ROUND(E19/$D19*100,1)</f>
        <v>10</v>
      </c>
      <c r="F20" s="27">
        <f>ROUND(F19/$D19*100,1)</f>
        <v>33.7</v>
      </c>
      <c r="G20" s="27">
        <f>ROUND(G19/$D19*100,1)</f>
        <v>32.7</v>
      </c>
      <c r="H20" s="27">
        <f>ROUND(H19/$D19*100,1)</f>
        <v>23.6</v>
      </c>
      <c r="I20" s="28">
        <f>ROUND(I19/$D19*100,1)</f>
        <v>0</v>
      </c>
    </row>
    <row r="21" spans="2:9" ht="13.5">
      <c r="B21" s="333"/>
      <c r="C21" s="329" t="s">
        <v>88</v>
      </c>
      <c r="D21" s="97">
        <f t="shared" si="3"/>
        <v>7</v>
      </c>
      <c r="E21" s="228">
        <v>1</v>
      </c>
      <c r="F21" s="228">
        <v>0</v>
      </c>
      <c r="G21" s="228">
        <v>5</v>
      </c>
      <c r="H21" s="228">
        <v>1</v>
      </c>
      <c r="I21" s="231">
        <v>0</v>
      </c>
    </row>
    <row r="22" spans="2:9" ht="13.5">
      <c r="B22" s="334"/>
      <c r="C22" s="330"/>
      <c r="D22" s="237">
        <f t="shared" si="3"/>
        <v>100</v>
      </c>
      <c r="E22" s="27">
        <f>ROUND(E21/$D21*100,1)</f>
        <v>14.3</v>
      </c>
      <c r="F22" s="27">
        <f>ROUND(F21/$D21*100,1)</f>
        <v>0</v>
      </c>
      <c r="G22" s="27">
        <f>ROUND(G21/$D21*100,1)</f>
        <v>71.4</v>
      </c>
      <c r="H22" s="27">
        <f>ROUND(H21/$D21*100,1)</f>
        <v>14.3</v>
      </c>
      <c r="I22" s="28">
        <f>ROUND(I21/$D21*100,1)</f>
        <v>0</v>
      </c>
    </row>
    <row r="23" spans="2:9" ht="13.5">
      <c r="B23" s="331" t="s">
        <v>111</v>
      </c>
      <c r="C23" s="335" t="s">
        <v>84</v>
      </c>
      <c r="D23" s="96">
        <f aca="true" t="shared" si="4" ref="D23:I23">SUM(D25,D27,D29)</f>
        <v>640</v>
      </c>
      <c r="E23" s="25">
        <f t="shared" si="4"/>
        <v>68</v>
      </c>
      <c r="F23" s="25">
        <f t="shared" si="4"/>
        <v>215</v>
      </c>
      <c r="G23" s="25">
        <f t="shared" si="4"/>
        <v>208</v>
      </c>
      <c r="H23" s="25">
        <f t="shared" si="4"/>
        <v>149</v>
      </c>
      <c r="I23" s="26">
        <f t="shared" si="4"/>
        <v>0</v>
      </c>
    </row>
    <row r="24" spans="2:9" ht="13.5">
      <c r="B24" s="332"/>
      <c r="C24" s="328"/>
      <c r="D24" s="237">
        <f aca="true" t="shared" si="5" ref="D24:D30">SUM(E24:I24)</f>
        <v>100</v>
      </c>
      <c r="E24" s="27">
        <f>ROUND(E23/$D23*100,1)</f>
        <v>10.6</v>
      </c>
      <c r="F24" s="27">
        <f>ROUND(F23/$D23*100,1)</f>
        <v>33.6</v>
      </c>
      <c r="G24" s="27">
        <f>ROUND(G23/$D23*100,1)</f>
        <v>32.5</v>
      </c>
      <c r="H24" s="27">
        <f>ROUND(H23/$D23*100,1)</f>
        <v>23.3</v>
      </c>
      <c r="I24" s="28">
        <f>ROUND(I23/$D23*100,1)</f>
        <v>0</v>
      </c>
    </row>
    <row r="25" spans="2:9" ht="13.5">
      <c r="B25" s="333"/>
      <c r="C25" s="327" t="s">
        <v>89</v>
      </c>
      <c r="D25" s="97">
        <f t="shared" si="5"/>
        <v>336</v>
      </c>
      <c r="E25" s="228">
        <v>36</v>
      </c>
      <c r="F25" s="228">
        <v>106</v>
      </c>
      <c r="G25" s="228">
        <v>111</v>
      </c>
      <c r="H25" s="228">
        <v>83</v>
      </c>
      <c r="I25" s="231">
        <v>0</v>
      </c>
    </row>
    <row r="26" spans="2:9" ht="13.5">
      <c r="B26" s="333"/>
      <c r="C26" s="328"/>
      <c r="D26" s="237">
        <f t="shared" si="5"/>
        <v>100.00000000000001</v>
      </c>
      <c r="E26" s="27">
        <f>ROUND(E25/$D25*100,1)</f>
        <v>10.7</v>
      </c>
      <c r="F26" s="27">
        <f>ROUND(F25/$D25*100,1)</f>
        <v>31.5</v>
      </c>
      <c r="G26" s="27">
        <f>ROUND(G25/$D25*100,1)+0.1</f>
        <v>33.1</v>
      </c>
      <c r="H26" s="27">
        <f>ROUND(H25/$D25*100,1)</f>
        <v>24.7</v>
      </c>
      <c r="I26" s="28">
        <f>ROUND(I25/$D25*100,1)</f>
        <v>0</v>
      </c>
    </row>
    <row r="27" spans="2:9" ht="13.5">
      <c r="B27" s="333"/>
      <c r="C27" s="327" t="s">
        <v>90</v>
      </c>
      <c r="D27" s="97">
        <f t="shared" si="5"/>
        <v>294</v>
      </c>
      <c r="E27" s="228">
        <v>31</v>
      </c>
      <c r="F27" s="228">
        <v>103</v>
      </c>
      <c r="G27" s="228">
        <v>94</v>
      </c>
      <c r="H27" s="228">
        <v>66</v>
      </c>
      <c r="I27" s="231">
        <v>0</v>
      </c>
    </row>
    <row r="28" spans="2:9" ht="13.5">
      <c r="B28" s="333"/>
      <c r="C28" s="328"/>
      <c r="D28" s="237">
        <f t="shared" si="5"/>
        <v>100</v>
      </c>
      <c r="E28" s="27">
        <f>ROUND(E27/$D27*100,1)</f>
        <v>10.5</v>
      </c>
      <c r="F28" s="27">
        <f>ROUND(F27/$D27*100,1)+0.1</f>
        <v>35.1</v>
      </c>
      <c r="G28" s="27">
        <f>ROUND(G27/$D27*100,1)</f>
        <v>32</v>
      </c>
      <c r="H28" s="27">
        <f>ROUND(H27/$D27*100,1)</f>
        <v>22.4</v>
      </c>
      <c r="I28" s="28">
        <f>ROUND(I27/$D27*100,1)</f>
        <v>0</v>
      </c>
    </row>
    <row r="29" spans="2:9" ht="13.5">
      <c r="B29" s="333"/>
      <c r="C29" s="329" t="s">
        <v>88</v>
      </c>
      <c r="D29" s="97">
        <f t="shared" si="5"/>
        <v>10</v>
      </c>
      <c r="E29" s="228">
        <v>1</v>
      </c>
      <c r="F29" s="228">
        <v>6</v>
      </c>
      <c r="G29" s="228">
        <v>3</v>
      </c>
      <c r="H29" s="228">
        <v>0</v>
      </c>
      <c r="I29" s="231">
        <v>0</v>
      </c>
    </row>
    <row r="30" spans="2:9" ht="13.5">
      <c r="B30" s="334"/>
      <c r="C30" s="330"/>
      <c r="D30" s="237">
        <f t="shared" si="5"/>
        <v>100</v>
      </c>
      <c r="E30" s="27">
        <f>ROUND(E29/$D29*100,1)</f>
        <v>10</v>
      </c>
      <c r="F30" s="27">
        <f>ROUND(F29/$D29*100,1)</f>
        <v>60</v>
      </c>
      <c r="G30" s="27">
        <f>ROUND(G29/$D29*100,1)</f>
        <v>30</v>
      </c>
      <c r="H30" s="27">
        <f>ROUND(H29/$D29*100,1)</f>
        <v>0</v>
      </c>
      <c r="I30" s="28">
        <f>ROUND(I29/$D29*100,1)</f>
        <v>0</v>
      </c>
    </row>
    <row r="31" spans="2:9" ht="13.5">
      <c r="B31" s="331" t="s">
        <v>113</v>
      </c>
      <c r="C31" s="335" t="s">
        <v>84</v>
      </c>
      <c r="D31" s="96">
        <f aca="true" t="shared" si="6" ref="D31:I31">SUM(D33,D35,D37)</f>
        <v>2080</v>
      </c>
      <c r="E31" s="25">
        <f t="shared" si="6"/>
        <v>206</v>
      </c>
      <c r="F31" s="25">
        <f t="shared" si="6"/>
        <v>660</v>
      </c>
      <c r="G31" s="25">
        <f t="shared" si="6"/>
        <v>685</v>
      </c>
      <c r="H31" s="25">
        <f t="shared" si="6"/>
        <v>524</v>
      </c>
      <c r="I31" s="26">
        <f t="shared" si="6"/>
        <v>5</v>
      </c>
    </row>
    <row r="32" spans="2:9" ht="13.5">
      <c r="B32" s="332"/>
      <c r="C32" s="328"/>
      <c r="D32" s="237">
        <f aca="true" t="shared" si="7" ref="D32:D38">SUM(E32:I32)</f>
        <v>100</v>
      </c>
      <c r="E32" s="27">
        <f>ROUND(E31/$D31*100,1)</f>
        <v>9.9</v>
      </c>
      <c r="F32" s="27">
        <f>ROUND(F31/$D31*100,1)</f>
        <v>31.7</v>
      </c>
      <c r="G32" s="27">
        <f>ROUND(G31/$D31*100,1)+0.1</f>
        <v>33</v>
      </c>
      <c r="H32" s="27">
        <f>ROUND(H31/$D31*100,1)</f>
        <v>25.2</v>
      </c>
      <c r="I32" s="28">
        <f>ROUND(I31/$D31*100,1)</f>
        <v>0.2</v>
      </c>
    </row>
    <row r="33" spans="2:9" ht="13.5">
      <c r="B33" s="333"/>
      <c r="C33" s="327" t="s">
        <v>89</v>
      </c>
      <c r="D33" s="97">
        <f t="shared" si="7"/>
        <v>1068</v>
      </c>
      <c r="E33" s="122">
        <v>107</v>
      </c>
      <c r="F33" s="122">
        <v>322</v>
      </c>
      <c r="G33" s="122">
        <v>363</v>
      </c>
      <c r="H33" s="123">
        <v>275</v>
      </c>
      <c r="I33" s="30">
        <v>1</v>
      </c>
    </row>
    <row r="34" spans="2:9" ht="13.5">
      <c r="B34" s="333"/>
      <c r="C34" s="328"/>
      <c r="D34" s="237">
        <f t="shared" si="7"/>
        <v>100</v>
      </c>
      <c r="E34" s="27">
        <f>ROUND(E33/$D33*100,1)</f>
        <v>10</v>
      </c>
      <c r="F34" s="27">
        <f>ROUND(F33/$D33*100,1)</f>
        <v>30.1</v>
      </c>
      <c r="G34" s="27">
        <f>ROUND(G33/$D33*100,1)+0.1</f>
        <v>34.1</v>
      </c>
      <c r="H34" s="27">
        <f>ROUND(H33/$D33*100,1)</f>
        <v>25.7</v>
      </c>
      <c r="I34" s="28">
        <f>ROUND(I33/$D33*100,1)</f>
        <v>0.1</v>
      </c>
    </row>
    <row r="35" spans="2:9" ht="13.5">
      <c r="B35" s="333"/>
      <c r="C35" s="327" t="s">
        <v>90</v>
      </c>
      <c r="D35" s="97">
        <f t="shared" si="7"/>
        <v>987</v>
      </c>
      <c r="E35" s="228">
        <v>95</v>
      </c>
      <c r="F35" s="228">
        <v>333</v>
      </c>
      <c r="G35" s="228">
        <v>317</v>
      </c>
      <c r="H35" s="228">
        <v>241</v>
      </c>
      <c r="I35" s="231">
        <v>1</v>
      </c>
    </row>
    <row r="36" spans="2:9" ht="13.5">
      <c r="B36" s="333"/>
      <c r="C36" s="328"/>
      <c r="D36" s="237">
        <f t="shared" si="7"/>
        <v>100</v>
      </c>
      <c r="E36" s="27">
        <f>ROUND(E35/$D35*100,1)</f>
        <v>9.6</v>
      </c>
      <c r="F36" s="27">
        <f>ROUND(F35/$D35*100,1)+0.1</f>
        <v>33.800000000000004</v>
      </c>
      <c r="G36" s="27">
        <f>ROUND(G35/$D35*100,1)</f>
        <v>32.1</v>
      </c>
      <c r="H36" s="27">
        <f>ROUND(H35/$D35*100,1)</f>
        <v>24.4</v>
      </c>
      <c r="I36" s="28">
        <f>ROUND(I35/$D35*100,1)</f>
        <v>0.1</v>
      </c>
    </row>
    <row r="37" spans="2:9" ht="13.5">
      <c r="B37" s="333"/>
      <c r="C37" s="329" t="s">
        <v>88</v>
      </c>
      <c r="D37" s="97">
        <f t="shared" si="7"/>
        <v>25</v>
      </c>
      <c r="E37" s="29">
        <v>4</v>
      </c>
      <c r="F37" s="29">
        <v>5</v>
      </c>
      <c r="G37" s="29">
        <v>5</v>
      </c>
      <c r="H37" s="123">
        <v>8</v>
      </c>
      <c r="I37" s="30">
        <v>3</v>
      </c>
    </row>
    <row r="38" spans="2:9" ht="13.5">
      <c r="B38" s="334"/>
      <c r="C38" s="337"/>
      <c r="D38" s="237">
        <f t="shared" si="7"/>
        <v>100</v>
      </c>
      <c r="E38" s="27">
        <f>ROUND(E37/$D37*100,1)</f>
        <v>16</v>
      </c>
      <c r="F38" s="27">
        <f>ROUND(F37/$D37*100,1)</f>
        <v>20</v>
      </c>
      <c r="G38" s="27">
        <f>ROUND(G37/$D37*100,1)</f>
        <v>20</v>
      </c>
      <c r="H38" s="27">
        <f>ROUND(H37/$D37*100,1)</f>
        <v>32</v>
      </c>
      <c r="I38" s="28">
        <f>ROUND(I37/$D37*100,1)</f>
        <v>12</v>
      </c>
    </row>
    <row r="39" spans="2:9" ht="13.5">
      <c r="B39" s="331" t="s">
        <v>114</v>
      </c>
      <c r="C39" s="336" t="s">
        <v>84</v>
      </c>
      <c r="D39" s="96">
        <f aca="true" t="shared" si="8" ref="D39:I39">SUM(D41,D43,D45)</f>
        <v>1538</v>
      </c>
      <c r="E39" s="25">
        <f t="shared" si="8"/>
        <v>177</v>
      </c>
      <c r="F39" s="25">
        <f t="shared" si="8"/>
        <v>510</v>
      </c>
      <c r="G39" s="25">
        <f t="shared" si="8"/>
        <v>499</v>
      </c>
      <c r="H39" s="25">
        <f t="shared" si="8"/>
        <v>350</v>
      </c>
      <c r="I39" s="26">
        <f t="shared" si="8"/>
        <v>2</v>
      </c>
    </row>
    <row r="40" spans="2:9" ht="13.5">
      <c r="B40" s="332"/>
      <c r="C40" s="328"/>
      <c r="D40" s="237">
        <f aca="true" t="shared" si="9" ref="D40:D46">SUM(E40:I40)</f>
        <v>99.99999999999999</v>
      </c>
      <c r="E40" s="27">
        <f>ROUND(E39/$D39*100,1)</f>
        <v>11.5</v>
      </c>
      <c r="F40" s="27">
        <f>ROUND(F39/$D39*100,1)</f>
        <v>33.2</v>
      </c>
      <c r="G40" s="27">
        <f>ROUND(G39/$D39*100,1)</f>
        <v>32.4</v>
      </c>
      <c r="H40" s="27">
        <f>ROUND(H39/$D39*100,1)</f>
        <v>22.8</v>
      </c>
      <c r="I40" s="28">
        <f>ROUND(I39/$D39*100,1)</f>
        <v>0.1</v>
      </c>
    </row>
    <row r="41" spans="2:9" ht="13.5">
      <c r="B41" s="333"/>
      <c r="C41" s="327" t="s">
        <v>89</v>
      </c>
      <c r="D41" s="97">
        <f t="shared" si="9"/>
        <v>819</v>
      </c>
      <c r="E41" s="228">
        <v>85</v>
      </c>
      <c r="F41" s="228">
        <v>271</v>
      </c>
      <c r="G41" s="228">
        <v>276</v>
      </c>
      <c r="H41" s="228">
        <v>187</v>
      </c>
      <c r="I41" s="231">
        <v>0</v>
      </c>
    </row>
    <row r="42" spans="2:9" ht="13.5">
      <c r="B42" s="333"/>
      <c r="C42" s="328"/>
      <c r="D42" s="237">
        <f t="shared" si="9"/>
        <v>100</v>
      </c>
      <c r="E42" s="27">
        <f>ROUND(E41/$D41*100,1)</f>
        <v>10.4</v>
      </c>
      <c r="F42" s="27">
        <f>ROUND(F41/$D41*100,1)</f>
        <v>33.1</v>
      </c>
      <c r="G42" s="27">
        <f>ROUND(G41/$D41*100,1)</f>
        <v>33.7</v>
      </c>
      <c r="H42" s="27">
        <f>ROUND(H41/$D41*100,1)</f>
        <v>22.8</v>
      </c>
      <c r="I42" s="28">
        <f>ROUND(I41/$D41*100,1)</f>
        <v>0</v>
      </c>
    </row>
    <row r="43" spans="2:9" ht="13.5">
      <c r="B43" s="333"/>
      <c r="C43" s="327" t="s">
        <v>90</v>
      </c>
      <c r="D43" s="97">
        <f t="shared" si="9"/>
        <v>703</v>
      </c>
      <c r="E43" s="228">
        <v>89</v>
      </c>
      <c r="F43" s="228">
        <v>233</v>
      </c>
      <c r="G43" s="228">
        <v>221</v>
      </c>
      <c r="H43" s="228">
        <v>158</v>
      </c>
      <c r="I43" s="231">
        <v>2</v>
      </c>
    </row>
    <row r="44" spans="2:9" ht="13.5">
      <c r="B44" s="333"/>
      <c r="C44" s="328"/>
      <c r="D44" s="237">
        <f t="shared" si="9"/>
        <v>99.99999999999999</v>
      </c>
      <c r="E44" s="27">
        <f>ROUND(E43/$D43*100,1)</f>
        <v>12.7</v>
      </c>
      <c r="F44" s="27">
        <f>ROUND(F43/$D43*100,1)</f>
        <v>33.1</v>
      </c>
      <c r="G44" s="27">
        <f>ROUND(G43/$D43*100,1)</f>
        <v>31.4</v>
      </c>
      <c r="H44" s="27">
        <f>ROUND(H43/$D43*100,1)</f>
        <v>22.5</v>
      </c>
      <c r="I44" s="28">
        <f>ROUND(I43/$D43*100,1)</f>
        <v>0.3</v>
      </c>
    </row>
    <row r="45" spans="2:9" ht="13.5">
      <c r="B45" s="333"/>
      <c r="C45" s="329" t="s">
        <v>88</v>
      </c>
      <c r="D45" s="97">
        <f t="shared" si="9"/>
        <v>16</v>
      </c>
      <c r="E45" s="228">
        <v>3</v>
      </c>
      <c r="F45" s="228">
        <v>6</v>
      </c>
      <c r="G45" s="228">
        <v>2</v>
      </c>
      <c r="H45" s="228">
        <v>5</v>
      </c>
      <c r="I45" s="231">
        <v>0</v>
      </c>
    </row>
    <row r="46" spans="2:9" ht="13.5">
      <c r="B46" s="334"/>
      <c r="C46" s="330"/>
      <c r="D46" s="237">
        <f t="shared" si="9"/>
        <v>100</v>
      </c>
      <c r="E46" s="27">
        <f>ROUND(E45/$D45*100,1)</f>
        <v>18.8</v>
      </c>
      <c r="F46" s="27">
        <f>ROUND(F45/$D45*100,1)-0.1</f>
        <v>37.4</v>
      </c>
      <c r="G46" s="27">
        <f>ROUND(G45/$D45*100,1)</f>
        <v>12.5</v>
      </c>
      <c r="H46" s="27">
        <f>ROUND(H45/$D45*100,1)</f>
        <v>31.3</v>
      </c>
      <c r="I46" s="28">
        <f>ROUND(I45/$D45*100,1)</f>
        <v>0</v>
      </c>
    </row>
    <row r="47" spans="2:9" ht="13.5">
      <c r="B47" s="331" t="s">
        <v>115</v>
      </c>
      <c r="C47" s="335" t="s">
        <v>84</v>
      </c>
      <c r="D47" s="96">
        <f aca="true" t="shared" si="10" ref="D47:I47">SUM(D49,D51,D53)</f>
        <v>1110</v>
      </c>
      <c r="E47" s="25">
        <f t="shared" si="10"/>
        <v>102</v>
      </c>
      <c r="F47" s="25">
        <f t="shared" si="10"/>
        <v>367</v>
      </c>
      <c r="G47" s="25">
        <f t="shared" si="10"/>
        <v>389</v>
      </c>
      <c r="H47" s="25">
        <f t="shared" si="10"/>
        <v>251</v>
      </c>
      <c r="I47" s="26">
        <f t="shared" si="10"/>
        <v>1</v>
      </c>
    </row>
    <row r="48" spans="2:9" ht="13.5">
      <c r="B48" s="332"/>
      <c r="C48" s="328"/>
      <c r="D48" s="237">
        <f aca="true" t="shared" si="11" ref="D48:D54">SUM(E48:I48)</f>
        <v>100</v>
      </c>
      <c r="E48" s="27">
        <f>ROUND(E47/$D47*100,1)</f>
        <v>9.2</v>
      </c>
      <c r="F48" s="27">
        <f>ROUND(F47/$D47*100,1)</f>
        <v>33.1</v>
      </c>
      <c r="G48" s="27">
        <f>ROUND(G47/$D47*100,1)</f>
        <v>35</v>
      </c>
      <c r="H48" s="27">
        <f>ROUND(H47/$D47*100,1)</f>
        <v>22.6</v>
      </c>
      <c r="I48" s="28">
        <f>ROUND(I47/$D47*100,1)</f>
        <v>0.1</v>
      </c>
    </row>
    <row r="49" spans="2:9" ht="13.5">
      <c r="B49" s="333"/>
      <c r="C49" s="327" t="s">
        <v>89</v>
      </c>
      <c r="D49" s="97">
        <f t="shared" si="11"/>
        <v>558</v>
      </c>
      <c r="E49" s="228">
        <v>48</v>
      </c>
      <c r="F49" s="228">
        <v>193</v>
      </c>
      <c r="G49" s="228">
        <v>186</v>
      </c>
      <c r="H49" s="228">
        <v>131</v>
      </c>
      <c r="I49" s="231">
        <v>0</v>
      </c>
    </row>
    <row r="50" spans="2:9" ht="13.5">
      <c r="B50" s="333"/>
      <c r="C50" s="328"/>
      <c r="D50" s="237">
        <f t="shared" si="11"/>
        <v>100</v>
      </c>
      <c r="E50" s="27">
        <f>ROUND(E49/$D49*100,1)</f>
        <v>8.6</v>
      </c>
      <c r="F50" s="27">
        <f>ROUND(F49/$D49*100,1)</f>
        <v>34.6</v>
      </c>
      <c r="G50" s="27">
        <f>ROUND(G49/$D49*100,1)</f>
        <v>33.3</v>
      </c>
      <c r="H50" s="27">
        <f>ROUND(H49/$D49*100,1)</f>
        <v>23.5</v>
      </c>
      <c r="I50" s="28">
        <f>ROUND(I49/$D49*100,1)</f>
        <v>0</v>
      </c>
    </row>
    <row r="51" spans="2:9" ht="13.5">
      <c r="B51" s="333"/>
      <c r="C51" s="327" t="s">
        <v>90</v>
      </c>
      <c r="D51" s="97">
        <f t="shared" si="11"/>
        <v>539</v>
      </c>
      <c r="E51" s="228">
        <v>52</v>
      </c>
      <c r="F51" s="228">
        <v>170</v>
      </c>
      <c r="G51" s="228">
        <v>197</v>
      </c>
      <c r="H51" s="228">
        <v>119</v>
      </c>
      <c r="I51" s="231">
        <v>1</v>
      </c>
    </row>
    <row r="52" spans="2:9" ht="13.5">
      <c r="B52" s="333"/>
      <c r="C52" s="328"/>
      <c r="D52" s="237">
        <f t="shared" si="11"/>
        <v>100.00000000000001</v>
      </c>
      <c r="E52" s="27">
        <f>ROUND(E51/$D51*100,1)</f>
        <v>9.6</v>
      </c>
      <c r="F52" s="27">
        <f>ROUND(F51/$D51*100,1)</f>
        <v>31.5</v>
      </c>
      <c r="G52" s="27">
        <f>ROUND(G51/$D51*100,1)+0.1</f>
        <v>36.6</v>
      </c>
      <c r="H52" s="27">
        <f>ROUND(H51/$D51*100,1)</f>
        <v>22.1</v>
      </c>
      <c r="I52" s="28">
        <f>ROUND(I51/$D51*100,1)</f>
        <v>0.2</v>
      </c>
    </row>
    <row r="53" spans="2:9" ht="13.5">
      <c r="B53" s="333"/>
      <c r="C53" s="329" t="s">
        <v>88</v>
      </c>
      <c r="D53" s="97">
        <f t="shared" si="11"/>
        <v>13</v>
      </c>
      <c r="E53" s="29">
        <v>2</v>
      </c>
      <c r="F53" s="29">
        <v>4</v>
      </c>
      <c r="G53" s="29">
        <v>6</v>
      </c>
      <c r="H53" s="123">
        <v>1</v>
      </c>
      <c r="I53" s="30">
        <v>0</v>
      </c>
    </row>
    <row r="54" spans="2:9" ht="13.5">
      <c r="B54" s="334"/>
      <c r="C54" s="337"/>
      <c r="D54" s="237">
        <f t="shared" si="11"/>
        <v>100.00000000000001</v>
      </c>
      <c r="E54" s="27">
        <f>ROUND(E53/$D53*100,1)</f>
        <v>15.4</v>
      </c>
      <c r="F54" s="27">
        <f>ROUND(F53/$D53*100,1)</f>
        <v>30.8</v>
      </c>
      <c r="G54" s="27">
        <f>ROUND(G53/$D53*100,1)-0.1</f>
        <v>46.1</v>
      </c>
      <c r="H54" s="27">
        <f>ROUND(H53/$D53*100,1)</f>
        <v>7.7</v>
      </c>
      <c r="I54" s="28">
        <f>ROUND(I53/$D53*100,1)</f>
        <v>0</v>
      </c>
    </row>
    <row r="55" spans="2:9" ht="13.5">
      <c r="B55" s="331" t="s">
        <v>116</v>
      </c>
      <c r="C55" s="336" t="s">
        <v>84</v>
      </c>
      <c r="D55" s="96">
        <f aca="true" t="shared" si="12" ref="D55:I55">SUM(D57,D59,D61)</f>
        <v>1203</v>
      </c>
      <c r="E55" s="25">
        <f t="shared" si="12"/>
        <v>130</v>
      </c>
      <c r="F55" s="25">
        <f t="shared" si="12"/>
        <v>376</v>
      </c>
      <c r="G55" s="25">
        <f t="shared" si="12"/>
        <v>413</v>
      </c>
      <c r="H55" s="25">
        <f t="shared" si="12"/>
        <v>282</v>
      </c>
      <c r="I55" s="26">
        <f t="shared" si="12"/>
        <v>2</v>
      </c>
    </row>
    <row r="56" spans="2:9" ht="13.5">
      <c r="B56" s="332"/>
      <c r="C56" s="328"/>
      <c r="D56" s="237">
        <f aca="true" t="shared" si="13" ref="D56:D62">SUM(E56:I56)</f>
        <v>100.00000000000001</v>
      </c>
      <c r="E56" s="27">
        <f>ROUND(E55/$D55*100,1)</f>
        <v>10.8</v>
      </c>
      <c r="F56" s="27">
        <f>ROUND(F55/$D55*100,1)</f>
        <v>31.3</v>
      </c>
      <c r="G56" s="27">
        <f>ROUND(G55/$D55*100,1)</f>
        <v>34.3</v>
      </c>
      <c r="H56" s="27">
        <f>ROUND(H55/$D55*100,1)</f>
        <v>23.4</v>
      </c>
      <c r="I56" s="28">
        <f>ROUND(I55/$D55*100,1)</f>
        <v>0.2</v>
      </c>
    </row>
    <row r="57" spans="2:9" ht="13.5">
      <c r="B57" s="333"/>
      <c r="C57" s="327" t="s">
        <v>89</v>
      </c>
      <c r="D57" s="97">
        <f t="shared" si="13"/>
        <v>585</v>
      </c>
      <c r="E57" s="228">
        <v>66</v>
      </c>
      <c r="F57" s="228">
        <v>194</v>
      </c>
      <c r="G57" s="228">
        <v>195</v>
      </c>
      <c r="H57" s="228">
        <v>130</v>
      </c>
      <c r="I57" s="231">
        <v>0</v>
      </c>
    </row>
    <row r="58" spans="2:9" ht="13.5">
      <c r="B58" s="333"/>
      <c r="C58" s="328"/>
      <c r="D58" s="237">
        <f t="shared" si="13"/>
        <v>100</v>
      </c>
      <c r="E58" s="27">
        <f>ROUND(E57/$D57*100,1)</f>
        <v>11.3</v>
      </c>
      <c r="F58" s="27">
        <f>ROUND(F57/$D57*100,1)</f>
        <v>33.2</v>
      </c>
      <c r="G58" s="27">
        <f>ROUND(G57/$D57*100,1)</f>
        <v>33.3</v>
      </c>
      <c r="H58" s="27">
        <f>ROUND(H57/$D57*100,1)</f>
        <v>22.2</v>
      </c>
      <c r="I58" s="28">
        <f>ROUND(I57/$D57*100,1)</f>
        <v>0</v>
      </c>
    </row>
    <row r="59" spans="2:9" ht="13.5">
      <c r="B59" s="333"/>
      <c r="C59" s="327" t="s">
        <v>90</v>
      </c>
      <c r="D59" s="97">
        <f t="shared" si="13"/>
        <v>604</v>
      </c>
      <c r="E59" s="228">
        <v>64</v>
      </c>
      <c r="F59" s="228">
        <v>177</v>
      </c>
      <c r="G59" s="228">
        <v>213</v>
      </c>
      <c r="H59" s="228">
        <v>148</v>
      </c>
      <c r="I59" s="231">
        <v>2</v>
      </c>
    </row>
    <row r="60" spans="2:9" ht="13.5">
      <c r="B60" s="333"/>
      <c r="C60" s="328"/>
      <c r="D60" s="237">
        <f t="shared" si="13"/>
        <v>99.99999999999999</v>
      </c>
      <c r="E60" s="27">
        <f>ROUND(E59/$D59*100,1)</f>
        <v>10.6</v>
      </c>
      <c r="F60" s="27">
        <f>ROUND(F59/$D59*100,1)</f>
        <v>29.3</v>
      </c>
      <c r="G60" s="27">
        <f>ROUND(G59/$D59*100,1)</f>
        <v>35.3</v>
      </c>
      <c r="H60" s="27">
        <f>ROUND(H59/$D59*100,1)</f>
        <v>24.5</v>
      </c>
      <c r="I60" s="28">
        <f>ROUND(I59/$D59*100,1)</f>
        <v>0.3</v>
      </c>
    </row>
    <row r="61" spans="2:9" ht="13.5">
      <c r="B61" s="333"/>
      <c r="C61" s="329" t="s">
        <v>88</v>
      </c>
      <c r="D61" s="97">
        <f t="shared" si="13"/>
        <v>14</v>
      </c>
      <c r="E61" s="29">
        <v>0</v>
      </c>
      <c r="F61" s="29">
        <v>5</v>
      </c>
      <c r="G61" s="29">
        <v>5</v>
      </c>
      <c r="H61" s="123">
        <v>4</v>
      </c>
      <c r="I61" s="30">
        <v>0</v>
      </c>
    </row>
    <row r="62" spans="2:9" ht="13.5">
      <c r="B62" s="334"/>
      <c r="C62" s="330"/>
      <c r="D62" s="237">
        <f t="shared" si="13"/>
        <v>100</v>
      </c>
      <c r="E62" s="27">
        <f>ROUND(E61/$D61*100,1)</f>
        <v>0</v>
      </c>
      <c r="F62" s="27">
        <f>ROUND(F61/$D61*100,1)</f>
        <v>35.7</v>
      </c>
      <c r="G62" s="27">
        <f>ROUND(G61/$D61*100,1)</f>
        <v>35.7</v>
      </c>
      <c r="H62" s="27">
        <f>ROUND(H61/$D61*100,1)</f>
        <v>28.6</v>
      </c>
      <c r="I62" s="28">
        <f>ROUND(I61/$D61*100,1)</f>
        <v>0</v>
      </c>
    </row>
    <row r="63" spans="2:9" ht="13.5">
      <c r="B63" s="331" t="s">
        <v>131</v>
      </c>
      <c r="C63" s="336" t="s">
        <v>84</v>
      </c>
      <c r="D63" s="96">
        <f aca="true" t="shared" si="14" ref="D63:I63">SUM(D65,D67,D69)</f>
        <v>3200</v>
      </c>
      <c r="E63" s="25">
        <f t="shared" si="14"/>
        <v>323</v>
      </c>
      <c r="F63" s="25">
        <f t="shared" si="14"/>
        <v>1075</v>
      </c>
      <c r="G63" s="25">
        <f>SUM(G65,G67,G69)</f>
        <v>1052</v>
      </c>
      <c r="H63" s="25">
        <f t="shared" si="14"/>
        <v>744</v>
      </c>
      <c r="I63" s="26">
        <f t="shared" si="14"/>
        <v>6</v>
      </c>
    </row>
    <row r="64" spans="2:9" ht="13.5">
      <c r="B64" s="332"/>
      <c r="C64" s="328"/>
      <c r="D64" s="237">
        <f aca="true" t="shared" si="15" ref="D64:D70">SUM(E64:I64)</f>
        <v>100</v>
      </c>
      <c r="E64" s="27">
        <f>ROUND(E63/$D63*100,1)</f>
        <v>10.1</v>
      </c>
      <c r="F64" s="27">
        <f>ROUND(F63/$D63*100,1)-0.1</f>
        <v>33.5</v>
      </c>
      <c r="G64" s="27">
        <f>ROUND(G63/$D63*100,1)</f>
        <v>32.9</v>
      </c>
      <c r="H64" s="27">
        <f>ROUND(H63/$D63*100,1)</f>
        <v>23.3</v>
      </c>
      <c r="I64" s="28">
        <f>ROUND(I63/$D63*100,1)</f>
        <v>0.2</v>
      </c>
    </row>
    <row r="65" spans="2:9" ht="13.5">
      <c r="B65" s="333"/>
      <c r="C65" s="327" t="s">
        <v>89</v>
      </c>
      <c r="D65" s="97">
        <f>SUM(E65:I65)</f>
        <v>1688</v>
      </c>
      <c r="E65" s="228">
        <v>171</v>
      </c>
      <c r="F65" s="228">
        <v>536</v>
      </c>
      <c r="G65" s="228">
        <v>558</v>
      </c>
      <c r="H65" s="228">
        <v>423</v>
      </c>
      <c r="I65" s="231">
        <v>0</v>
      </c>
    </row>
    <row r="66" spans="2:9" ht="13.5">
      <c r="B66" s="333"/>
      <c r="C66" s="328"/>
      <c r="D66" s="237">
        <f t="shared" si="15"/>
        <v>100</v>
      </c>
      <c r="E66" s="27">
        <f>ROUND(E65/$D65*100,1)</f>
        <v>10.1</v>
      </c>
      <c r="F66" s="27">
        <f>ROUND(F65/$D65*100,1)</f>
        <v>31.8</v>
      </c>
      <c r="G66" s="27">
        <f>ROUND(G65/$D65*100,1)-0.1</f>
        <v>33</v>
      </c>
      <c r="H66" s="27">
        <f>ROUND(H65/$D65*100,1)</f>
        <v>25.1</v>
      </c>
      <c r="I66" s="28">
        <f>ROUND(I65/$D65*100,1)</f>
        <v>0</v>
      </c>
    </row>
    <row r="67" spans="2:9" ht="13.5">
      <c r="B67" s="333"/>
      <c r="C67" s="327" t="s">
        <v>90</v>
      </c>
      <c r="D67" s="97">
        <f>SUM(E67:I67)</f>
        <v>1467</v>
      </c>
      <c r="E67" s="122">
        <v>148</v>
      </c>
      <c r="F67" s="122">
        <v>523</v>
      </c>
      <c r="G67" s="122">
        <v>481</v>
      </c>
      <c r="H67" s="123">
        <v>312</v>
      </c>
      <c r="I67" s="30">
        <v>3</v>
      </c>
    </row>
    <row r="68" spans="2:9" ht="13.5">
      <c r="B68" s="333"/>
      <c r="C68" s="328"/>
      <c r="D68" s="237">
        <f t="shared" si="15"/>
        <v>100</v>
      </c>
      <c r="E68" s="27">
        <f>ROUND(E67/$D67*100,1)</f>
        <v>10.1</v>
      </c>
      <c r="F68" s="27">
        <f>ROUND(F67/$D67*100,1)-0.1</f>
        <v>35.6</v>
      </c>
      <c r="G68" s="27">
        <f>ROUND(G67/$D67*100,1)</f>
        <v>32.8</v>
      </c>
      <c r="H68" s="27">
        <f>ROUND(H67/$D67*100,1)</f>
        <v>21.3</v>
      </c>
      <c r="I68" s="28">
        <f>ROUND(I67/$D67*100,1)</f>
        <v>0.2</v>
      </c>
    </row>
    <row r="69" spans="2:9" ht="13.5">
      <c r="B69" s="333"/>
      <c r="C69" s="329" t="s">
        <v>88</v>
      </c>
      <c r="D69" s="97">
        <f>SUM(E69:I69)</f>
        <v>45</v>
      </c>
      <c r="E69" s="29">
        <v>4</v>
      </c>
      <c r="F69" s="29">
        <v>16</v>
      </c>
      <c r="G69" s="29">
        <v>13</v>
      </c>
      <c r="H69" s="123">
        <v>9</v>
      </c>
      <c r="I69" s="30">
        <v>3</v>
      </c>
    </row>
    <row r="70" spans="2:9" ht="13.5">
      <c r="B70" s="334"/>
      <c r="C70" s="330"/>
      <c r="D70" s="238">
        <f t="shared" si="15"/>
        <v>100</v>
      </c>
      <c r="E70" s="31">
        <f>ROUND(E69/$D69*100,1)</f>
        <v>8.9</v>
      </c>
      <c r="F70" s="31">
        <f>ROUND(F69/$D69*100,1)-0.1</f>
        <v>35.5</v>
      </c>
      <c r="G70" s="31">
        <f>ROUND(G69/$D69*100,1)</f>
        <v>28.9</v>
      </c>
      <c r="H70" s="31">
        <f>ROUND(H69/$D69*100,1)</f>
        <v>20</v>
      </c>
      <c r="I70" s="32">
        <f>ROUND(I69/$D69*100,1)</f>
        <v>6.7</v>
      </c>
    </row>
    <row r="71" spans="2:9" ht="13.5">
      <c r="B71" s="339" t="s">
        <v>117</v>
      </c>
      <c r="C71" s="336" t="s">
        <v>84</v>
      </c>
      <c r="D71" s="96">
        <f aca="true" t="shared" si="16" ref="D71:I71">SUM(D73,D75,D77)</f>
        <v>2735</v>
      </c>
      <c r="E71" s="25">
        <f t="shared" si="16"/>
        <v>289</v>
      </c>
      <c r="F71" s="25">
        <f t="shared" si="16"/>
        <v>850</v>
      </c>
      <c r="G71" s="25">
        <f t="shared" si="16"/>
        <v>916</v>
      </c>
      <c r="H71" s="25">
        <f t="shared" si="16"/>
        <v>678</v>
      </c>
      <c r="I71" s="26">
        <f t="shared" si="16"/>
        <v>2</v>
      </c>
    </row>
    <row r="72" spans="2:9" ht="13.5">
      <c r="B72" s="338"/>
      <c r="C72" s="328"/>
      <c r="D72" s="237">
        <f aca="true" t="shared" si="17" ref="D72:D78">SUM(E72:I72)</f>
        <v>99.99999999999999</v>
      </c>
      <c r="E72" s="27">
        <f>ROUND(E71/$D71*100,1)</f>
        <v>10.6</v>
      </c>
      <c r="F72" s="27">
        <f>ROUND(F71/$D71*100,1)</f>
        <v>31.1</v>
      </c>
      <c r="G72" s="27">
        <f>ROUND(G71/$D71*100,1)-0.1</f>
        <v>33.4</v>
      </c>
      <c r="H72" s="27">
        <f>ROUND(H71/$D71*100,1)</f>
        <v>24.8</v>
      </c>
      <c r="I72" s="28">
        <f>ROUND(I71/$D71*100,1)</f>
        <v>0.1</v>
      </c>
    </row>
    <row r="73" spans="2:9" ht="13.5">
      <c r="B73" s="333"/>
      <c r="C73" s="327" t="s">
        <v>89</v>
      </c>
      <c r="D73" s="97">
        <f t="shared" si="17"/>
        <v>1369</v>
      </c>
      <c r="E73" s="228">
        <v>135</v>
      </c>
      <c r="F73" s="228">
        <v>434</v>
      </c>
      <c r="G73" s="228">
        <v>461</v>
      </c>
      <c r="H73" s="228">
        <v>338</v>
      </c>
      <c r="I73" s="231">
        <v>1</v>
      </c>
    </row>
    <row r="74" spans="2:9" ht="13.5">
      <c r="B74" s="333"/>
      <c r="C74" s="328"/>
      <c r="D74" s="237">
        <f t="shared" si="17"/>
        <v>100</v>
      </c>
      <c r="E74" s="27">
        <f>ROUND(E73/$D73*100,1)</f>
        <v>9.9</v>
      </c>
      <c r="F74" s="27">
        <f>ROUND(F73/$D73*100,1)</f>
        <v>31.7</v>
      </c>
      <c r="G74" s="27">
        <f>ROUND(G73/$D73*100,1)-0.1</f>
        <v>33.6</v>
      </c>
      <c r="H74" s="27">
        <f>ROUND(H73/$D73*100,1)</f>
        <v>24.7</v>
      </c>
      <c r="I74" s="28">
        <f>ROUND(I73/$D73*100,1)</f>
        <v>0.1</v>
      </c>
    </row>
    <row r="75" spans="2:9" ht="13.5">
      <c r="B75" s="333"/>
      <c r="C75" s="327" t="s">
        <v>90</v>
      </c>
      <c r="D75" s="97">
        <f>SUM(E75:I75)</f>
        <v>1338</v>
      </c>
      <c r="E75" s="228">
        <v>150</v>
      </c>
      <c r="F75" s="228">
        <v>410</v>
      </c>
      <c r="G75" s="228">
        <v>445</v>
      </c>
      <c r="H75" s="228">
        <v>332</v>
      </c>
      <c r="I75" s="231">
        <v>1</v>
      </c>
    </row>
    <row r="76" spans="2:9" ht="13.5">
      <c r="B76" s="333"/>
      <c r="C76" s="328"/>
      <c r="D76" s="237">
        <f t="shared" si="17"/>
        <v>99.99999999999999</v>
      </c>
      <c r="E76" s="27">
        <f>ROUND(E75/$D75*100,1)</f>
        <v>11.2</v>
      </c>
      <c r="F76" s="27">
        <f>ROUND(F75/$D75*100,1)</f>
        <v>30.6</v>
      </c>
      <c r="G76" s="27">
        <f>ROUND(G75/$D75*100,1)</f>
        <v>33.3</v>
      </c>
      <c r="H76" s="27">
        <f>ROUND(H75/$D75*100,1)</f>
        <v>24.8</v>
      </c>
      <c r="I76" s="28">
        <f>ROUND(I75/$D75*100,1)</f>
        <v>0.1</v>
      </c>
    </row>
    <row r="77" spans="2:9" ht="13.5">
      <c r="B77" s="333"/>
      <c r="C77" s="329" t="s">
        <v>88</v>
      </c>
      <c r="D77" s="97">
        <f>SUM(E77:I77)</f>
        <v>28</v>
      </c>
      <c r="E77" s="29">
        <v>4</v>
      </c>
      <c r="F77" s="29">
        <v>6</v>
      </c>
      <c r="G77" s="29">
        <v>10</v>
      </c>
      <c r="H77" s="123">
        <v>8</v>
      </c>
      <c r="I77" s="30">
        <v>0</v>
      </c>
    </row>
    <row r="78" spans="2:9" ht="13.5">
      <c r="B78" s="334"/>
      <c r="C78" s="330"/>
      <c r="D78" s="238">
        <f t="shared" si="17"/>
        <v>100</v>
      </c>
      <c r="E78" s="31">
        <f>ROUND(E77/$D77*100,1)</f>
        <v>14.3</v>
      </c>
      <c r="F78" s="31">
        <f>ROUND(F77/$D77*100,1)</f>
        <v>21.4</v>
      </c>
      <c r="G78" s="31">
        <f>ROUND(G77/$D77*100,1)</f>
        <v>35.7</v>
      </c>
      <c r="H78" s="31">
        <f>ROUND(H77/$D77*100,1)</f>
        <v>28.6</v>
      </c>
      <c r="I78" s="32">
        <f>ROUND(I77/$D77*100,1)</f>
        <v>0</v>
      </c>
    </row>
    <row r="79" spans="2:9" ht="13.5">
      <c r="B79" s="338" t="s">
        <v>34</v>
      </c>
      <c r="C79" s="335" t="s">
        <v>84</v>
      </c>
      <c r="D79" s="98">
        <f aca="true" t="shared" si="18" ref="D79:I79">SUM(D81,D83,D85)</f>
        <v>1259</v>
      </c>
      <c r="E79" s="37">
        <f t="shared" si="18"/>
        <v>139</v>
      </c>
      <c r="F79" s="37">
        <f t="shared" si="18"/>
        <v>402</v>
      </c>
      <c r="G79" s="37">
        <f t="shared" si="18"/>
        <v>426</v>
      </c>
      <c r="H79" s="37">
        <f t="shared" si="18"/>
        <v>290</v>
      </c>
      <c r="I79" s="39">
        <f t="shared" si="18"/>
        <v>2</v>
      </c>
    </row>
    <row r="80" spans="2:9" ht="13.5">
      <c r="B80" s="338"/>
      <c r="C80" s="328"/>
      <c r="D80" s="237">
        <f aca="true" t="shared" si="19" ref="D80:D86">SUM(E80:I80)</f>
        <v>100</v>
      </c>
      <c r="E80" s="27">
        <f>ROUND(E79/$D79*100,1)</f>
        <v>11</v>
      </c>
      <c r="F80" s="27">
        <f>ROUND(F79/$D79*100,1)</f>
        <v>31.9</v>
      </c>
      <c r="G80" s="27">
        <f>ROUND(G79/$D79*100,1)+0.1</f>
        <v>33.9</v>
      </c>
      <c r="H80" s="27">
        <f>ROUND(H79/$D79*100,1)</f>
        <v>23</v>
      </c>
      <c r="I80" s="28">
        <f>ROUND(I79/$D79*100,1)</f>
        <v>0.2</v>
      </c>
    </row>
    <row r="81" spans="2:9" ht="13.5">
      <c r="B81" s="333"/>
      <c r="C81" s="327" t="s">
        <v>89</v>
      </c>
      <c r="D81" s="97">
        <f>SUM(E81:I81)</f>
        <v>616</v>
      </c>
      <c r="E81" s="228">
        <v>72</v>
      </c>
      <c r="F81" s="228">
        <v>211</v>
      </c>
      <c r="G81" s="228">
        <v>206</v>
      </c>
      <c r="H81" s="228">
        <v>127</v>
      </c>
      <c r="I81" s="231">
        <v>0</v>
      </c>
    </row>
    <row r="82" spans="2:9" ht="13.5">
      <c r="B82" s="333"/>
      <c r="C82" s="328"/>
      <c r="D82" s="237">
        <f t="shared" si="19"/>
        <v>100</v>
      </c>
      <c r="E82" s="27">
        <f>ROUND(E81/$D81*100,1)</f>
        <v>11.7</v>
      </c>
      <c r="F82" s="27">
        <f>ROUND(F81/$D81*100,1)</f>
        <v>34.3</v>
      </c>
      <c r="G82" s="27">
        <f>ROUND(G81/$D81*100,1)</f>
        <v>33.4</v>
      </c>
      <c r="H82" s="27">
        <f>ROUND(H81/$D81*100,1)</f>
        <v>20.6</v>
      </c>
      <c r="I82" s="28">
        <f>ROUND(I81/$D81*100,1)</f>
        <v>0</v>
      </c>
    </row>
    <row r="83" spans="2:9" ht="13.5">
      <c r="B83" s="333"/>
      <c r="C83" s="327" t="s">
        <v>90</v>
      </c>
      <c r="D83" s="97">
        <f>SUM(E83:I83)</f>
        <v>631</v>
      </c>
      <c r="E83" s="228">
        <v>64</v>
      </c>
      <c r="F83" s="228">
        <v>187</v>
      </c>
      <c r="G83" s="228">
        <v>217</v>
      </c>
      <c r="H83" s="228">
        <v>161</v>
      </c>
      <c r="I83" s="231">
        <v>2</v>
      </c>
    </row>
    <row r="84" spans="2:9" ht="13.5">
      <c r="B84" s="333"/>
      <c r="C84" s="328"/>
      <c r="D84" s="237">
        <f t="shared" si="19"/>
        <v>100</v>
      </c>
      <c r="E84" s="27">
        <f>ROUND(E83/$D83*100,1)</f>
        <v>10.1</v>
      </c>
      <c r="F84" s="27">
        <f>ROUND(F83/$D83*100,1)</f>
        <v>29.6</v>
      </c>
      <c r="G84" s="27">
        <f>ROUND(G83/$D83*100,1)+0.1</f>
        <v>34.5</v>
      </c>
      <c r="H84" s="27">
        <f>ROUND(H83/$D83*100,1)</f>
        <v>25.5</v>
      </c>
      <c r="I84" s="28">
        <f>ROUND(I83/$D83*100,1)</f>
        <v>0.3</v>
      </c>
    </row>
    <row r="85" spans="2:9" ht="13.5">
      <c r="B85" s="333"/>
      <c r="C85" s="329" t="s">
        <v>88</v>
      </c>
      <c r="D85" s="97">
        <f>SUM(E85:I85)</f>
        <v>12</v>
      </c>
      <c r="E85" s="29">
        <v>3</v>
      </c>
      <c r="F85" s="29">
        <v>4</v>
      </c>
      <c r="G85" s="29">
        <v>3</v>
      </c>
      <c r="H85" s="123">
        <v>2</v>
      </c>
      <c r="I85" s="30">
        <v>0</v>
      </c>
    </row>
    <row r="86" spans="2:9" ht="13.5">
      <c r="B86" s="334"/>
      <c r="C86" s="330"/>
      <c r="D86" s="238">
        <f t="shared" si="19"/>
        <v>100</v>
      </c>
      <c r="E86" s="31">
        <f>ROUND(E85/$D85*100,1)</f>
        <v>25</v>
      </c>
      <c r="F86" s="31">
        <f>ROUND(F85/$D85*100,1)</f>
        <v>33.3</v>
      </c>
      <c r="G86" s="31">
        <f>ROUND(G85/$D85*100,1)</f>
        <v>25</v>
      </c>
      <c r="H86" s="31">
        <f>ROUND(H85/$D85*100,1)</f>
        <v>16.7</v>
      </c>
      <c r="I86" s="32">
        <f>ROUND(I85/$D85*100,1)</f>
        <v>0</v>
      </c>
    </row>
  </sheetData>
  <sheetProtection/>
  <mergeCells count="51">
    <mergeCell ref="C73:C74"/>
    <mergeCell ref="B79:B86"/>
    <mergeCell ref="C79:C80"/>
    <mergeCell ref="C81:C82"/>
    <mergeCell ref="C83:C84"/>
    <mergeCell ref="C85:C86"/>
    <mergeCell ref="B71:B78"/>
    <mergeCell ref="B15:B22"/>
    <mergeCell ref="C15:C16"/>
    <mergeCell ref="C17:C18"/>
    <mergeCell ref="C19:C20"/>
    <mergeCell ref="C75:C76"/>
    <mergeCell ref="C77:C78"/>
    <mergeCell ref="C59:C60"/>
    <mergeCell ref="C61:C62"/>
    <mergeCell ref="C71:C72"/>
    <mergeCell ref="C49:C50"/>
    <mergeCell ref="C47:C48"/>
    <mergeCell ref="C51:C52"/>
    <mergeCell ref="C53:C54"/>
    <mergeCell ref="C65:C66"/>
    <mergeCell ref="C67:C68"/>
    <mergeCell ref="C69:C70"/>
    <mergeCell ref="C63:C64"/>
    <mergeCell ref="C13:C14"/>
    <mergeCell ref="C21:C22"/>
    <mergeCell ref="B23:B30"/>
    <mergeCell ref="C23:C24"/>
    <mergeCell ref="C25:C26"/>
    <mergeCell ref="B63:B70"/>
    <mergeCell ref="B55:B62"/>
    <mergeCell ref="C55:C56"/>
    <mergeCell ref="C57:C58"/>
    <mergeCell ref="B47:B54"/>
    <mergeCell ref="C43:C44"/>
    <mergeCell ref="C39:C40"/>
    <mergeCell ref="C45:C46"/>
    <mergeCell ref="C35:C36"/>
    <mergeCell ref="C33:C34"/>
    <mergeCell ref="B39:B46"/>
    <mergeCell ref="C37:C38"/>
    <mergeCell ref="B6:C6"/>
    <mergeCell ref="C27:C28"/>
    <mergeCell ref="C29:C30"/>
    <mergeCell ref="B31:B38"/>
    <mergeCell ref="C31:C32"/>
    <mergeCell ref="C41:C42"/>
    <mergeCell ref="B7:B14"/>
    <mergeCell ref="C7:C8"/>
    <mergeCell ref="C9:C10"/>
    <mergeCell ref="C11:C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B38" sqref="B38"/>
    </sheetView>
  </sheetViews>
  <sheetFormatPr defaultColWidth="8.875" defaultRowHeight="13.5"/>
  <cols>
    <col min="1" max="1" width="8.875" style="0" customWidth="1"/>
    <col min="2" max="5" width="13.625" style="0" customWidth="1"/>
  </cols>
  <sheetData>
    <row r="1" spans="1:8" ht="13.5">
      <c r="A1" s="45" t="s">
        <v>327</v>
      </c>
      <c r="C1" s="45"/>
      <c r="D1" s="45"/>
      <c r="E1" s="45"/>
      <c r="F1" s="45"/>
      <c r="G1" s="46"/>
      <c r="H1" s="46"/>
    </row>
    <row r="2" spans="1:8" ht="13.5">
      <c r="A2" s="45" t="s">
        <v>256</v>
      </c>
      <c r="C2" s="45"/>
      <c r="D2" s="45"/>
      <c r="E2" s="45"/>
      <c r="F2" s="45"/>
      <c r="G2" s="46"/>
      <c r="H2" s="46"/>
    </row>
    <row r="3" spans="1:8" s="1" customFormat="1" ht="13.5">
      <c r="A3" s="44"/>
      <c r="B3" s="45"/>
      <c r="C3" s="45"/>
      <c r="D3" s="45"/>
      <c r="E3" s="290" t="s">
        <v>250</v>
      </c>
      <c r="F3" s="45"/>
      <c r="G3" s="46"/>
      <c r="H3" s="46"/>
    </row>
    <row r="4" spans="1:8" s="1" customFormat="1" ht="27" customHeight="1">
      <c r="A4" s="44"/>
      <c r="B4" s="291"/>
      <c r="C4" s="2" t="s">
        <v>84</v>
      </c>
      <c r="D4" s="3" t="s">
        <v>152</v>
      </c>
      <c r="E4" s="4" t="s">
        <v>153</v>
      </c>
      <c r="F4" s="44"/>
      <c r="G4" s="46"/>
      <c r="H4" s="46"/>
    </row>
    <row r="5" spans="1:8" s="1" customFormat="1" ht="13.5">
      <c r="A5" s="44"/>
      <c r="B5" s="362" t="s">
        <v>158</v>
      </c>
      <c r="C5" s="108">
        <f aca="true" t="shared" si="0" ref="C5:C16">SUM(D5:E5)</f>
        <v>0</v>
      </c>
      <c r="D5" s="47">
        <v>0</v>
      </c>
      <c r="E5" s="48">
        <v>0</v>
      </c>
      <c r="F5" s="44"/>
      <c r="G5" s="46"/>
      <c r="H5" s="46"/>
    </row>
    <row r="6" spans="1:8" s="1" customFormat="1" ht="13.5">
      <c r="A6" s="44"/>
      <c r="B6" s="363"/>
      <c r="C6" s="159">
        <v>0</v>
      </c>
      <c r="D6" s="157">
        <v>0</v>
      </c>
      <c r="E6" s="158">
        <v>0</v>
      </c>
      <c r="F6" s="44"/>
      <c r="G6" s="46"/>
      <c r="H6" s="46"/>
    </row>
    <row r="7" spans="1:8" s="1" customFormat="1" ht="13.5">
      <c r="A7" s="44"/>
      <c r="B7" s="364" t="s">
        <v>154</v>
      </c>
      <c r="C7" s="108">
        <f t="shared" si="0"/>
        <v>404</v>
      </c>
      <c r="D7" s="47">
        <v>269</v>
      </c>
      <c r="E7" s="48">
        <v>135</v>
      </c>
      <c r="F7" s="44"/>
      <c r="G7" s="46"/>
      <c r="H7" s="46"/>
    </row>
    <row r="8" spans="1:8" s="1" customFormat="1" ht="13.5">
      <c r="A8" s="44"/>
      <c r="B8" s="363"/>
      <c r="C8" s="241">
        <f t="shared" si="0"/>
        <v>100</v>
      </c>
      <c r="D8" s="106">
        <f>ROUND(D7/$C7*100,1)</f>
        <v>66.6</v>
      </c>
      <c r="E8" s="107">
        <f>ROUND(E7/$C7*100,1)</f>
        <v>33.4</v>
      </c>
      <c r="F8" s="44"/>
      <c r="G8" s="46"/>
      <c r="H8" s="46"/>
    </row>
    <row r="9" spans="1:8" s="1" customFormat="1" ht="13.5">
      <c r="A9" s="44"/>
      <c r="B9" s="364" t="s">
        <v>155</v>
      </c>
      <c r="C9" s="108">
        <f t="shared" si="0"/>
        <v>3756</v>
      </c>
      <c r="D9" s="47">
        <v>1725</v>
      </c>
      <c r="E9" s="48">
        <v>2031</v>
      </c>
      <c r="F9" s="44"/>
      <c r="G9" s="46"/>
      <c r="H9" s="46"/>
    </row>
    <row r="10" spans="1:8" s="1" customFormat="1" ht="13.5">
      <c r="A10" s="44"/>
      <c r="B10" s="363"/>
      <c r="C10" s="241">
        <f t="shared" si="0"/>
        <v>100</v>
      </c>
      <c r="D10" s="106">
        <f>ROUND(D9/$C9*100,1)</f>
        <v>45.9</v>
      </c>
      <c r="E10" s="107">
        <f>ROUND(E9/$C9*100,1)</f>
        <v>54.1</v>
      </c>
      <c r="F10" s="44"/>
      <c r="G10" s="46"/>
      <c r="H10" s="46"/>
    </row>
    <row r="11" spans="1:8" s="1" customFormat="1" ht="13.5">
      <c r="A11" s="44"/>
      <c r="B11" s="364" t="s">
        <v>156</v>
      </c>
      <c r="C11" s="108">
        <f t="shared" si="0"/>
        <v>2188</v>
      </c>
      <c r="D11" s="47">
        <v>813</v>
      </c>
      <c r="E11" s="48">
        <v>1375</v>
      </c>
      <c r="F11" s="44"/>
      <c r="G11" s="46"/>
      <c r="H11" s="46"/>
    </row>
    <row r="12" spans="1:8" s="1" customFormat="1" ht="13.5">
      <c r="A12" s="44"/>
      <c r="B12" s="363"/>
      <c r="C12" s="241">
        <f t="shared" si="0"/>
        <v>100</v>
      </c>
      <c r="D12" s="106">
        <f>ROUND(D11/$C11*100,1)</f>
        <v>37.2</v>
      </c>
      <c r="E12" s="107">
        <f>ROUND(E11/$C11*100,1)</f>
        <v>62.8</v>
      </c>
      <c r="F12" s="44"/>
      <c r="G12" s="46"/>
      <c r="H12" s="46"/>
    </row>
    <row r="13" spans="1:8" s="1" customFormat="1" ht="13.5">
      <c r="A13" s="44"/>
      <c r="B13" s="364" t="s">
        <v>157</v>
      </c>
      <c r="C13" s="108">
        <f t="shared" si="0"/>
        <v>167</v>
      </c>
      <c r="D13" s="47">
        <v>60</v>
      </c>
      <c r="E13" s="48">
        <v>107</v>
      </c>
      <c r="F13" s="44"/>
      <c r="G13" s="46"/>
      <c r="H13" s="46"/>
    </row>
    <row r="14" spans="1:8" ht="13.5">
      <c r="A14" s="44"/>
      <c r="B14" s="363"/>
      <c r="C14" s="241">
        <f t="shared" si="0"/>
        <v>100</v>
      </c>
      <c r="D14" s="106">
        <f>ROUND(D13/$C13*100,1)</f>
        <v>35.9</v>
      </c>
      <c r="E14" s="107">
        <f>ROUND(E13/$C13*100,1)</f>
        <v>64.1</v>
      </c>
      <c r="F14" s="44"/>
      <c r="G14" s="46"/>
      <c r="H14" s="46"/>
    </row>
    <row r="15" spans="1:8" ht="13.5">
      <c r="A15" s="44"/>
      <c r="B15" s="364" t="s">
        <v>77</v>
      </c>
      <c r="C15" s="108">
        <f t="shared" si="0"/>
        <v>679</v>
      </c>
      <c r="D15" s="47">
        <v>29</v>
      </c>
      <c r="E15" s="48">
        <v>650</v>
      </c>
      <c r="F15" s="44"/>
      <c r="G15" s="46"/>
      <c r="H15" s="46"/>
    </row>
    <row r="16" spans="1:8" ht="13.5">
      <c r="A16" s="44"/>
      <c r="B16" s="348"/>
      <c r="C16" s="242">
        <f t="shared" si="0"/>
        <v>100</v>
      </c>
      <c r="D16" s="109">
        <f>ROUND(D15/$C15*100,1)</f>
        <v>4.3</v>
      </c>
      <c r="E16" s="110">
        <f>ROUND(E15/$C15*100,1)</f>
        <v>95.7</v>
      </c>
      <c r="F16" s="45"/>
      <c r="G16" s="46"/>
      <c r="H16" s="46"/>
    </row>
    <row r="17" spans="1:8" ht="13.5">
      <c r="A17" s="44"/>
      <c r="B17" s="45"/>
      <c r="C17" s="45"/>
      <c r="D17" s="45"/>
      <c r="E17" s="45"/>
      <c r="F17" s="45"/>
      <c r="G17" s="46"/>
      <c r="H17" s="46"/>
    </row>
    <row r="18" spans="1:8" ht="13.5">
      <c r="A18" s="44"/>
      <c r="B18" s="45"/>
      <c r="C18" s="45"/>
      <c r="D18" s="45"/>
      <c r="E18" s="45"/>
      <c r="F18" s="45"/>
      <c r="G18" s="46"/>
      <c r="H18" s="46"/>
    </row>
    <row r="19" spans="1:8" ht="13.5">
      <c r="A19" s="45" t="s">
        <v>328</v>
      </c>
      <c r="C19" s="45"/>
      <c r="D19" s="45"/>
      <c r="E19" s="45"/>
      <c r="F19" s="45"/>
      <c r="G19" s="46"/>
      <c r="H19" s="46"/>
    </row>
    <row r="20" spans="1:8" ht="13.5">
      <c r="A20" s="45" t="s">
        <v>256</v>
      </c>
      <c r="C20" s="45"/>
      <c r="D20" s="45"/>
      <c r="E20" s="45"/>
      <c r="F20" s="45"/>
      <c r="G20" s="46"/>
      <c r="H20" s="46"/>
    </row>
    <row r="21" spans="1:8" ht="13.5">
      <c r="A21" s="44"/>
      <c r="B21" s="45"/>
      <c r="C21" s="45"/>
      <c r="D21" s="45"/>
      <c r="E21" s="290" t="s">
        <v>250</v>
      </c>
      <c r="F21" s="45"/>
      <c r="G21" s="46"/>
      <c r="H21" s="46"/>
    </row>
    <row r="22" spans="1:8" ht="27" customHeight="1">
      <c r="A22" s="44"/>
      <c r="B22" s="291"/>
      <c r="C22" s="2" t="s">
        <v>84</v>
      </c>
      <c r="D22" s="3" t="s">
        <v>152</v>
      </c>
      <c r="E22" s="4" t="s">
        <v>153</v>
      </c>
      <c r="F22" s="45"/>
      <c r="G22" s="46"/>
      <c r="H22" s="46"/>
    </row>
    <row r="23" spans="1:8" ht="13.5">
      <c r="A23" s="44"/>
      <c r="B23" s="362" t="s">
        <v>158</v>
      </c>
      <c r="C23" s="108">
        <f>SUM(D23:G23)</f>
        <v>4</v>
      </c>
      <c r="D23" s="47">
        <v>1</v>
      </c>
      <c r="E23" s="48">
        <v>3</v>
      </c>
      <c r="F23" s="44"/>
      <c r="G23" s="46"/>
      <c r="H23" s="49" t="s">
        <v>51</v>
      </c>
    </row>
    <row r="24" spans="1:8" ht="13.5">
      <c r="A24" s="44"/>
      <c r="B24" s="363"/>
      <c r="C24" s="241">
        <f>SUM(D24:E24)</f>
        <v>100</v>
      </c>
      <c r="D24" s="106">
        <f>ROUND(D23/$C23*100,1)</f>
        <v>25</v>
      </c>
      <c r="E24" s="107">
        <f>ROUND(E23/$C23*100,1)</f>
        <v>75</v>
      </c>
      <c r="F24" s="44"/>
      <c r="G24" s="46"/>
      <c r="H24" s="46"/>
    </row>
    <row r="25" spans="1:8" ht="13.5">
      <c r="A25" s="44"/>
      <c r="B25" s="364" t="s">
        <v>154</v>
      </c>
      <c r="C25" s="108">
        <f>SUM(D25:G25)</f>
        <v>760</v>
      </c>
      <c r="D25" s="47">
        <v>185</v>
      </c>
      <c r="E25" s="48">
        <v>575</v>
      </c>
      <c r="F25" s="44"/>
      <c r="G25" s="46"/>
      <c r="H25" s="46"/>
    </row>
    <row r="26" spans="1:8" ht="13.5">
      <c r="A26" s="44"/>
      <c r="B26" s="363"/>
      <c r="C26" s="241">
        <f>SUM(D26:E26)</f>
        <v>100</v>
      </c>
      <c r="D26" s="106">
        <f>ROUND(D25/$C25*100,1)</f>
        <v>24.3</v>
      </c>
      <c r="E26" s="107">
        <f>ROUND(E25/$C25*100,1)</f>
        <v>75.7</v>
      </c>
      <c r="F26" s="44"/>
      <c r="G26" s="46"/>
      <c r="H26" s="46"/>
    </row>
    <row r="27" spans="1:8" ht="13.5">
      <c r="A27" s="44"/>
      <c r="B27" s="364" t="s">
        <v>155</v>
      </c>
      <c r="C27" s="108">
        <f>SUM(D27:G27)</f>
        <v>4594</v>
      </c>
      <c r="D27" s="47">
        <v>418</v>
      </c>
      <c r="E27" s="48">
        <v>4176</v>
      </c>
      <c r="F27" s="44"/>
      <c r="G27" s="46"/>
      <c r="H27" s="46"/>
    </row>
    <row r="28" spans="1:8" ht="13.5">
      <c r="A28" s="44"/>
      <c r="B28" s="363"/>
      <c r="C28" s="241">
        <f>SUM(D28:E28)</f>
        <v>100</v>
      </c>
      <c r="D28" s="106">
        <f>ROUND(D27/$C27*100,1)</f>
        <v>9.1</v>
      </c>
      <c r="E28" s="107">
        <f>ROUND(E27/$C27*100,1)</f>
        <v>90.9</v>
      </c>
      <c r="F28" s="44"/>
      <c r="G28" s="46"/>
      <c r="H28" s="46"/>
    </row>
    <row r="29" spans="1:8" ht="13.5">
      <c r="A29" s="44"/>
      <c r="B29" s="364" t="s">
        <v>156</v>
      </c>
      <c r="C29" s="108">
        <f>SUM(D29:G29)</f>
        <v>1683</v>
      </c>
      <c r="D29" s="47">
        <v>129</v>
      </c>
      <c r="E29" s="48">
        <v>1554</v>
      </c>
      <c r="F29" s="44"/>
      <c r="G29" s="46"/>
      <c r="H29" s="46"/>
    </row>
    <row r="30" spans="1:8" ht="13.5">
      <c r="A30" s="44"/>
      <c r="B30" s="363"/>
      <c r="C30" s="241">
        <f>SUM(D30:E30)</f>
        <v>100</v>
      </c>
      <c r="D30" s="106">
        <f>ROUND(D29/$C29*100,1)</f>
        <v>7.7</v>
      </c>
      <c r="E30" s="107">
        <f>ROUND(E29/$C29*100,1)</f>
        <v>92.3</v>
      </c>
      <c r="F30" s="44"/>
      <c r="G30" s="46"/>
      <c r="H30" s="46"/>
    </row>
    <row r="31" spans="1:8" ht="13.5">
      <c r="A31" s="44"/>
      <c r="B31" s="364" t="s">
        <v>157</v>
      </c>
      <c r="C31" s="108">
        <f>SUM(D31:G31)</f>
        <v>3</v>
      </c>
      <c r="D31" s="47">
        <v>2</v>
      </c>
      <c r="E31" s="48">
        <v>1</v>
      </c>
      <c r="F31" s="44"/>
      <c r="G31" s="46"/>
      <c r="H31" s="46"/>
    </row>
    <row r="32" spans="1:8" ht="13.5">
      <c r="A32" s="44"/>
      <c r="B32" s="363"/>
      <c r="C32" s="241">
        <f>SUM(D32:E32)</f>
        <v>100</v>
      </c>
      <c r="D32" s="106">
        <f>ROUND(D31/$C31*100,1)</f>
        <v>66.7</v>
      </c>
      <c r="E32" s="107">
        <f>ROUND(E31/$C31*100,1)</f>
        <v>33.3</v>
      </c>
      <c r="F32" s="44"/>
      <c r="G32" s="46"/>
      <c r="H32" s="46"/>
    </row>
    <row r="33" spans="1:8" ht="13.5">
      <c r="A33" s="44"/>
      <c r="B33" s="364" t="s">
        <v>77</v>
      </c>
      <c r="C33" s="108">
        <f>SUM(D33:G33)</f>
        <v>150</v>
      </c>
      <c r="D33" s="47">
        <v>9</v>
      </c>
      <c r="E33" s="48">
        <v>141</v>
      </c>
      <c r="F33" s="44"/>
      <c r="G33" s="46"/>
      <c r="H33" s="46"/>
    </row>
    <row r="34" spans="1:8" ht="13.5">
      <c r="A34" s="44"/>
      <c r="B34" s="348"/>
      <c r="C34" s="242">
        <f>SUM(D34:E34)</f>
        <v>100</v>
      </c>
      <c r="D34" s="109">
        <f>ROUND(D33/$C33*100,1)</f>
        <v>6</v>
      </c>
      <c r="E34" s="110">
        <f>ROUND(E33/$C33*100,1)</f>
        <v>94</v>
      </c>
      <c r="F34" s="44"/>
      <c r="G34" s="46"/>
      <c r="H34" s="46"/>
    </row>
    <row r="35" spans="1:8" ht="13.5">
      <c r="A35" s="44"/>
      <c r="B35" s="45"/>
      <c r="C35" s="44"/>
      <c r="D35" s="44"/>
      <c r="E35" s="44"/>
      <c r="F35" s="50"/>
      <c r="G35" s="46"/>
      <c r="H35" s="46"/>
    </row>
    <row r="36" spans="1:8" ht="13.5">
      <c r="A36" s="44"/>
      <c r="B36" s="45"/>
      <c r="C36" s="51"/>
      <c r="D36" s="52"/>
      <c r="E36" s="53"/>
      <c r="F36" s="53"/>
      <c r="G36" s="46"/>
      <c r="H36" s="46"/>
    </row>
    <row r="37" spans="1:8" ht="13.5">
      <c r="A37" s="44"/>
      <c r="B37" s="45"/>
      <c r="C37" s="51"/>
      <c r="D37" s="52"/>
      <c r="E37" s="53"/>
      <c r="F37" s="53"/>
      <c r="G37" s="46"/>
      <c r="H37" s="46"/>
    </row>
    <row r="38" spans="1:8" ht="13.5">
      <c r="A38" s="50"/>
      <c r="B38" s="50"/>
      <c r="C38" s="50"/>
      <c r="D38" s="50"/>
      <c r="E38" s="50"/>
      <c r="F38" s="50"/>
      <c r="G38" s="50"/>
      <c r="H38" s="50"/>
    </row>
    <row r="39" spans="1:8" ht="13.5">
      <c r="A39" s="50"/>
      <c r="B39" s="50"/>
      <c r="C39" s="50"/>
      <c r="D39" s="50"/>
      <c r="E39" s="50"/>
      <c r="F39" s="50"/>
      <c r="G39" s="50"/>
      <c r="H39" s="50"/>
    </row>
    <row r="40" spans="1:8" ht="13.5">
      <c r="A40" s="50"/>
      <c r="B40" s="50"/>
      <c r="C40" s="50"/>
      <c r="D40" s="50"/>
      <c r="E40" s="50"/>
      <c r="F40" s="50"/>
      <c r="G40" s="50"/>
      <c r="H40" s="50"/>
    </row>
    <row r="41" spans="1:8" ht="13.5">
      <c r="A41" s="50"/>
      <c r="B41" s="50"/>
      <c r="C41" s="50"/>
      <c r="D41" s="50"/>
      <c r="E41" s="50"/>
      <c r="F41" s="50"/>
      <c r="G41" s="50"/>
      <c r="H41" s="50"/>
    </row>
    <row r="42" spans="1:8" ht="13.5">
      <c r="A42" s="50"/>
      <c r="B42" s="50"/>
      <c r="C42" s="50"/>
      <c r="D42" s="50"/>
      <c r="E42" s="50"/>
      <c r="F42" s="50"/>
      <c r="G42" s="50"/>
      <c r="H42" s="50"/>
    </row>
    <row r="43" spans="1:8" ht="13.5">
      <c r="A43" s="50"/>
      <c r="B43" s="50"/>
      <c r="C43" s="50"/>
      <c r="D43" s="50"/>
      <c r="E43" s="50"/>
      <c r="F43" s="50"/>
      <c r="G43" s="50"/>
      <c r="H43" s="50"/>
    </row>
    <row r="44" spans="1:8" ht="13.5">
      <c r="A44" s="50"/>
      <c r="B44" s="50"/>
      <c r="C44" s="50"/>
      <c r="D44" s="50"/>
      <c r="E44" s="50"/>
      <c r="F44" s="50"/>
      <c r="G44" s="50"/>
      <c r="H44" s="50"/>
    </row>
    <row r="45" spans="1:8" ht="13.5">
      <c r="A45" s="50"/>
      <c r="B45" s="50"/>
      <c r="C45" s="50"/>
      <c r="D45" s="50"/>
      <c r="E45" s="50"/>
      <c r="F45" s="50"/>
      <c r="G45" s="50"/>
      <c r="H45" s="50"/>
    </row>
    <row r="46" spans="1:8" ht="13.5">
      <c r="A46" s="50"/>
      <c r="B46" s="50"/>
      <c r="C46" s="50"/>
      <c r="D46" s="50"/>
      <c r="E46" s="50"/>
      <c r="F46" s="50"/>
      <c r="G46" s="50"/>
      <c r="H46" s="50"/>
    </row>
    <row r="47" spans="1:8" ht="13.5">
      <c r="A47" s="50"/>
      <c r="B47" s="50"/>
      <c r="C47" s="50"/>
      <c r="D47" s="50"/>
      <c r="E47" s="50"/>
      <c r="F47" s="50"/>
      <c r="G47" s="50"/>
      <c r="H47" s="50"/>
    </row>
    <row r="48" spans="1:8" ht="13.5">
      <c r="A48" s="50"/>
      <c r="B48" s="50"/>
      <c r="C48" s="50"/>
      <c r="D48" s="50"/>
      <c r="E48" s="50"/>
      <c r="F48" s="50"/>
      <c r="G48" s="50"/>
      <c r="H48" s="50"/>
    </row>
    <row r="49" spans="1:8" ht="13.5">
      <c r="A49" s="50"/>
      <c r="B49" s="50"/>
      <c r="C49" s="50"/>
      <c r="D49" s="50"/>
      <c r="E49" s="50"/>
      <c r="F49" s="50"/>
      <c r="G49" s="50"/>
      <c r="H49" s="50"/>
    </row>
    <row r="50" spans="1:8" ht="13.5">
      <c r="A50" s="50"/>
      <c r="B50" s="50"/>
      <c r="C50" s="50"/>
      <c r="D50" s="50"/>
      <c r="E50" s="50"/>
      <c r="F50" s="50"/>
      <c r="G50" s="50"/>
      <c r="H50" s="50"/>
    </row>
    <row r="51" spans="1:8" ht="13.5">
      <c r="A51" s="50"/>
      <c r="B51" s="50"/>
      <c r="C51" s="50"/>
      <c r="D51" s="50"/>
      <c r="E51" s="50"/>
      <c r="F51" s="50"/>
      <c r="G51" s="50"/>
      <c r="H51" s="50"/>
    </row>
    <row r="52" spans="1:8" ht="13.5">
      <c r="A52" s="50"/>
      <c r="B52" s="50"/>
      <c r="C52" s="50"/>
      <c r="D52" s="50"/>
      <c r="E52" s="50"/>
      <c r="F52" s="50"/>
      <c r="G52" s="50"/>
      <c r="H52" s="50"/>
    </row>
    <row r="53" spans="1:8" ht="13.5">
      <c r="A53" s="50"/>
      <c r="B53" s="50"/>
      <c r="C53" s="50"/>
      <c r="D53" s="50"/>
      <c r="E53" s="50"/>
      <c r="F53" s="50"/>
      <c r="G53" s="50"/>
      <c r="H53" s="50"/>
    </row>
    <row r="54" spans="1:8" ht="13.5">
      <c r="A54" s="50"/>
      <c r="B54" s="50"/>
      <c r="C54" s="50"/>
      <c r="D54" s="50"/>
      <c r="E54" s="50"/>
      <c r="F54" s="50"/>
      <c r="G54" s="50"/>
      <c r="H54" s="50"/>
    </row>
    <row r="55" spans="1:8" ht="13.5">
      <c r="A55" s="50"/>
      <c r="B55" s="50"/>
      <c r="C55" s="50"/>
      <c r="D55" s="50"/>
      <c r="E55" s="50"/>
      <c r="F55" s="50"/>
      <c r="G55" s="50"/>
      <c r="H55" s="50"/>
    </row>
    <row r="56" spans="1:8" ht="13.5">
      <c r="A56" s="50"/>
      <c r="B56" s="50"/>
      <c r="C56" s="50"/>
      <c r="D56" s="50"/>
      <c r="E56" s="50"/>
      <c r="F56" s="50"/>
      <c r="G56" s="50"/>
      <c r="H56" s="50"/>
    </row>
    <row r="57" spans="1:8" ht="13.5">
      <c r="A57" s="50"/>
      <c r="B57" s="50"/>
      <c r="C57" s="50"/>
      <c r="D57" s="50"/>
      <c r="E57" s="50"/>
      <c r="F57" s="50"/>
      <c r="G57" s="50"/>
      <c r="H57" s="50"/>
    </row>
    <row r="58" spans="1:8" ht="13.5">
      <c r="A58" s="50"/>
      <c r="B58" s="50"/>
      <c r="C58" s="50"/>
      <c r="D58" s="50"/>
      <c r="E58" s="50"/>
      <c r="F58" s="50"/>
      <c r="G58" s="50"/>
      <c r="H58" s="50"/>
    </row>
  </sheetData>
  <sheetProtection/>
  <mergeCells count="12">
    <mergeCell ref="B25:B26"/>
    <mergeCell ref="B27:B28"/>
    <mergeCell ref="B29:B30"/>
    <mergeCell ref="B31:B32"/>
    <mergeCell ref="B33:B34"/>
    <mergeCell ref="B15:B16"/>
    <mergeCell ref="B5:B6"/>
    <mergeCell ref="B7:B8"/>
    <mergeCell ref="B9:B10"/>
    <mergeCell ref="B11:B12"/>
    <mergeCell ref="B13:B14"/>
    <mergeCell ref="B23:B24"/>
  </mergeCells>
  <printOptions/>
  <pageMargins left="0.7086614173228347" right="0.7086614173228347" top="0.7480314960629921" bottom="0.7480314960629921" header="0.31496062992125984" footer="0.31496062992125984"/>
  <pageSetup fitToHeight="0"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P71"/>
  <sheetViews>
    <sheetView view="pageBreakPreview" zoomScaleSheetLayoutView="100" workbookViewId="0" topLeftCell="A1">
      <selection activeCell="B39" sqref="B39:B46"/>
    </sheetView>
  </sheetViews>
  <sheetFormatPr defaultColWidth="8.875" defaultRowHeight="13.5"/>
  <cols>
    <col min="1" max="1" width="2.625" style="0" customWidth="1"/>
    <col min="2" max="2" width="4.125" style="0" customWidth="1"/>
    <col min="3" max="3" width="13.00390625" style="0" customWidth="1"/>
    <col min="4" max="4" width="13.375" style="0" customWidth="1"/>
    <col min="5" max="11" width="8.875" style="0" customWidth="1"/>
    <col min="12" max="12" width="3.875" style="0" customWidth="1"/>
  </cols>
  <sheetData>
    <row r="1" spans="1:9" ht="13.5">
      <c r="A1" s="20" t="s">
        <v>329</v>
      </c>
      <c r="B1" s="153"/>
      <c r="C1" s="76"/>
      <c r="D1" s="76"/>
      <c r="E1" s="76"/>
      <c r="F1" s="76"/>
      <c r="G1" s="76"/>
      <c r="H1" s="76"/>
      <c r="I1" s="153"/>
    </row>
    <row r="2" spans="1:9" ht="13.5">
      <c r="A2" s="20" t="s">
        <v>192</v>
      </c>
      <c r="B2" s="154"/>
      <c r="C2" s="153"/>
      <c r="D2" s="153"/>
      <c r="E2" s="153"/>
      <c r="F2" s="153"/>
      <c r="G2" s="153"/>
      <c r="H2" s="153"/>
      <c r="I2" s="153"/>
    </row>
    <row r="3" spans="1:9" ht="13.5">
      <c r="A3" s="20"/>
      <c r="B3" s="154"/>
      <c r="C3" s="153"/>
      <c r="D3" s="153"/>
      <c r="E3" s="153"/>
      <c r="F3" s="153"/>
      <c r="G3" s="153"/>
      <c r="H3" s="153"/>
      <c r="I3" s="290" t="s">
        <v>252</v>
      </c>
    </row>
    <row r="4" spans="1:9" s="1" customFormat="1" ht="27" customHeight="1">
      <c r="A4" s="155"/>
      <c r="B4" s="155"/>
      <c r="C4" s="368"/>
      <c r="D4" s="369"/>
      <c r="E4" s="2" t="s">
        <v>73</v>
      </c>
      <c r="F4" s="3" t="s">
        <v>74</v>
      </c>
      <c r="G4" s="3" t="s">
        <v>80</v>
      </c>
      <c r="H4" s="3" t="s">
        <v>81</v>
      </c>
      <c r="I4" s="4" t="s">
        <v>83</v>
      </c>
    </row>
    <row r="5" spans="1:9" s="1" customFormat="1" ht="13.5" customHeight="1">
      <c r="A5" s="155"/>
      <c r="B5" s="155"/>
      <c r="C5" s="359" t="s">
        <v>84</v>
      </c>
      <c r="D5" s="233" t="s">
        <v>221</v>
      </c>
      <c r="E5" s="252">
        <v>6564</v>
      </c>
      <c r="F5" s="5">
        <v>7112</v>
      </c>
      <c r="G5" s="5">
        <v>1504</v>
      </c>
      <c r="H5" s="5">
        <v>1846</v>
      </c>
      <c r="I5" s="6">
        <v>527</v>
      </c>
    </row>
    <row r="6" spans="1:9" s="1" customFormat="1" ht="13.5" customHeight="1">
      <c r="A6" s="57"/>
      <c r="B6" s="57"/>
      <c r="C6" s="365"/>
      <c r="D6" s="236" t="s">
        <v>222</v>
      </c>
      <c r="E6" s="251">
        <v>2896</v>
      </c>
      <c r="F6" s="17">
        <v>744</v>
      </c>
      <c r="G6" s="17">
        <v>529</v>
      </c>
      <c r="H6" s="17">
        <v>194</v>
      </c>
      <c r="I6" s="18">
        <v>140</v>
      </c>
    </row>
    <row r="7" spans="1:16" s="1" customFormat="1" ht="13.5" customHeight="1">
      <c r="A7" s="57"/>
      <c r="B7" s="76"/>
      <c r="C7" s="366"/>
      <c r="D7" s="255" t="s">
        <v>223</v>
      </c>
      <c r="E7" s="258">
        <f>E6/E5*100</f>
        <v>44.1194393662401</v>
      </c>
      <c r="F7" s="15">
        <f>F6/F5*100</f>
        <v>10.46119235095613</v>
      </c>
      <c r="G7" s="15">
        <f>G6/G5*100</f>
        <v>35.172872340425535</v>
      </c>
      <c r="H7" s="15">
        <f>H6/H5*100</f>
        <v>10.509209100758396</v>
      </c>
      <c r="I7" s="16">
        <f>I6/I5*100</f>
        <v>26.56546489563567</v>
      </c>
      <c r="J7" s="81"/>
      <c r="K7" s="77"/>
      <c r="L7" s="77"/>
      <c r="M7" s="77"/>
      <c r="N7" s="77"/>
      <c r="O7" s="77"/>
      <c r="P7" s="77"/>
    </row>
    <row r="8" spans="1:16" s="1" customFormat="1" ht="13.5" customHeight="1">
      <c r="A8" s="57"/>
      <c r="B8" s="76"/>
      <c r="C8" s="367" t="s">
        <v>89</v>
      </c>
      <c r="D8" s="234" t="s">
        <v>221</v>
      </c>
      <c r="E8" s="257">
        <v>3358</v>
      </c>
      <c r="F8" s="13">
        <v>3627</v>
      </c>
      <c r="G8" s="13">
        <v>717</v>
      </c>
      <c r="H8" s="13">
        <v>888</v>
      </c>
      <c r="I8" s="39">
        <v>249</v>
      </c>
      <c r="J8" s="81"/>
      <c r="K8" s="14"/>
      <c r="L8" s="78"/>
      <c r="M8" s="78"/>
      <c r="N8" s="78"/>
      <c r="O8" s="78"/>
      <c r="P8" s="78"/>
    </row>
    <row r="9" spans="1:16" s="1" customFormat="1" ht="13.5" customHeight="1">
      <c r="A9" s="57"/>
      <c r="B9" s="80"/>
      <c r="C9" s="365"/>
      <c r="D9" s="236" t="s">
        <v>222</v>
      </c>
      <c r="E9" s="257">
        <v>1494</v>
      </c>
      <c r="F9" s="13">
        <v>370</v>
      </c>
      <c r="G9" s="13">
        <v>252</v>
      </c>
      <c r="H9" s="13">
        <v>107</v>
      </c>
      <c r="I9" s="260">
        <v>64</v>
      </c>
      <c r="J9" s="58"/>
      <c r="K9" s="14"/>
      <c r="L9" s="78"/>
      <c r="M9" s="78"/>
      <c r="N9" s="78"/>
      <c r="O9" s="78"/>
      <c r="P9" s="78"/>
    </row>
    <row r="10" spans="1:16" s="1" customFormat="1" ht="13.5" customHeight="1">
      <c r="A10" s="57"/>
      <c r="B10" s="156"/>
      <c r="C10" s="366"/>
      <c r="D10" s="255" t="s">
        <v>223</v>
      </c>
      <c r="E10" s="258">
        <f>E9/E8*100</f>
        <v>44.4907683144729</v>
      </c>
      <c r="F10" s="15">
        <f>F9/F8*100</f>
        <v>10.201268265784396</v>
      </c>
      <c r="G10" s="15">
        <f>G9/G8*100</f>
        <v>35.146443514644346</v>
      </c>
      <c r="H10" s="15">
        <f>H9/H8*100</f>
        <v>12.04954954954955</v>
      </c>
      <c r="I10" s="16">
        <f>I9/I8*100</f>
        <v>25.702811244979916</v>
      </c>
      <c r="J10" s="58"/>
      <c r="K10" s="14"/>
      <c r="L10" s="79"/>
      <c r="M10" s="79"/>
      <c r="N10" s="79"/>
      <c r="O10" s="79"/>
      <c r="P10" s="79"/>
    </row>
    <row r="11" spans="1:16" s="1" customFormat="1" ht="13.5" customHeight="1">
      <c r="A11" s="57"/>
      <c r="B11" s="156"/>
      <c r="C11" s="367" t="s">
        <v>90</v>
      </c>
      <c r="D11" s="234" t="s">
        <v>221</v>
      </c>
      <c r="E11" s="257">
        <v>3138</v>
      </c>
      <c r="F11" s="13">
        <v>3402</v>
      </c>
      <c r="G11" s="13">
        <v>760</v>
      </c>
      <c r="H11" s="13">
        <v>929</v>
      </c>
      <c r="I11" s="39">
        <v>268</v>
      </c>
      <c r="J11" s="59"/>
      <c r="K11" s="14"/>
      <c r="L11" s="78"/>
      <c r="M11" s="78"/>
      <c r="N11" s="78"/>
      <c r="O11" s="78"/>
      <c r="P11" s="58"/>
    </row>
    <row r="12" spans="1:16" s="1" customFormat="1" ht="13.5" customHeight="1">
      <c r="A12" s="57"/>
      <c r="B12" s="80"/>
      <c r="C12" s="365"/>
      <c r="D12" s="236" t="s">
        <v>222</v>
      </c>
      <c r="E12" s="257">
        <v>1370</v>
      </c>
      <c r="F12" s="13">
        <v>362</v>
      </c>
      <c r="G12" s="13">
        <v>263</v>
      </c>
      <c r="H12" s="13">
        <v>85</v>
      </c>
      <c r="I12" s="260">
        <v>73</v>
      </c>
      <c r="J12" s="58"/>
      <c r="K12" s="14"/>
      <c r="L12" s="78"/>
      <c r="M12" s="78"/>
      <c r="N12" s="78"/>
      <c r="O12" s="78"/>
      <c r="P12" s="78"/>
    </row>
    <row r="13" spans="1:16" s="1" customFormat="1" ht="13.5" customHeight="1">
      <c r="A13" s="57"/>
      <c r="B13" s="80"/>
      <c r="C13" s="366"/>
      <c r="D13" s="255" t="s">
        <v>223</v>
      </c>
      <c r="E13" s="258">
        <f>E12/E11*100</f>
        <v>43.658381134480564</v>
      </c>
      <c r="F13" s="15">
        <f>F12/F11*100</f>
        <v>10.640799529688419</v>
      </c>
      <c r="G13" s="15">
        <f>G12/G11*100</f>
        <v>34.60526315789474</v>
      </c>
      <c r="H13" s="15">
        <f>H12/H11*100</f>
        <v>9.14962325080732</v>
      </c>
      <c r="I13" s="16">
        <f>I12/I11*100</f>
        <v>27.238805970149254</v>
      </c>
      <c r="J13" s="58"/>
      <c r="K13" s="14"/>
      <c r="L13" s="79"/>
      <c r="M13" s="79"/>
      <c r="N13" s="79"/>
      <c r="O13" s="79"/>
      <c r="P13" s="79"/>
    </row>
    <row r="14" spans="1:16" s="1" customFormat="1" ht="13.5" customHeight="1">
      <c r="A14" s="57"/>
      <c r="B14" s="156"/>
      <c r="C14" s="356" t="s">
        <v>88</v>
      </c>
      <c r="D14" s="254" t="s">
        <v>221</v>
      </c>
      <c r="E14" s="257">
        <v>68</v>
      </c>
      <c r="F14" s="13">
        <v>83</v>
      </c>
      <c r="G14" s="13">
        <v>27</v>
      </c>
      <c r="H14" s="13">
        <v>29</v>
      </c>
      <c r="I14" s="39">
        <v>10</v>
      </c>
      <c r="J14" s="59"/>
      <c r="K14" s="14"/>
      <c r="L14" s="78"/>
      <c r="M14" s="78"/>
      <c r="N14" s="78"/>
      <c r="O14" s="78"/>
      <c r="P14" s="58"/>
    </row>
    <row r="15" spans="1:16" s="1" customFormat="1" ht="13.5" customHeight="1">
      <c r="A15" s="57"/>
      <c r="B15" s="80"/>
      <c r="C15" s="361"/>
      <c r="D15" s="254" t="s">
        <v>222</v>
      </c>
      <c r="E15" s="250">
        <v>32</v>
      </c>
      <c r="F15" s="261">
        <v>12</v>
      </c>
      <c r="G15" s="261">
        <v>14</v>
      </c>
      <c r="H15" s="261">
        <v>2</v>
      </c>
      <c r="I15" s="262">
        <v>3</v>
      </c>
      <c r="J15" s="58"/>
      <c r="K15" s="14"/>
      <c r="L15" s="78"/>
      <c r="M15" s="78"/>
      <c r="N15" s="78"/>
      <c r="O15" s="78"/>
      <c r="P15" s="78"/>
    </row>
    <row r="16" spans="1:16" s="1" customFormat="1" ht="13.5" customHeight="1">
      <c r="A16" s="57"/>
      <c r="B16" s="80"/>
      <c r="C16" s="361"/>
      <c r="D16" s="234" t="s">
        <v>223</v>
      </c>
      <c r="E16" s="258">
        <f>E15/E14*100</f>
        <v>47.05882352941176</v>
      </c>
      <c r="F16" s="15">
        <f>F15/F14*100</f>
        <v>14.457831325301203</v>
      </c>
      <c r="G16" s="15">
        <f>G15/G14*100</f>
        <v>51.85185185185185</v>
      </c>
      <c r="H16" s="15">
        <f>H15/H14*100</f>
        <v>6.896551724137931</v>
      </c>
      <c r="I16" s="16">
        <f>I15/I14*100</f>
        <v>30</v>
      </c>
      <c r="J16" s="58"/>
      <c r="K16" s="14"/>
      <c r="L16" s="79"/>
      <c r="M16" s="79"/>
      <c r="N16" s="79"/>
      <c r="O16" s="79"/>
      <c r="P16" s="79"/>
    </row>
    <row r="17" spans="1:16" s="1" customFormat="1" ht="13.5" customHeight="1">
      <c r="A17" s="57"/>
      <c r="B17" s="156"/>
      <c r="C17" s="359" t="s">
        <v>84</v>
      </c>
      <c r="D17" s="233" t="s">
        <v>221</v>
      </c>
      <c r="E17" s="249">
        <f aca="true" t="shared" si="0" ref="E17:I18">SUM(,E20,E23,E26,E29,E32)</f>
        <v>6564</v>
      </c>
      <c r="F17" s="5">
        <f t="shared" si="0"/>
        <v>7112</v>
      </c>
      <c r="G17" s="5">
        <f t="shared" si="0"/>
        <v>1504</v>
      </c>
      <c r="H17" s="5">
        <f t="shared" si="0"/>
        <v>1846</v>
      </c>
      <c r="I17" s="6">
        <f t="shared" si="0"/>
        <v>527</v>
      </c>
      <c r="J17" s="59"/>
      <c r="K17" s="82"/>
      <c r="L17" s="78"/>
      <c r="M17" s="78"/>
      <c r="N17" s="78"/>
      <c r="O17" s="78"/>
      <c r="P17" s="58"/>
    </row>
    <row r="18" spans="1:16" s="1" customFormat="1" ht="13.5" customHeight="1">
      <c r="A18" s="57"/>
      <c r="B18" s="76"/>
      <c r="C18" s="365"/>
      <c r="D18" s="236" t="s">
        <v>222</v>
      </c>
      <c r="E18" s="251">
        <f t="shared" si="0"/>
        <v>2896</v>
      </c>
      <c r="F18" s="17">
        <f t="shared" si="0"/>
        <v>744</v>
      </c>
      <c r="G18" s="17">
        <f t="shared" si="0"/>
        <v>529</v>
      </c>
      <c r="H18" s="17">
        <f t="shared" si="0"/>
        <v>194</v>
      </c>
      <c r="I18" s="18">
        <f t="shared" si="0"/>
        <v>140</v>
      </c>
      <c r="J18" s="58"/>
      <c r="K18" s="82"/>
      <c r="L18" s="78"/>
      <c r="M18" s="78"/>
      <c r="N18" s="78"/>
      <c r="O18" s="78"/>
      <c r="P18" s="78"/>
    </row>
    <row r="19" spans="1:16" s="1" customFormat="1" ht="13.5" customHeight="1">
      <c r="A19" s="57"/>
      <c r="B19" s="76"/>
      <c r="C19" s="366"/>
      <c r="D19" s="255" t="s">
        <v>223</v>
      </c>
      <c r="E19" s="258">
        <f>E18/E17*100</f>
        <v>44.1194393662401</v>
      </c>
      <c r="F19" s="15">
        <f>F18/F17*100</f>
        <v>10.46119235095613</v>
      </c>
      <c r="G19" s="15">
        <f>G18/G17*100</f>
        <v>35.172872340425535</v>
      </c>
      <c r="H19" s="15">
        <f>H18/H17*100</f>
        <v>10.509209100758396</v>
      </c>
      <c r="I19" s="16">
        <f>I18/I17*100</f>
        <v>26.56546489563567</v>
      </c>
      <c r="J19" s="58"/>
      <c r="K19" s="14"/>
      <c r="L19" s="79"/>
      <c r="M19" s="79"/>
      <c r="N19" s="79"/>
      <c r="O19" s="79"/>
      <c r="P19" s="79"/>
    </row>
    <row r="20" spans="1:16" ht="13.5" customHeight="1">
      <c r="A20" s="153"/>
      <c r="B20" s="76"/>
      <c r="C20" s="367" t="s">
        <v>177</v>
      </c>
      <c r="D20" s="234" t="s">
        <v>221</v>
      </c>
      <c r="E20" s="257">
        <v>688</v>
      </c>
      <c r="F20" s="13">
        <v>749</v>
      </c>
      <c r="G20" s="13">
        <v>148</v>
      </c>
      <c r="H20" s="13">
        <v>188</v>
      </c>
      <c r="I20" s="39">
        <v>54</v>
      </c>
      <c r="J20" s="59"/>
      <c r="K20" s="14"/>
      <c r="L20" s="78"/>
      <c r="M20" s="78"/>
      <c r="N20" s="78"/>
      <c r="O20" s="78"/>
      <c r="P20" s="78"/>
    </row>
    <row r="21" spans="1:16" ht="13.5" customHeight="1">
      <c r="A21" s="153"/>
      <c r="B21" s="80"/>
      <c r="C21" s="365"/>
      <c r="D21" s="236" t="s">
        <v>222</v>
      </c>
      <c r="E21" s="257">
        <v>306</v>
      </c>
      <c r="F21" s="13">
        <v>69</v>
      </c>
      <c r="G21" s="13">
        <v>53</v>
      </c>
      <c r="H21" s="13">
        <v>18</v>
      </c>
      <c r="I21" s="260">
        <v>13</v>
      </c>
      <c r="J21" s="58"/>
      <c r="K21" s="14"/>
      <c r="L21" s="78"/>
      <c r="M21" s="78"/>
      <c r="N21" s="78"/>
      <c r="O21" s="78"/>
      <c r="P21" s="78"/>
    </row>
    <row r="22" spans="1:16" ht="13.5" customHeight="1">
      <c r="A22" s="153"/>
      <c r="B22" s="80"/>
      <c r="C22" s="366"/>
      <c r="D22" s="255" t="s">
        <v>223</v>
      </c>
      <c r="E22" s="258">
        <v>44.47674418604651</v>
      </c>
      <c r="F22" s="15">
        <v>9.212283044058744</v>
      </c>
      <c r="G22" s="15">
        <v>35.810810810810814</v>
      </c>
      <c r="H22" s="15">
        <v>9.574468085106384</v>
      </c>
      <c r="I22" s="16">
        <f>I21/I20*100</f>
        <v>24.074074074074073</v>
      </c>
      <c r="J22" s="58"/>
      <c r="K22" s="14"/>
      <c r="L22" s="79"/>
      <c r="M22" s="79"/>
      <c r="N22" s="79"/>
      <c r="O22" s="79"/>
      <c r="P22" s="79"/>
    </row>
    <row r="23" spans="1:16" ht="13.5" customHeight="1">
      <c r="A23" s="153"/>
      <c r="B23" s="156"/>
      <c r="C23" s="367" t="s">
        <v>178</v>
      </c>
      <c r="D23" s="255" t="s">
        <v>221</v>
      </c>
      <c r="E23" s="257">
        <v>2132</v>
      </c>
      <c r="F23" s="13">
        <v>2303</v>
      </c>
      <c r="G23" s="13">
        <v>512</v>
      </c>
      <c r="H23" s="13">
        <v>609</v>
      </c>
      <c r="I23" s="39">
        <v>157</v>
      </c>
      <c r="J23" s="59"/>
      <c r="K23" s="14"/>
      <c r="L23" s="78"/>
      <c r="M23" s="78"/>
      <c r="N23" s="78"/>
      <c r="O23" s="78"/>
      <c r="P23" s="58"/>
    </row>
    <row r="24" spans="1:16" ht="13.5" customHeight="1">
      <c r="A24" s="153"/>
      <c r="B24" s="80"/>
      <c r="C24" s="365"/>
      <c r="D24" s="234" t="s">
        <v>222</v>
      </c>
      <c r="E24" s="257">
        <v>972</v>
      </c>
      <c r="F24" s="13">
        <v>225</v>
      </c>
      <c r="G24" s="13">
        <v>176</v>
      </c>
      <c r="H24" s="13">
        <v>65</v>
      </c>
      <c r="I24" s="260">
        <v>43</v>
      </c>
      <c r="J24" s="58"/>
      <c r="K24" s="14"/>
      <c r="L24" s="78"/>
      <c r="M24" s="78"/>
      <c r="N24" s="78"/>
      <c r="O24" s="78"/>
      <c r="P24" s="78"/>
    </row>
    <row r="25" spans="1:16" ht="13.5" customHeight="1">
      <c r="A25" s="153"/>
      <c r="B25" s="80"/>
      <c r="C25" s="366"/>
      <c r="D25" s="255" t="s">
        <v>223</v>
      </c>
      <c r="E25" s="258">
        <v>45.590994371482175</v>
      </c>
      <c r="F25" s="15">
        <v>9.769865392965697</v>
      </c>
      <c r="G25" s="15">
        <v>34.375</v>
      </c>
      <c r="H25" s="15">
        <v>10.673234811165845</v>
      </c>
      <c r="I25" s="16">
        <f>I24/I23*100</f>
        <v>27.388535031847134</v>
      </c>
      <c r="J25" s="58"/>
      <c r="K25" s="14"/>
      <c r="L25" s="79"/>
      <c r="M25" s="79"/>
      <c r="N25" s="79"/>
      <c r="O25" s="79"/>
      <c r="P25" s="79"/>
    </row>
    <row r="26" spans="1:16" ht="13.5" customHeight="1">
      <c r="A26" s="153"/>
      <c r="B26" s="156"/>
      <c r="C26" s="367" t="s">
        <v>110</v>
      </c>
      <c r="D26" s="234" t="s">
        <v>221</v>
      </c>
      <c r="E26" s="257">
        <v>2197</v>
      </c>
      <c r="F26" s="13">
        <v>2370</v>
      </c>
      <c r="G26" s="13">
        <v>473</v>
      </c>
      <c r="H26" s="13">
        <v>598</v>
      </c>
      <c r="I26" s="39">
        <v>183</v>
      </c>
      <c r="J26" s="59"/>
      <c r="K26" s="14"/>
      <c r="L26" s="78"/>
      <c r="M26" s="78"/>
      <c r="N26" s="78"/>
      <c r="O26" s="78"/>
      <c r="P26" s="58"/>
    </row>
    <row r="27" spans="1:16" ht="13.5" customHeight="1">
      <c r="A27" s="153"/>
      <c r="B27" s="80"/>
      <c r="C27" s="365"/>
      <c r="D27" s="236" t="s">
        <v>222</v>
      </c>
      <c r="E27" s="257">
        <v>930</v>
      </c>
      <c r="F27" s="13">
        <v>277</v>
      </c>
      <c r="G27" s="13">
        <v>171</v>
      </c>
      <c r="H27" s="13">
        <v>75</v>
      </c>
      <c r="I27" s="260">
        <v>52</v>
      </c>
      <c r="J27" s="58"/>
      <c r="K27" s="14"/>
      <c r="L27" s="78"/>
      <c r="M27" s="78"/>
      <c r="N27" s="78"/>
      <c r="O27" s="78"/>
      <c r="P27" s="78"/>
    </row>
    <row r="28" spans="1:16" ht="13.5" customHeight="1">
      <c r="A28" s="153"/>
      <c r="B28" s="80"/>
      <c r="C28" s="366"/>
      <c r="D28" s="255" t="s">
        <v>223</v>
      </c>
      <c r="E28" s="258">
        <v>42.33045061447429</v>
      </c>
      <c r="F28" s="15">
        <v>11.687763713080168</v>
      </c>
      <c r="G28" s="15">
        <v>36.1522198731501</v>
      </c>
      <c r="H28" s="15">
        <v>12.54180602006689</v>
      </c>
      <c r="I28" s="16">
        <f>I27/I26*100</f>
        <v>28.415300546448087</v>
      </c>
      <c r="J28" s="58"/>
      <c r="K28" s="14"/>
      <c r="L28" s="79"/>
      <c r="M28" s="79"/>
      <c r="N28" s="79"/>
      <c r="O28" s="79"/>
      <c r="P28" s="79"/>
    </row>
    <row r="29" spans="1:16" ht="13.5" customHeight="1">
      <c r="A29" s="153"/>
      <c r="B29" s="156"/>
      <c r="C29" s="367" t="s">
        <v>189</v>
      </c>
      <c r="D29" s="236" t="s">
        <v>221</v>
      </c>
      <c r="E29" s="257">
        <v>1538</v>
      </c>
      <c r="F29" s="13">
        <v>1679</v>
      </c>
      <c r="G29" s="13">
        <v>367</v>
      </c>
      <c r="H29" s="13">
        <v>446</v>
      </c>
      <c r="I29" s="260">
        <v>132</v>
      </c>
      <c r="J29" s="59"/>
      <c r="K29" s="14"/>
      <c r="L29" s="78"/>
      <c r="M29" s="78"/>
      <c r="N29" s="78"/>
      <c r="O29" s="78"/>
      <c r="P29" s="58"/>
    </row>
    <row r="30" spans="1:16" ht="13.5" customHeight="1">
      <c r="A30" s="153"/>
      <c r="B30" s="80"/>
      <c r="C30" s="365"/>
      <c r="D30" s="255" t="s">
        <v>222</v>
      </c>
      <c r="E30" s="257">
        <v>682</v>
      </c>
      <c r="F30" s="13">
        <v>172</v>
      </c>
      <c r="G30" s="13">
        <v>127</v>
      </c>
      <c r="H30" s="13">
        <v>36</v>
      </c>
      <c r="I30" s="260">
        <v>31</v>
      </c>
      <c r="J30" s="58"/>
      <c r="K30" s="14"/>
      <c r="L30" s="78"/>
      <c r="M30" s="78"/>
      <c r="N30" s="78"/>
      <c r="O30" s="78"/>
      <c r="P30" s="78"/>
    </row>
    <row r="31" spans="1:16" ht="13.5" customHeight="1">
      <c r="A31" s="153"/>
      <c r="B31" s="80"/>
      <c r="C31" s="366"/>
      <c r="D31" s="255" t="s">
        <v>223</v>
      </c>
      <c r="E31" s="258">
        <v>44.34330299089727</v>
      </c>
      <c r="F31" s="15">
        <v>10.244192972007147</v>
      </c>
      <c r="G31" s="15">
        <v>34.60490463215259</v>
      </c>
      <c r="H31" s="15">
        <v>8.071748878923767</v>
      </c>
      <c r="I31" s="16">
        <f>I30/I29*100</f>
        <v>23.484848484848484</v>
      </c>
      <c r="J31" s="58"/>
      <c r="K31" s="14"/>
      <c r="L31" s="79"/>
      <c r="M31" s="79"/>
      <c r="N31" s="79"/>
      <c r="O31" s="79"/>
      <c r="P31" s="79"/>
    </row>
    <row r="32" spans="1:16" ht="13.5" customHeight="1">
      <c r="A32" s="153"/>
      <c r="B32" s="156"/>
      <c r="C32" s="356" t="s">
        <v>88</v>
      </c>
      <c r="D32" s="232" t="s">
        <v>221</v>
      </c>
      <c r="E32" s="257">
        <v>9</v>
      </c>
      <c r="F32" s="13">
        <v>11</v>
      </c>
      <c r="G32" s="13">
        <v>4</v>
      </c>
      <c r="H32" s="13">
        <v>5</v>
      </c>
      <c r="I32" s="260">
        <v>1</v>
      </c>
      <c r="J32" s="59"/>
      <c r="K32" s="14"/>
      <c r="L32" s="78"/>
      <c r="M32" s="78"/>
      <c r="N32" s="78"/>
      <c r="O32" s="78"/>
      <c r="P32" s="78"/>
    </row>
    <row r="33" spans="1:16" ht="13.5" customHeight="1">
      <c r="A33" s="153"/>
      <c r="B33" s="76"/>
      <c r="C33" s="361"/>
      <c r="D33" s="254" t="s">
        <v>222</v>
      </c>
      <c r="E33" s="250">
        <v>6</v>
      </c>
      <c r="F33" s="261">
        <v>1</v>
      </c>
      <c r="G33" s="261">
        <v>2</v>
      </c>
      <c r="H33" s="261">
        <v>0</v>
      </c>
      <c r="I33" s="262">
        <v>1</v>
      </c>
      <c r="J33" s="58"/>
      <c r="K33" s="14"/>
      <c r="L33" s="78"/>
      <c r="M33" s="78"/>
      <c r="N33" s="78"/>
      <c r="O33" s="78"/>
      <c r="P33" s="78"/>
    </row>
    <row r="34" spans="1:16" ht="13.5" customHeight="1">
      <c r="A34" s="153"/>
      <c r="B34" s="76"/>
      <c r="C34" s="361"/>
      <c r="D34" s="234" t="s">
        <v>223</v>
      </c>
      <c r="E34" s="258">
        <f>E33/E32*100</f>
        <v>66.66666666666666</v>
      </c>
      <c r="F34" s="15">
        <f>F33/F32*100</f>
        <v>9.090909090909092</v>
      </c>
      <c r="G34" s="15">
        <f>G33/G32*100</f>
        <v>50</v>
      </c>
      <c r="H34" s="15">
        <f>H33/H32*100</f>
        <v>0</v>
      </c>
      <c r="I34" s="16">
        <f>I33/I32*100</f>
        <v>100</v>
      </c>
      <c r="J34" s="58"/>
      <c r="K34" s="14"/>
      <c r="L34" s="79"/>
      <c r="M34" s="79"/>
      <c r="N34" s="79"/>
      <c r="O34" s="79"/>
      <c r="P34" s="79"/>
    </row>
    <row r="35" spans="1:16" ht="13.5" customHeight="1">
      <c r="A35" s="153"/>
      <c r="B35" s="76"/>
      <c r="C35" s="359" t="s">
        <v>84</v>
      </c>
      <c r="D35" s="233" t="s">
        <v>221</v>
      </c>
      <c r="E35" s="249">
        <f aca="true" t="shared" si="1" ref="E35:I36">SUM(E41,E38,E44,E47,E50,E53)</f>
        <v>6564</v>
      </c>
      <c r="F35" s="5">
        <f t="shared" si="1"/>
        <v>7112</v>
      </c>
      <c r="G35" s="5">
        <f t="shared" si="1"/>
        <v>1504</v>
      </c>
      <c r="H35" s="5">
        <f t="shared" si="1"/>
        <v>1846</v>
      </c>
      <c r="I35" s="6">
        <f t="shared" si="1"/>
        <v>527</v>
      </c>
      <c r="J35" s="59"/>
      <c r="K35" s="82"/>
      <c r="L35" s="78"/>
      <c r="M35" s="78"/>
      <c r="N35" s="78"/>
      <c r="O35" s="78"/>
      <c r="P35" s="78"/>
    </row>
    <row r="36" spans="1:16" ht="13.5" customHeight="1">
      <c r="A36" s="153"/>
      <c r="B36" s="80"/>
      <c r="C36" s="365"/>
      <c r="D36" s="255" t="s">
        <v>222</v>
      </c>
      <c r="E36" s="251">
        <f t="shared" si="1"/>
        <v>2896</v>
      </c>
      <c r="F36" s="17">
        <f t="shared" si="1"/>
        <v>744</v>
      </c>
      <c r="G36" s="17">
        <f t="shared" si="1"/>
        <v>529</v>
      </c>
      <c r="H36" s="17">
        <f t="shared" si="1"/>
        <v>194</v>
      </c>
      <c r="I36" s="18">
        <f t="shared" si="1"/>
        <v>140</v>
      </c>
      <c r="J36" s="58"/>
      <c r="K36" s="82"/>
      <c r="L36" s="78"/>
      <c r="M36" s="78"/>
      <c r="N36" s="78"/>
      <c r="O36" s="78"/>
      <c r="P36" s="78"/>
    </row>
    <row r="37" spans="1:16" ht="13.5" customHeight="1">
      <c r="A37" s="153"/>
      <c r="B37" s="80"/>
      <c r="C37" s="366"/>
      <c r="D37" s="235" t="s">
        <v>223</v>
      </c>
      <c r="E37" s="258">
        <f>E36/E35*100</f>
        <v>44.1194393662401</v>
      </c>
      <c r="F37" s="15">
        <f>F36/F35*100</f>
        <v>10.46119235095613</v>
      </c>
      <c r="G37" s="15">
        <f>G36/G35*100</f>
        <v>35.172872340425535</v>
      </c>
      <c r="H37" s="15">
        <f>H36/H35*100</f>
        <v>10.509209100758396</v>
      </c>
      <c r="I37" s="16">
        <f>I36/I35*100</f>
        <v>26.56546489563567</v>
      </c>
      <c r="J37" s="58"/>
      <c r="K37" s="14"/>
      <c r="L37" s="79"/>
      <c r="M37" s="79"/>
      <c r="N37" s="79"/>
      <c r="O37" s="79"/>
      <c r="P37" s="79"/>
    </row>
    <row r="38" spans="1:16" ht="13.5" customHeight="1">
      <c r="A38" s="153"/>
      <c r="B38" s="156"/>
      <c r="C38" s="367" t="s">
        <v>112</v>
      </c>
      <c r="D38" s="255" t="s">
        <v>221</v>
      </c>
      <c r="E38" s="257">
        <v>585</v>
      </c>
      <c r="F38" s="17">
        <v>616</v>
      </c>
      <c r="G38" s="17">
        <v>159</v>
      </c>
      <c r="H38" s="17">
        <v>182</v>
      </c>
      <c r="I38" s="18">
        <v>56</v>
      </c>
      <c r="J38" s="59"/>
      <c r="K38" s="14"/>
      <c r="L38" s="78"/>
      <c r="M38" s="78"/>
      <c r="N38" s="78"/>
      <c r="O38" s="78"/>
      <c r="P38" s="78"/>
    </row>
    <row r="39" spans="1:16" ht="13.5" customHeight="1">
      <c r="A39" s="153"/>
      <c r="B39" s="80"/>
      <c r="C39" s="365"/>
      <c r="D39" s="234" t="s">
        <v>222</v>
      </c>
      <c r="E39" s="257">
        <v>309</v>
      </c>
      <c r="F39" s="17">
        <v>75</v>
      </c>
      <c r="G39" s="17">
        <v>48</v>
      </c>
      <c r="H39" s="17">
        <v>11</v>
      </c>
      <c r="I39" s="18">
        <v>14</v>
      </c>
      <c r="J39" s="58"/>
      <c r="K39" s="14"/>
      <c r="L39" s="78"/>
      <c r="M39" s="78"/>
      <c r="N39" s="78"/>
      <c r="O39" s="78"/>
      <c r="P39" s="78"/>
    </row>
    <row r="40" spans="1:16" ht="13.5" customHeight="1">
      <c r="A40" s="153"/>
      <c r="B40" s="80"/>
      <c r="C40" s="366"/>
      <c r="D40" s="255" t="s">
        <v>223</v>
      </c>
      <c r="E40" s="258">
        <f>E39/E38*100</f>
        <v>52.820512820512825</v>
      </c>
      <c r="F40" s="15">
        <f>F39/F38*100</f>
        <v>12.175324675324676</v>
      </c>
      <c r="G40" s="15">
        <f>G39/G38*100</f>
        <v>30.18867924528302</v>
      </c>
      <c r="H40" s="15">
        <f>H39/H38*100</f>
        <v>6.043956043956044</v>
      </c>
      <c r="I40" s="16">
        <f>I39/I38*100</f>
        <v>25</v>
      </c>
      <c r="J40" s="58"/>
      <c r="K40" s="14"/>
      <c r="L40" s="79"/>
      <c r="M40" s="79"/>
      <c r="N40" s="79"/>
      <c r="O40" s="79"/>
      <c r="P40" s="79"/>
    </row>
    <row r="41" spans="1:16" ht="13.5" customHeight="1">
      <c r="A41" s="153"/>
      <c r="B41" s="156"/>
      <c r="C41" s="367" t="s">
        <v>111</v>
      </c>
      <c r="D41" s="234" t="s">
        <v>221</v>
      </c>
      <c r="E41" s="259">
        <v>576</v>
      </c>
      <c r="F41" s="13">
        <v>629</v>
      </c>
      <c r="G41" s="13">
        <v>201</v>
      </c>
      <c r="H41" s="13">
        <v>229</v>
      </c>
      <c r="I41" s="260">
        <v>61</v>
      </c>
      <c r="J41" s="59"/>
      <c r="K41" s="14"/>
      <c r="L41" s="78"/>
      <c r="M41" s="78"/>
      <c r="N41" s="78"/>
      <c r="O41" s="78"/>
      <c r="P41" s="78"/>
    </row>
    <row r="42" spans="1:16" ht="13.5" customHeight="1">
      <c r="A42" s="153"/>
      <c r="B42" s="80"/>
      <c r="C42" s="365"/>
      <c r="D42" s="236" t="s">
        <v>222</v>
      </c>
      <c r="E42" s="259">
        <v>281</v>
      </c>
      <c r="F42" s="13">
        <v>95</v>
      </c>
      <c r="G42" s="13">
        <v>70</v>
      </c>
      <c r="H42" s="13">
        <v>30</v>
      </c>
      <c r="I42" s="260">
        <v>18</v>
      </c>
      <c r="J42" s="58"/>
      <c r="K42" s="14"/>
      <c r="L42" s="78"/>
      <c r="M42" s="78"/>
      <c r="N42" s="78"/>
      <c r="O42" s="78"/>
      <c r="P42" s="78"/>
    </row>
    <row r="43" spans="1:16" ht="13.5" customHeight="1">
      <c r="A43" s="153"/>
      <c r="B43" s="80"/>
      <c r="C43" s="366"/>
      <c r="D43" s="255" t="s">
        <v>223</v>
      </c>
      <c r="E43" s="258">
        <f>E42/E41*100</f>
        <v>48.78472222222222</v>
      </c>
      <c r="F43" s="15">
        <f>F42/F41*100</f>
        <v>15.103338632750399</v>
      </c>
      <c r="G43" s="15">
        <f>G42/G41*100</f>
        <v>34.82587064676617</v>
      </c>
      <c r="H43" s="15">
        <f>H42/H41*100</f>
        <v>13.100436681222707</v>
      </c>
      <c r="I43" s="16">
        <f>I42/I41*100</f>
        <v>29.508196721311474</v>
      </c>
      <c r="J43" s="58"/>
      <c r="K43" s="14"/>
      <c r="L43" s="79"/>
      <c r="M43" s="79"/>
      <c r="N43" s="79"/>
      <c r="O43" s="79"/>
      <c r="P43" s="79"/>
    </row>
    <row r="44" spans="1:16" ht="13.5" customHeight="1">
      <c r="A44" s="153"/>
      <c r="B44" s="156"/>
      <c r="C44" s="367" t="s">
        <v>113</v>
      </c>
      <c r="D44" s="255" t="s">
        <v>221</v>
      </c>
      <c r="E44" s="257">
        <v>1871</v>
      </c>
      <c r="F44" s="17">
        <v>2060</v>
      </c>
      <c r="G44" s="17">
        <v>429</v>
      </c>
      <c r="H44" s="17">
        <v>526</v>
      </c>
      <c r="I44" s="18">
        <v>143</v>
      </c>
      <c r="J44" s="59"/>
      <c r="K44" s="14"/>
      <c r="L44" s="78"/>
      <c r="M44" s="78"/>
      <c r="N44" s="78"/>
      <c r="O44" s="78"/>
      <c r="P44" s="78"/>
    </row>
    <row r="45" spans="1:16" ht="13.5" customHeight="1">
      <c r="A45" s="153"/>
      <c r="B45" s="80"/>
      <c r="C45" s="365"/>
      <c r="D45" s="234" t="s">
        <v>222</v>
      </c>
      <c r="E45" s="257">
        <v>826</v>
      </c>
      <c r="F45" s="17">
        <v>220</v>
      </c>
      <c r="G45" s="17">
        <v>166</v>
      </c>
      <c r="H45" s="17">
        <v>47</v>
      </c>
      <c r="I45" s="18">
        <v>35</v>
      </c>
      <c r="J45" s="58"/>
      <c r="K45" s="14"/>
      <c r="L45" s="78"/>
      <c r="M45" s="78"/>
      <c r="N45" s="78"/>
      <c r="O45" s="78"/>
      <c r="P45" s="78"/>
    </row>
    <row r="46" spans="1:16" ht="13.5" customHeight="1">
      <c r="A46" s="153"/>
      <c r="B46" s="80"/>
      <c r="C46" s="366"/>
      <c r="D46" s="255" t="s">
        <v>223</v>
      </c>
      <c r="E46" s="258">
        <f>E45/E44*100</f>
        <v>44.14751469802245</v>
      </c>
      <c r="F46" s="15">
        <f>F45/F44*100</f>
        <v>10.679611650485436</v>
      </c>
      <c r="G46" s="15">
        <f>G45/G44*100</f>
        <v>38.6946386946387</v>
      </c>
      <c r="H46" s="15">
        <f>H45/H44*100</f>
        <v>8.935361216730039</v>
      </c>
      <c r="I46" s="16">
        <f>I45/I44*100</f>
        <v>24.475524475524477</v>
      </c>
      <c r="J46" s="58"/>
      <c r="K46" s="14"/>
      <c r="L46" s="79"/>
      <c r="M46" s="79"/>
      <c r="N46" s="79"/>
      <c r="O46" s="79"/>
      <c r="P46" s="79"/>
    </row>
    <row r="47" spans="1:16" ht="13.5" customHeight="1">
      <c r="A47" s="153"/>
      <c r="B47" s="156"/>
      <c r="C47" s="367" t="s">
        <v>114</v>
      </c>
      <c r="D47" s="234" t="s">
        <v>221</v>
      </c>
      <c r="E47" s="257">
        <v>1410</v>
      </c>
      <c r="F47" s="17">
        <v>1522</v>
      </c>
      <c r="G47" s="17">
        <v>373</v>
      </c>
      <c r="H47" s="17">
        <v>452</v>
      </c>
      <c r="I47" s="18">
        <v>151</v>
      </c>
      <c r="J47" s="59"/>
      <c r="K47" s="14"/>
      <c r="L47" s="78"/>
      <c r="M47" s="78"/>
      <c r="N47" s="78"/>
      <c r="O47" s="78"/>
      <c r="P47" s="78"/>
    </row>
    <row r="48" spans="1:16" ht="13.5" customHeight="1">
      <c r="A48" s="153"/>
      <c r="B48" s="80"/>
      <c r="C48" s="365"/>
      <c r="D48" s="255" t="s">
        <v>222</v>
      </c>
      <c r="E48" s="257">
        <v>606</v>
      </c>
      <c r="F48" s="17">
        <v>148</v>
      </c>
      <c r="G48" s="17">
        <v>131</v>
      </c>
      <c r="H48" s="17">
        <v>48</v>
      </c>
      <c r="I48" s="18">
        <v>44</v>
      </c>
      <c r="J48" s="58"/>
      <c r="K48" s="14"/>
      <c r="L48" s="78"/>
      <c r="M48" s="78"/>
      <c r="N48" s="78"/>
      <c r="O48" s="78"/>
      <c r="P48" s="78"/>
    </row>
    <row r="49" spans="1:16" ht="13.5" customHeight="1">
      <c r="A49" s="153"/>
      <c r="B49" s="80"/>
      <c r="C49" s="366"/>
      <c r="D49" s="235" t="s">
        <v>223</v>
      </c>
      <c r="E49" s="258">
        <f>E48/E47*100</f>
        <v>42.97872340425532</v>
      </c>
      <c r="F49" s="15">
        <f>F48/F47*100</f>
        <v>9.724047306176084</v>
      </c>
      <c r="G49" s="15">
        <f>G48/G47*100</f>
        <v>35.120643431635386</v>
      </c>
      <c r="H49" s="15">
        <f>H48/H47*100</f>
        <v>10.619469026548673</v>
      </c>
      <c r="I49" s="16">
        <f>I48/I47*100</f>
        <v>29.13907284768212</v>
      </c>
      <c r="J49" s="58"/>
      <c r="K49" s="14"/>
      <c r="L49" s="79"/>
      <c r="M49" s="79"/>
      <c r="N49" s="79"/>
      <c r="O49" s="79"/>
      <c r="P49" s="79"/>
    </row>
    <row r="50" spans="1:16" ht="13.5" customHeight="1">
      <c r="A50" s="153"/>
      <c r="B50" s="156"/>
      <c r="C50" s="367" t="s">
        <v>115</v>
      </c>
      <c r="D50" s="255" t="s">
        <v>221</v>
      </c>
      <c r="E50" s="257">
        <v>1024</v>
      </c>
      <c r="F50" s="17">
        <v>1091</v>
      </c>
      <c r="G50" s="17">
        <v>183</v>
      </c>
      <c r="H50" s="17">
        <v>244</v>
      </c>
      <c r="I50" s="18">
        <v>58</v>
      </c>
      <c r="J50" s="59"/>
      <c r="K50" s="14"/>
      <c r="L50" s="78"/>
      <c r="M50" s="78"/>
      <c r="N50" s="78"/>
      <c r="O50" s="78"/>
      <c r="P50" s="78"/>
    </row>
    <row r="51" spans="1:16" ht="13.5" customHeight="1">
      <c r="A51" s="153"/>
      <c r="B51" s="80"/>
      <c r="C51" s="365"/>
      <c r="D51" s="236" t="s">
        <v>222</v>
      </c>
      <c r="E51" s="257">
        <v>430</v>
      </c>
      <c r="F51" s="17">
        <v>106</v>
      </c>
      <c r="G51" s="17">
        <v>61</v>
      </c>
      <c r="H51" s="17">
        <v>39</v>
      </c>
      <c r="I51" s="18">
        <v>14</v>
      </c>
      <c r="J51" s="58"/>
      <c r="K51" s="14"/>
      <c r="L51" s="78"/>
      <c r="M51" s="78"/>
      <c r="N51" s="78"/>
      <c r="O51" s="78"/>
      <c r="P51" s="78"/>
    </row>
    <row r="52" spans="1:16" ht="13.5" customHeight="1">
      <c r="A52" s="153"/>
      <c r="B52" s="80"/>
      <c r="C52" s="366"/>
      <c r="D52" s="235" t="s">
        <v>223</v>
      </c>
      <c r="E52" s="258">
        <f>E51/E50*100</f>
        <v>41.9921875</v>
      </c>
      <c r="F52" s="15">
        <f>F51/F50*100</f>
        <v>9.715857011915674</v>
      </c>
      <c r="G52" s="15">
        <f>G51/G50*100</f>
        <v>33.33333333333333</v>
      </c>
      <c r="H52" s="15">
        <f>H51/H50*100</f>
        <v>15.983606557377051</v>
      </c>
      <c r="I52" s="16">
        <f>I51/I50*100</f>
        <v>24.137931034482758</v>
      </c>
      <c r="J52" s="58"/>
      <c r="K52" s="14"/>
      <c r="L52" s="79"/>
      <c r="M52" s="79"/>
      <c r="N52" s="79"/>
      <c r="O52" s="79"/>
      <c r="P52" s="79"/>
    </row>
    <row r="53" spans="1:16" ht="13.5" customHeight="1">
      <c r="A53" s="153"/>
      <c r="B53" s="156"/>
      <c r="C53" s="367" t="s">
        <v>116</v>
      </c>
      <c r="D53" s="254" t="s">
        <v>221</v>
      </c>
      <c r="E53" s="257">
        <v>1098</v>
      </c>
      <c r="F53" s="17">
        <v>1194</v>
      </c>
      <c r="G53" s="17">
        <v>159</v>
      </c>
      <c r="H53" s="17">
        <v>213</v>
      </c>
      <c r="I53" s="18">
        <v>58</v>
      </c>
      <c r="J53" s="59"/>
      <c r="K53" s="14"/>
      <c r="L53" s="78"/>
      <c r="M53" s="78"/>
      <c r="N53" s="78"/>
      <c r="O53" s="78"/>
      <c r="P53" s="78"/>
    </row>
    <row r="54" spans="1:16" ht="13.5" customHeight="1">
      <c r="A54" s="153"/>
      <c r="B54" s="80"/>
      <c r="C54" s="365"/>
      <c r="D54" s="254" t="s">
        <v>222</v>
      </c>
      <c r="E54" s="250">
        <v>444</v>
      </c>
      <c r="F54" s="263">
        <v>100</v>
      </c>
      <c r="G54" s="263">
        <v>53</v>
      </c>
      <c r="H54" s="263">
        <v>19</v>
      </c>
      <c r="I54" s="152">
        <v>15</v>
      </c>
      <c r="J54" s="58"/>
      <c r="K54" s="14"/>
      <c r="L54" s="78"/>
      <c r="M54" s="78"/>
      <c r="N54" s="78"/>
      <c r="O54" s="78"/>
      <c r="P54" s="78"/>
    </row>
    <row r="55" spans="1:16" ht="13.5" customHeight="1">
      <c r="A55" s="153"/>
      <c r="B55" s="80"/>
      <c r="C55" s="366"/>
      <c r="D55" s="234" t="s">
        <v>223</v>
      </c>
      <c r="E55" s="258">
        <f>E54/E53*100</f>
        <v>40.43715846994536</v>
      </c>
      <c r="F55" s="15">
        <f>F54/F53*100</f>
        <v>8.375209380234507</v>
      </c>
      <c r="G55" s="15">
        <f>G54/G53*100</f>
        <v>33.33333333333333</v>
      </c>
      <c r="H55" s="15">
        <f>H54/H53*100</f>
        <v>8.92018779342723</v>
      </c>
      <c r="I55" s="16">
        <f>I54/I53*100</f>
        <v>25.862068965517242</v>
      </c>
      <c r="J55" s="58"/>
      <c r="K55" s="14"/>
      <c r="L55" s="79"/>
      <c r="M55" s="79"/>
      <c r="N55" s="79"/>
      <c r="O55" s="79"/>
      <c r="P55" s="79"/>
    </row>
    <row r="56" spans="1:16" ht="13.5" customHeight="1">
      <c r="A56" s="153"/>
      <c r="B56" s="156"/>
      <c r="C56" s="359" t="s">
        <v>84</v>
      </c>
      <c r="D56" s="233" t="s">
        <v>221</v>
      </c>
      <c r="E56" s="248">
        <f aca="true" t="shared" si="2" ref="E56:I57">SUM(E59,E62,E65)</f>
        <v>6564</v>
      </c>
      <c r="F56" s="121">
        <f t="shared" si="2"/>
        <v>7112</v>
      </c>
      <c r="G56" s="121">
        <f t="shared" si="2"/>
        <v>1504</v>
      </c>
      <c r="H56" s="5">
        <f t="shared" si="2"/>
        <v>1846</v>
      </c>
      <c r="I56" s="6">
        <f t="shared" si="2"/>
        <v>527</v>
      </c>
      <c r="J56" s="59"/>
      <c r="K56" s="14"/>
      <c r="L56" s="78"/>
      <c r="M56" s="78"/>
      <c r="N56" s="78"/>
      <c r="O56" s="78"/>
      <c r="P56" s="78"/>
    </row>
    <row r="57" spans="1:16" ht="13.5" customHeight="1">
      <c r="A57" s="153"/>
      <c r="B57" s="81"/>
      <c r="C57" s="365"/>
      <c r="D57" s="236" t="s">
        <v>222</v>
      </c>
      <c r="E57" s="257">
        <f t="shared" si="2"/>
        <v>2896</v>
      </c>
      <c r="F57" s="17">
        <f t="shared" si="2"/>
        <v>744</v>
      </c>
      <c r="G57" s="17">
        <f t="shared" si="2"/>
        <v>529</v>
      </c>
      <c r="H57" s="17">
        <f t="shared" si="2"/>
        <v>194</v>
      </c>
      <c r="I57" s="18">
        <f t="shared" si="2"/>
        <v>140</v>
      </c>
      <c r="J57" s="58"/>
      <c r="K57" s="14"/>
      <c r="L57" s="78"/>
      <c r="M57" s="78"/>
      <c r="N57" s="78"/>
      <c r="O57" s="78"/>
      <c r="P57" s="78"/>
    </row>
    <row r="58" spans="1:16" ht="13.5" customHeight="1">
      <c r="A58" s="153"/>
      <c r="B58" s="81"/>
      <c r="C58" s="366"/>
      <c r="D58" s="235" t="s">
        <v>223</v>
      </c>
      <c r="E58" s="258">
        <f>E57/E56*100</f>
        <v>44.1194393662401</v>
      </c>
      <c r="F58" s="15">
        <f>F57/F56*100</f>
        <v>10.46119235095613</v>
      </c>
      <c r="G58" s="15">
        <f>G57/G56*100</f>
        <v>35.172872340425535</v>
      </c>
      <c r="H58" s="15">
        <f>H57/H56*100</f>
        <v>10.509209100758396</v>
      </c>
      <c r="I58" s="16">
        <f>I57/I56*100</f>
        <v>26.56546489563567</v>
      </c>
      <c r="J58" s="58"/>
      <c r="K58" s="14"/>
      <c r="L58" s="79"/>
      <c r="M58" s="79"/>
      <c r="N58" s="79"/>
      <c r="O58" s="79"/>
      <c r="P58" s="79"/>
    </row>
    <row r="59" spans="1:16" ht="13.5" customHeight="1">
      <c r="A59" s="153"/>
      <c r="B59" s="156"/>
      <c r="C59" s="367" t="s">
        <v>190</v>
      </c>
      <c r="D59" s="255" t="s">
        <v>221</v>
      </c>
      <c r="E59" s="259">
        <v>2769</v>
      </c>
      <c r="F59" s="13">
        <v>3158</v>
      </c>
      <c r="G59" s="13">
        <v>599</v>
      </c>
      <c r="H59" s="13">
        <v>778</v>
      </c>
      <c r="I59" s="41">
        <v>226</v>
      </c>
      <c r="J59" s="59"/>
      <c r="K59" s="14"/>
      <c r="L59" s="78"/>
      <c r="M59" s="78"/>
      <c r="N59" s="78"/>
      <c r="O59" s="78"/>
      <c r="P59" s="78"/>
    </row>
    <row r="60" spans="1:16" ht="13.5" customHeight="1">
      <c r="A60" s="153"/>
      <c r="B60" s="81"/>
      <c r="C60" s="365"/>
      <c r="D60" s="236" t="s">
        <v>222</v>
      </c>
      <c r="E60" s="38">
        <v>1333</v>
      </c>
      <c r="F60" s="29">
        <v>491</v>
      </c>
      <c r="G60" s="29">
        <v>222</v>
      </c>
      <c r="H60" s="29">
        <v>100</v>
      </c>
      <c r="I60" s="18">
        <v>74</v>
      </c>
      <c r="J60" s="58"/>
      <c r="K60" s="14"/>
      <c r="L60" s="78"/>
      <c r="M60" s="78"/>
      <c r="N60" s="78"/>
      <c r="O60" s="78"/>
      <c r="P60" s="78"/>
    </row>
    <row r="61" spans="1:16" ht="13.5" customHeight="1">
      <c r="A61" s="153"/>
      <c r="B61" s="81"/>
      <c r="C61" s="366"/>
      <c r="D61" s="255" t="s">
        <v>223</v>
      </c>
      <c r="E61" s="258">
        <f>E60/E59*100</f>
        <v>48.14012278801012</v>
      </c>
      <c r="F61" s="15">
        <f>F60/F59*100</f>
        <v>15.547815072830906</v>
      </c>
      <c r="G61" s="15">
        <f>G60/G59*100</f>
        <v>37.061769616026716</v>
      </c>
      <c r="H61" s="15">
        <f>H60/H59*100</f>
        <v>12.853470437017995</v>
      </c>
      <c r="I61" s="16">
        <f>I60/I59*100</f>
        <v>32.743362831858406</v>
      </c>
      <c r="J61" s="58"/>
      <c r="K61" s="14"/>
      <c r="L61" s="79"/>
      <c r="M61" s="79"/>
      <c r="N61" s="79"/>
      <c r="O61" s="79"/>
      <c r="P61" s="79"/>
    </row>
    <row r="62" spans="1:16" ht="13.5" customHeight="1">
      <c r="A62" s="153"/>
      <c r="B62" s="156"/>
      <c r="C62" s="356" t="s">
        <v>117</v>
      </c>
      <c r="D62" s="236" t="s">
        <v>221</v>
      </c>
      <c r="E62" s="257">
        <v>2606</v>
      </c>
      <c r="F62" s="17">
        <v>2713</v>
      </c>
      <c r="G62" s="17">
        <v>609</v>
      </c>
      <c r="H62" s="17">
        <v>733</v>
      </c>
      <c r="I62" s="41">
        <v>197</v>
      </c>
      <c r="J62" s="59"/>
      <c r="K62" s="14"/>
      <c r="L62" s="78"/>
      <c r="M62" s="78"/>
      <c r="N62" s="78"/>
      <c r="O62" s="78"/>
      <c r="P62" s="58"/>
    </row>
    <row r="63" spans="2:16" ht="13.5" customHeight="1">
      <c r="B63" s="50"/>
      <c r="C63" s="361"/>
      <c r="D63" s="236" t="s">
        <v>222</v>
      </c>
      <c r="E63" s="38">
        <v>1064</v>
      </c>
      <c r="F63" s="29">
        <v>164</v>
      </c>
      <c r="G63" s="29">
        <v>201</v>
      </c>
      <c r="H63" s="29">
        <v>59</v>
      </c>
      <c r="I63" s="152">
        <v>43</v>
      </c>
      <c r="J63" s="50"/>
      <c r="K63" s="14"/>
      <c r="L63" s="58"/>
      <c r="M63" s="58"/>
      <c r="N63" s="58"/>
      <c r="O63" s="58"/>
      <c r="P63" s="78"/>
    </row>
    <row r="64" spans="2:16" ht="13.5" customHeight="1">
      <c r="B64" s="50"/>
      <c r="C64" s="366"/>
      <c r="D64" s="255" t="s">
        <v>223</v>
      </c>
      <c r="E64" s="258">
        <f>E63/E62*100</f>
        <v>40.828856485034535</v>
      </c>
      <c r="F64" s="15">
        <f>F63/F62*100</f>
        <v>6.044968669369701</v>
      </c>
      <c r="G64" s="15">
        <f>G63/G62*100</f>
        <v>33.004926108374384</v>
      </c>
      <c r="H64" s="15">
        <f>H63/H62*100</f>
        <v>8.049113233287859</v>
      </c>
      <c r="I64" s="16">
        <f>I63/I62*100</f>
        <v>21.82741116751269</v>
      </c>
      <c r="J64" s="50"/>
      <c r="K64" s="14"/>
      <c r="L64" s="79"/>
      <c r="M64" s="79"/>
      <c r="N64" s="79"/>
      <c r="O64" s="79"/>
      <c r="P64" s="79"/>
    </row>
    <row r="65" spans="2:16" ht="13.5" customHeight="1">
      <c r="B65" s="50"/>
      <c r="C65" s="361" t="s">
        <v>34</v>
      </c>
      <c r="D65" s="232" t="s">
        <v>221</v>
      </c>
      <c r="E65" s="257">
        <v>1189</v>
      </c>
      <c r="F65" s="17">
        <v>1241</v>
      </c>
      <c r="G65" s="17">
        <v>296</v>
      </c>
      <c r="H65" s="17">
        <v>335</v>
      </c>
      <c r="I65" s="41">
        <v>104</v>
      </c>
      <c r="J65" s="50"/>
      <c r="K65" s="82"/>
      <c r="L65" s="78"/>
      <c r="M65" s="78"/>
      <c r="N65" s="78"/>
      <c r="O65" s="78"/>
      <c r="P65" s="58"/>
    </row>
    <row r="66" spans="2:16" ht="13.5" customHeight="1">
      <c r="B66" s="50"/>
      <c r="C66" s="361"/>
      <c r="D66" s="232" t="s">
        <v>222</v>
      </c>
      <c r="E66" s="36">
        <v>499</v>
      </c>
      <c r="F66" s="37">
        <v>89</v>
      </c>
      <c r="G66" s="37">
        <v>106</v>
      </c>
      <c r="H66" s="37">
        <v>35</v>
      </c>
      <c r="I66" s="152">
        <v>23</v>
      </c>
      <c r="J66" s="50"/>
      <c r="K66" s="82"/>
      <c r="L66" s="58"/>
      <c r="M66" s="58"/>
      <c r="N66" s="58"/>
      <c r="O66" s="58"/>
      <c r="P66" s="78"/>
    </row>
    <row r="67" spans="2:16" ht="13.5" customHeight="1">
      <c r="B67" s="50"/>
      <c r="C67" s="370"/>
      <c r="D67" s="253" t="s">
        <v>223</v>
      </c>
      <c r="E67" s="256">
        <f>E66/E65*100</f>
        <v>41.96804037005887</v>
      </c>
      <c r="F67" s="7">
        <f>F66/F65*100</f>
        <v>7.17163577759871</v>
      </c>
      <c r="G67" s="7">
        <f>G66/G65*100</f>
        <v>35.810810810810814</v>
      </c>
      <c r="H67" s="7">
        <f>H66/H65*100</f>
        <v>10.44776119402985</v>
      </c>
      <c r="I67" s="8">
        <f>I66/I65*100</f>
        <v>22.115384615384613</v>
      </c>
      <c r="J67" s="50"/>
      <c r="K67" s="14"/>
      <c r="L67" s="79"/>
      <c r="M67" s="79"/>
      <c r="N67" s="79"/>
      <c r="O67" s="79"/>
      <c r="P67" s="79"/>
    </row>
    <row r="68" spans="2:16" ht="13.5" customHeight="1">
      <c r="B68" s="50"/>
      <c r="C68" s="50"/>
      <c r="D68" s="50"/>
      <c r="E68" s="1"/>
      <c r="F68" s="50"/>
      <c r="G68" s="50"/>
      <c r="H68" s="50"/>
      <c r="I68" s="50"/>
      <c r="J68" s="50"/>
      <c r="K68" s="82"/>
      <c r="L68" s="78"/>
      <c r="M68" s="78"/>
      <c r="N68" s="78"/>
      <c r="O68" s="78"/>
      <c r="P68" s="58"/>
    </row>
    <row r="69" spans="2:16" ht="13.5" customHeight="1">
      <c r="B69" s="50"/>
      <c r="C69" s="50"/>
      <c r="D69" s="50"/>
      <c r="E69" s="1"/>
      <c r="F69" s="50"/>
      <c r="G69" s="50"/>
      <c r="H69" s="50"/>
      <c r="I69" s="50"/>
      <c r="J69" s="50"/>
      <c r="K69" s="82"/>
      <c r="L69" s="58"/>
      <c r="M69" s="58"/>
      <c r="N69" s="58"/>
      <c r="O69" s="58"/>
      <c r="P69" s="78"/>
    </row>
    <row r="70" spans="2:16" ht="13.5" customHeight="1">
      <c r="B70" s="50"/>
      <c r="C70" s="50"/>
      <c r="D70" s="50"/>
      <c r="E70" s="1"/>
      <c r="F70" s="50"/>
      <c r="G70" s="50"/>
      <c r="H70" s="50"/>
      <c r="I70" s="50"/>
      <c r="J70" s="50"/>
      <c r="K70" s="14"/>
      <c r="L70" s="79"/>
      <c r="M70" s="79"/>
      <c r="N70" s="79"/>
      <c r="O70" s="79"/>
      <c r="P70" s="79"/>
    </row>
    <row r="71" spans="2:10" ht="13.5" customHeight="1">
      <c r="B71" s="50"/>
      <c r="C71" s="50"/>
      <c r="D71" s="50"/>
      <c r="E71" s="50"/>
      <c r="F71" s="50"/>
      <c r="G71" s="50"/>
      <c r="H71" s="50"/>
      <c r="I71" s="50"/>
      <c r="J71" s="50"/>
    </row>
  </sheetData>
  <sheetProtection/>
  <mergeCells count="22">
    <mergeCell ref="C4:D4"/>
    <mergeCell ref="C59:C61"/>
    <mergeCell ref="C62:C64"/>
    <mergeCell ref="C65:C67"/>
    <mergeCell ref="C38:C40"/>
    <mergeCell ref="C41:C43"/>
    <mergeCell ref="C44:C46"/>
    <mergeCell ref="C47:C49"/>
    <mergeCell ref="C50:C52"/>
    <mergeCell ref="C53:C55"/>
    <mergeCell ref="C23:C25"/>
    <mergeCell ref="C26:C28"/>
    <mergeCell ref="C29:C31"/>
    <mergeCell ref="C32:C34"/>
    <mergeCell ref="C35:C37"/>
    <mergeCell ref="C56:C58"/>
    <mergeCell ref="C5:C7"/>
    <mergeCell ref="C8:C10"/>
    <mergeCell ref="C11:C13"/>
    <mergeCell ref="C14:C16"/>
    <mergeCell ref="C17:C19"/>
    <mergeCell ref="C20:C2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O97"/>
  <sheetViews>
    <sheetView view="pageBreakPreview" zoomScaleSheetLayoutView="100" zoomScalePageLayoutView="90" workbookViewId="0" topLeftCell="A1">
      <selection activeCell="F80" sqref="F80"/>
    </sheetView>
  </sheetViews>
  <sheetFormatPr defaultColWidth="13.00390625" defaultRowHeight="13.5"/>
  <cols>
    <col min="1" max="1" width="2.50390625" style="20" customWidth="1"/>
    <col min="2" max="2" width="13.00390625" style="20" customWidth="1"/>
    <col min="3" max="3" width="13.00390625" style="94" customWidth="1"/>
    <col min="4" max="16384" width="13.00390625" style="20" customWidth="1"/>
  </cols>
  <sheetData>
    <row r="1" ht="13.5">
      <c r="A1" s="20" t="s">
        <v>330</v>
      </c>
    </row>
    <row r="2" ht="13.5">
      <c r="A2" s="20" t="s">
        <v>193</v>
      </c>
    </row>
    <row r="3" ht="13.5">
      <c r="I3" s="290" t="s">
        <v>250</v>
      </c>
    </row>
    <row r="4" spans="2:13" ht="27">
      <c r="B4" s="291"/>
      <c r="C4" s="102" t="s">
        <v>84</v>
      </c>
      <c r="D4" s="21" t="s">
        <v>234</v>
      </c>
      <c r="E4" s="35" t="s">
        <v>235</v>
      </c>
      <c r="F4" s="21" t="s">
        <v>236</v>
      </c>
      <c r="G4" s="35" t="s">
        <v>237</v>
      </c>
      <c r="H4" s="35" t="s">
        <v>245</v>
      </c>
      <c r="I4" s="23" t="s">
        <v>224</v>
      </c>
      <c r="J4" s="85"/>
      <c r="K4" s="85"/>
      <c r="L4" s="85"/>
      <c r="M4" s="85"/>
    </row>
    <row r="5" spans="2:13" ht="13.5">
      <c r="B5" s="331" t="s">
        <v>84</v>
      </c>
      <c r="C5" s="96">
        <f aca="true" t="shared" si="0" ref="C5:I5">SUM(C7,C9,C11)</f>
        <v>7194</v>
      </c>
      <c r="D5" s="25">
        <f t="shared" si="0"/>
        <v>1</v>
      </c>
      <c r="E5" s="25">
        <f t="shared" si="0"/>
        <v>558</v>
      </c>
      <c r="F5" s="25">
        <f t="shared" si="0"/>
        <v>3208</v>
      </c>
      <c r="G5" s="25">
        <f t="shared" si="0"/>
        <v>3087</v>
      </c>
      <c r="H5" s="25">
        <f t="shared" si="0"/>
        <v>283</v>
      </c>
      <c r="I5" s="26">
        <f t="shared" si="0"/>
        <v>57</v>
      </c>
      <c r="J5" s="86"/>
      <c r="K5" s="86"/>
      <c r="L5" s="86"/>
      <c r="M5" s="86"/>
    </row>
    <row r="6" spans="2:13" ht="13.5">
      <c r="B6" s="341"/>
      <c r="C6" s="237">
        <f>SUM(D6:I6)</f>
        <v>100</v>
      </c>
      <c r="D6" s="27">
        <f aca="true" t="shared" si="1" ref="D6:I6">ROUND(D5/$C5*100,1)</f>
        <v>0</v>
      </c>
      <c r="E6" s="27">
        <f t="shared" si="1"/>
        <v>7.8</v>
      </c>
      <c r="F6" s="27">
        <f t="shared" si="1"/>
        <v>44.6</v>
      </c>
      <c r="G6" s="27">
        <f t="shared" si="1"/>
        <v>42.9</v>
      </c>
      <c r="H6" s="27">
        <f t="shared" si="1"/>
        <v>3.9</v>
      </c>
      <c r="I6" s="28">
        <f t="shared" si="1"/>
        <v>0.8</v>
      </c>
      <c r="J6" s="87"/>
      <c r="K6" s="87"/>
      <c r="L6" s="87"/>
      <c r="M6" s="87"/>
    </row>
    <row r="7" spans="2:13" ht="13.5">
      <c r="B7" s="332" t="s">
        <v>89</v>
      </c>
      <c r="C7" s="98">
        <f>SUM(D7:J7)</f>
        <v>3673</v>
      </c>
      <c r="D7" s="37">
        <v>0</v>
      </c>
      <c r="E7" s="37">
        <v>281</v>
      </c>
      <c r="F7" s="37">
        <v>1682</v>
      </c>
      <c r="G7" s="37">
        <v>1530</v>
      </c>
      <c r="H7" s="37">
        <v>153</v>
      </c>
      <c r="I7" s="39">
        <v>27</v>
      </c>
      <c r="J7" s="86"/>
      <c r="K7" s="86"/>
      <c r="L7" s="86"/>
      <c r="M7" s="86"/>
    </row>
    <row r="8" spans="2:13" ht="13.5">
      <c r="B8" s="341"/>
      <c r="C8" s="237">
        <f>SUM(D8:I8)</f>
        <v>100</v>
      </c>
      <c r="D8" s="27">
        <f aca="true" t="shared" si="2" ref="D8:I8">ROUND(D7/$C7*100,1)</f>
        <v>0</v>
      </c>
      <c r="E8" s="27">
        <f t="shared" si="2"/>
        <v>7.7</v>
      </c>
      <c r="F8" s="27">
        <f>ROUND(F7/$C7*100,1)-0.1</f>
        <v>45.699999999999996</v>
      </c>
      <c r="G8" s="27">
        <f t="shared" si="2"/>
        <v>41.7</v>
      </c>
      <c r="H8" s="27">
        <f t="shared" si="2"/>
        <v>4.2</v>
      </c>
      <c r="I8" s="28">
        <f t="shared" si="2"/>
        <v>0.7</v>
      </c>
      <c r="J8" s="87"/>
      <c r="K8" s="87"/>
      <c r="L8" s="87"/>
      <c r="M8" s="87"/>
    </row>
    <row r="9" spans="2:13" ht="13.5">
      <c r="B9" s="340" t="s">
        <v>90</v>
      </c>
      <c r="C9" s="97">
        <f>SUM(D9:J9)</f>
        <v>3436</v>
      </c>
      <c r="D9" s="37">
        <v>1</v>
      </c>
      <c r="E9" s="37">
        <v>270</v>
      </c>
      <c r="F9" s="37">
        <v>1486</v>
      </c>
      <c r="G9" s="37">
        <v>1524</v>
      </c>
      <c r="H9" s="37">
        <v>126</v>
      </c>
      <c r="I9" s="39">
        <v>29</v>
      </c>
      <c r="J9" s="86"/>
      <c r="K9" s="86"/>
      <c r="L9" s="86"/>
      <c r="M9" s="86"/>
    </row>
    <row r="10" spans="2:13" ht="13.5">
      <c r="B10" s="341"/>
      <c r="C10" s="237">
        <f>SUM(D10:I10)</f>
        <v>100</v>
      </c>
      <c r="D10" s="27">
        <f aca="true" t="shared" si="3" ref="D10:I10">ROUND(D9/$C9*100,1)</f>
        <v>0</v>
      </c>
      <c r="E10" s="27">
        <f t="shared" si="3"/>
        <v>7.9</v>
      </c>
      <c r="F10" s="27">
        <f t="shared" si="3"/>
        <v>43.2</v>
      </c>
      <c r="G10" s="27">
        <f t="shared" si="3"/>
        <v>44.4</v>
      </c>
      <c r="H10" s="27">
        <f t="shared" si="3"/>
        <v>3.7</v>
      </c>
      <c r="I10" s="28">
        <f t="shared" si="3"/>
        <v>0.8</v>
      </c>
      <c r="J10" s="87"/>
      <c r="K10" s="87"/>
      <c r="L10" s="87"/>
      <c r="M10" s="87"/>
    </row>
    <row r="11" spans="2:13" ht="13.5">
      <c r="B11" s="342" t="s">
        <v>88</v>
      </c>
      <c r="C11" s="98">
        <f>SUM(D11:J11)</f>
        <v>85</v>
      </c>
      <c r="D11" s="37">
        <v>0</v>
      </c>
      <c r="E11" s="37">
        <v>7</v>
      </c>
      <c r="F11" s="37">
        <v>40</v>
      </c>
      <c r="G11" s="37">
        <v>33</v>
      </c>
      <c r="H11" s="37">
        <v>4</v>
      </c>
      <c r="I11" s="39">
        <v>1</v>
      </c>
      <c r="J11" s="86"/>
      <c r="K11" s="86"/>
      <c r="L11" s="86"/>
      <c r="M11" s="86"/>
    </row>
    <row r="12" spans="2:13" ht="13.5">
      <c r="B12" s="343"/>
      <c r="C12" s="238">
        <f>SUM(D12:I12)</f>
        <v>100</v>
      </c>
      <c r="D12" s="31">
        <f aca="true" t="shared" si="4" ref="D12:I12">ROUND(D11/$C11*100,1)</f>
        <v>0</v>
      </c>
      <c r="E12" s="31">
        <f t="shared" si="4"/>
        <v>8.2</v>
      </c>
      <c r="F12" s="31">
        <f t="shared" si="4"/>
        <v>47.1</v>
      </c>
      <c r="G12" s="31">
        <f t="shared" si="4"/>
        <v>38.8</v>
      </c>
      <c r="H12" s="31">
        <f t="shared" si="4"/>
        <v>4.7</v>
      </c>
      <c r="I12" s="32">
        <f t="shared" si="4"/>
        <v>1.2</v>
      </c>
      <c r="J12" s="87"/>
      <c r="K12" s="87"/>
      <c r="L12" s="87"/>
      <c r="M12" s="87"/>
    </row>
    <row r="13" spans="2:13" ht="13.5">
      <c r="B13" s="331" t="s">
        <v>84</v>
      </c>
      <c r="C13" s="96">
        <f>SUM(,C15,C17,C19,C21,C23)</f>
        <v>7194</v>
      </c>
      <c r="D13" s="25">
        <f>SUM(,D17,D19,D21,D23)</f>
        <v>1</v>
      </c>
      <c r="E13" s="25">
        <f>SUM(,E15,E17,E19,E21,E23)</f>
        <v>558</v>
      </c>
      <c r="F13" s="25">
        <f>SUM(,F15,F17,F19,F21,F23)</f>
        <v>3208</v>
      </c>
      <c r="G13" s="25">
        <f>SUM(,G15,G17,G19,G21,G23)</f>
        <v>3087</v>
      </c>
      <c r="H13" s="25">
        <f>SUM(,H15,H17,H19,H21,H23)</f>
        <v>283</v>
      </c>
      <c r="I13" s="26">
        <f>SUM(,I15,I17,I19,I21,I23)</f>
        <v>57</v>
      </c>
      <c r="J13" s="86"/>
      <c r="K13" s="86"/>
      <c r="L13" s="86"/>
      <c r="M13" s="86"/>
    </row>
    <row r="14" spans="2:13" ht="13.5">
      <c r="B14" s="341"/>
      <c r="C14" s="237">
        <f>SUM(D14:I14)</f>
        <v>100</v>
      </c>
      <c r="D14" s="27">
        <f aca="true" t="shared" si="5" ref="D14:I14">ROUND(D13/$C13*100,1)</f>
        <v>0</v>
      </c>
      <c r="E14" s="27">
        <f t="shared" si="5"/>
        <v>7.8</v>
      </c>
      <c r="F14" s="27">
        <f t="shared" si="5"/>
        <v>44.6</v>
      </c>
      <c r="G14" s="27">
        <f t="shared" si="5"/>
        <v>42.9</v>
      </c>
      <c r="H14" s="27">
        <f t="shared" si="5"/>
        <v>3.9</v>
      </c>
      <c r="I14" s="28">
        <f t="shared" si="5"/>
        <v>0.8</v>
      </c>
      <c r="J14" s="87"/>
      <c r="K14" s="87"/>
      <c r="L14" s="87"/>
      <c r="M14" s="87"/>
    </row>
    <row r="15" spans="2:13" ht="13.5">
      <c r="B15" s="340" t="s">
        <v>177</v>
      </c>
      <c r="C15" s="97">
        <f aca="true" t="shared" si="6" ref="C15:C23">SUM(D15:J15)</f>
        <v>751</v>
      </c>
      <c r="D15" s="37">
        <v>0</v>
      </c>
      <c r="E15" s="37">
        <v>57</v>
      </c>
      <c r="F15" s="37">
        <v>355</v>
      </c>
      <c r="G15" s="37">
        <v>309</v>
      </c>
      <c r="H15" s="37">
        <v>24</v>
      </c>
      <c r="I15" s="39">
        <v>6</v>
      </c>
      <c r="J15" s="86"/>
      <c r="K15" s="86"/>
      <c r="L15" s="86"/>
      <c r="M15" s="86"/>
    </row>
    <row r="16" spans="2:13" ht="13.5">
      <c r="B16" s="341"/>
      <c r="C16" s="237">
        <f>SUM(D16:I16)</f>
        <v>100</v>
      </c>
      <c r="D16" s="27">
        <f aca="true" t="shared" si="7" ref="D16:I16">ROUND(D15/$C15*100,1)</f>
        <v>0</v>
      </c>
      <c r="E16" s="27">
        <f t="shared" si="7"/>
        <v>7.6</v>
      </c>
      <c r="F16" s="27">
        <f t="shared" si="7"/>
        <v>47.3</v>
      </c>
      <c r="G16" s="27">
        <f t="shared" si="7"/>
        <v>41.1</v>
      </c>
      <c r="H16" s="27">
        <f t="shared" si="7"/>
        <v>3.2</v>
      </c>
      <c r="I16" s="28">
        <f t="shared" si="7"/>
        <v>0.8</v>
      </c>
      <c r="J16" s="87"/>
      <c r="K16" s="87"/>
      <c r="L16" s="87"/>
      <c r="M16" s="87"/>
    </row>
    <row r="17" spans="2:13" ht="13.5">
      <c r="B17" s="340" t="s">
        <v>178</v>
      </c>
      <c r="C17" s="97">
        <f t="shared" si="6"/>
        <v>2327</v>
      </c>
      <c r="D17" s="37">
        <v>0</v>
      </c>
      <c r="E17" s="37">
        <v>182</v>
      </c>
      <c r="F17" s="37">
        <v>1051</v>
      </c>
      <c r="G17" s="37">
        <v>990</v>
      </c>
      <c r="H17" s="37">
        <v>91</v>
      </c>
      <c r="I17" s="39">
        <v>13</v>
      </c>
      <c r="J17" s="86"/>
      <c r="K17" s="86"/>
      <c r="L17" s="86"/>
      <c r="M17" s="86"/>
    </row>
    <row r="18" spans="2:13" ht="13.5">
      <c r="B18" s="341"/>
      <c r="C18" s="237">
        <f>SUM(D18:I18)</f>
        <v>100</v>
      </c>
      <c r="D18" s="27">
        <f aca="true" t="shared" si="8" ref="D18:I18">ROUND(D17/$C17*100,1)</f>
        <v>0</v>
      </c>
      <c r="E18" s="27">
        <f t="shared" si="8"/>
        <v>7.8</v>
      </c>
      <c r="F18" s="27">
        <f t="shared" si="8"/>
        <v>45.2</v>
      </c>
      <c r="G18" s="27">
        <f t="shared" si="8"/>
        <v>42.5</v>
      </c>
      <c r="H18" s="27">
        <f t="shared" si="8"/>
        <v>3.9</v>
      </c>
      <c r="I18" s="28">
        <f t="shared" si="8"/>
        <v>0.6</v>
      </c>
      <c r="J18" s="87"/>
      <c r="K18" s="87"/>
      <c r="L18" s="87"/>
      <c r="M18" s="87"/>
    </row>
    <row r="19" spans="2:13" ht="13.5">
      <c r="B19" s="340" t="s">
        <v>110</v>
      </c>
      <c r="C19" s="97">
        <f t="shared" si="6"/>
        <v>2394</v>
      </c>
      <c r="D19" s="37">
        <v>1</v>
      </c>
      <c r="E19" s="37">
        <v>189</v>
      </c>
      <c r="F19" s="37">
        <v>1024</v>
      </c>
      <c r="G19" s="37">
        <v>1059</v>
      </c>
      <c r="H19" s="37">
        <v>99</v>
      </c>
      <c r="I19" s="39">
        <v>22</v>
      </c>
      <c r="J19" s="86"/>
      <c r="K19" s="86"/>
      <c r="L19" s="86"/>
      <c r="M19" s="86"/>
    </row>
    <row r="20" spans="2:13" ht="13.5">
      <c r="B20" s="341"/>
      <c r="C20" s="237">
        <f>SUM(D20:I20)</f>
        <v>100</v>
      </c>
      <c r="D20" s="27">
        <f aca="true" t="shared" si="9" ref="D20:I20">ROUND(D19/$C19*100,1)</f>
        <v>0</v>
      </c>
      <c r="E20" s="27">
        <f t="shared" si="9"/>
        <v>7.9</v>
      </c>
      <c r="F20" s="27">
        <f t="shared" si="9"/>
        <v>42.8</v>
      </c>
      <c r="G20" s="27">
        <f>ROUND(G19/$C19*100,1)+0.1</f>
        <v>44.300000000000004</v>
      </c>
      <c r="H20" s="27">
        <f t="shared" si="9"/>
        <v>4.1</v>
      </c>
      <c r="I20" s="28">
        <f t="shared" si="9"/>
        <v>0.9</v>
      </c>
      <c r="J20" s="87"/>
      <c r="K20" s="87"/>
      <c r="L20" s="87"/>
      <c r="M20" s="87"/>
    </row>
    <row r="21" spans="2:13" ht="13.5">
      <c r="B21" s="340" t="s">
        <v>189</v>
      </c>
      <c r="C21" s="97">
        <f t="shared" si="6"/>
        <v>1712</v>
      </c>
      <c r="D21" s="37">
        <v>0</v>
      </c>
      <c r="E21" s="37">
        <v>128</v>
      </c>
      <c r="F21" s="37">
        <v>771</v>
      </c>
      <c r="G21" s="37">
        <v>728</v>
      </c>
      <c r="H21" s="37">
        <v>69</v>
      </c>
      <c r="I21" s="39">
        <v>16</v>
      </c>
      <c r="J21" s="86"/>
      <c r="K21" s="86"/>
      <c r="L21" s="86"/>
      <c r="M21" s="86"/>
    </row>
    <row r="22" spans="2:13" ht="13.5">
      <c r="B22" s="341"/>
      <c r="C22" s="237">
        <f>SUM(D22:I22)</f>
        <v>100</v>
      </c>
      <c r="D22" s="27">
        <f aca="true" t="shared" si="10" ref="D22:I22">ROUND(D21/$C21*100,1)</f>
        <v>0</v>
      </c>
      <c r="E22" s="27">
        <f t="shared" si="10"/>
        <v>7.5</v>
      </c>
      <c r="F22" s="27">
        <f>ROUND(F21/$C21*100,1)+0.1</f>
        <v>45.1</v>
      </c>
      <c r="G22" s="27">
        <f t="shared" si="10"/>
        <v>42.5</v>
      </c>
      <c r="H22" s="27">
        <f t="shared" si="10"/>
        <v>4</v>
      </c>
      <c r="I22" s="28">
        <f t="shared" si="10"/>
        <v>0.9</v>
      </c>
      <c r="J22" s="87"/>
      <c r="K22" s="87"/>
      <c r="L22" s="87"/>
      <c r="M22" s="87"/>
    </row>
    <row r="23" spans="2:13" ht="13.5">
      <c r="B23" s="342" t="s">
        <v>88</v>
      </c>
      <c r="C23" s="97">
        <f t="shared" si="6"/>
        <v>10</v>
      </c>
      <c r="D23" s="37">
        <v>0</v>
      </c>
      <c r="E23" s="37">
        <v>2</v>
      </c>
      <c r="F23" s="37">
        <v>7</v>
      </c>
      <c r="G23" s="37">
        <v>1</v>
      </c>
      <c r="H23" s="37">
        <v>0</v>
      </c>
      <c r="I23" s="39">
        <v>0</v>
      </c>
      <c r="J23" s="86"/>
      <c r="K23" s="86"/>
      <c r="L23" s="86"/>
      <c r="M23" s="86"/>
    </row>
    <row r="24" spans="2:13" ht="13.5">
      <c r="B24" s="343"/>
      <c r="C24" s="238">
        <f>SUM(D24:I24)</f>
        <v>100</v>
      </c>
      <c r="D24" s="31">
        <f aca="true" t="shared" si="11" ref="D24:I24">ROUND(D23/$C23*100,1)</f>
        <v>0</v>
      </c>
      <c r="E24" s="31">
        <f t="shared" si="11"/>
        <v>20</v>
      </c>
      <c r="F24" s="31">
        <f t="shared" si="11"/>
        <v>70</v>
      </c>
      <c r="G24" s="31">
        <f t="shared" si="11"/>
        <v>10</v>
      </c>
      <c r="H24" s="31">
        <f t="shared" si="11"/>
        <v>0</v>
      </c>
      <c r="I24" s="32">
        <f t="shared" si="11"/>
        <v>0</v>
      </c>
      <c r="J24" s="87"/>
      <c r="K24" s="87"/>
      <c r="L24" s="87"/>
      <c r="M24" s="87"/>
    </row>
    <row r="25" spans="2:13" ht="13.5">
      <c r="B25" s="331" t="s">
        <v>84</v>
      </c>
      <c r="C25" s="90">
        <f aca="true" t="shared" si="12" ref="C25:I25">SUM(C29,C27,C31,C33,C35,C37)</f>
        <v>7194</v>
      </c>
      <c r="D25" s="25">
        <f t="shared" si="12"/>
        <v>1</v>
      </c>
      <c r="E25" s="25">
        <f t="shared" si="12"/>
        <v>558</v>
      </c>
      <c r="F25" s="25">
        <f t="shared" si="12"/>
        <v>3208</v>
      </c>
      <c r="G25" s="25">
        <f t="shared" si="12"/>
        <v>3087</v>
      </c>
      <c r="H25" s="25">
        <f t="shared" si="12"/>
        <v>283</v>
      </c>
      <c r="I25" s="26">
        <f t="shared" si="12"/>
        <v>57</v>
      </c>
      <c r="J25" s="86"/>
      <c r="K25" s="86"/>
      <c r="L25" s="86"/>
      <c r="M25" s="86"/>
    </row>
    <row r="26" spans="2:13" ht="13.5">
      <c r="B26" s="341"/>
      <c r="C26" s="239">
        <f aca="true" t="shared" si="13" ref="C26:C37">SUM(D26:I26)</f>
        <v>100</v>
      </c>
      <c r="D26" s="27">
        <f aca="true" t="shared" si="14" ref="D26:I26">ROUND(D25/$C25*100,1)</f>
        <v>0</v>
      </c>
      <c r="E26" s="27">
        <f t="shared" si="14"/>
        <v>7.8</v>
      </c>
      <c r="F26" s="27">
        <f t="shared" si="14"/>
        <v>44.6</v>
      </c>
      <c r="G26" s="27">
        <f t="shared" si="14"/>
        <v>42.9</v>
      </c>
      <c r="H26" s="27">
        <f t="shared" si="14"/>
        <v>3.9</v>
      </c>
      <c r="I26" s="28">
        <f t="shared" si="14"/>
        <v>0.8</v>
      </c>
      <c r="J26" s="87"/>
      <c r="K26" s="87"/>
      <c r="L26" s="87"/>
      <c r="M26" s="87"/>
    </row>
    <row r="27" spans="2:13" ht="13.5">
      <c r="B27" s="340" t="s">
        <v>112</v>
      </c>
      <c r="C27" s="93">
        <f t="shared" si="13"/>
        <v>623</v>
      </c>
      <c r="D27" s="38">
        <v>0</v>
      </c>
      <c r="E27" s="38">
        <v>31</v>
      </c>
      <c r="F27" s="29">
        <v>237</v>
      </c>
      <c r="G27" s="29">
        <v>291</v>
      </c>
      <c r="H27" s="29">
        <v>58</v>
      </c>
      <c r="I27" s="41">
        <v>6</v>
      </c>
      <c r="J27" s="86"/>
      <c r="K27" s="86"/>
      <c r="L27" s="86"/>
      <c r="M27" s="86"/>
    </row>
    <row r="28" spans="2:13" ht="13.5">
      <c r="B28" s="341"/>
      <c r="C28" s="239">
        <f t="shared" si="13"/>
        <v>100</v>
      </c>
      <c r="D28" s="27">
        <f aca="true" t="shared" si="15" ref="D28:I28">ROUND(D27/$C27*100,1)</f>
        <v>0</v>
      </c>
      <c r="E28" s="27">
        <f t="shared" si="15"/>
        <v>5</v>
      </c>
      <c r="F28" s="27">
        <f t="shared" si="15"/>
        <v>38</v>
      </c>
      <c r="G28" s="27">
        <f t="shared" si="15"/>
        <v>46.7</v>
      </c>
      <c r="H28" s="27">
        <f t="shared" si="15"/>
        <v>9.3</v>
      </c>
      <c r="I28" s="28">
        <f t="shared" si="15"/>
        <v>1</v>
      </c>
      <c r="J28" s="87"/>
      <c r="K28" s="87"/>
      <c r="L28" s="87"/>
      <c r="M28" s="87"/>
    </row>
    <row r="29" spans="2:13" ht="13.5">
      <c r="B29" s="332" t="s">
        <v>111</v>
      </c>
      <c r="C29" s="93">
        <f t="shared" si="13"/>
        <v>640</v>
      </c>
      <c r="D29" s="37">
        <v>0</v>
      </c>
      <c r="E29" s="37">
        <v>81</v>
      </c>
      <c r="F29" s="37">
        <v>367</v>
      </c>
      <c r="G29" s="37">
        <v>188</v>
      </c>
      <c r="H29" s="37">
        <v>2</v>
      </c>
      <c r="I29" s="39">
        <v>2</v>
      </c>
      <c r="J29" s="86"/>
      <c r="K29" s="86"/>
      <c r="L29" s="86"/>
      <c r="M29" s="86"/>
    </row>
    <row r="30" spans="2:13" ht="13.5">
      <c r="B30" s="341"/>
      <c r="C30" s="239">
        <f t="shared" si="13"/>
        <v>100</v>
      </c>
      <c r="D30" s="27">
        <f aca="true" t="shared" si="16" ref="D30:I30">ROUND(D29/$C29*100,1)</f>
        <v>0</v>
      </c>
      <c r="E30" s="27">
        <f t="shared" si="16"/>
        <v>12.7</v>
      </c>
      <c r="F30" s="27">
        <f t="shared" si="16"/>
        <v>57.3</v>
      </c>
      <c r="G30" s="27">
        <f t="shared" si="16"/>
        <v>29.4</v>
      </c>
      <c r="H30" s="27">
        <f t="shared" si="16"/>
        <v>0.3</v>
      </c>
      <c r="I30" s="28">
        <f t="shared" si="16"/>
        <v>0.3</v>
      </c>
      <c r="J30" s="87"/>
      <c r="K30" s="87"/>
      <c r="L30" s="87"/>
      <c r="M30" s="87"/>
    </row>
    <row r="31" spans="2:13" ht="13.5">
      <c r="B31" s="340" t="s">
        <v>113</v>
      </c>
      <c r="C31" s="93">
        <f t="shared" si="13"/>
        <v>2080</v>
      </c>
      <c r="D31" s="29">
        <v>0</v>
      </c>
      <c r="E31" s="29">
        <v>209</v>
      </c>
      <c r="F31" s="29">
        <v>1034</v>
      </c>
      <c r="G31" s="29">
        <v>784</v>
      </c>
      <c r="H31" s="29">
        <v>34</v>
      </c>
      <c r="I31" s="41">
        <v>19</v>
      </c>
      <c r="J31" s="86"/>
      <c r="K31" s="86"/>
      <c r="L31" s="86"/>
      <c r="M31" s="86"/>
    </row>
    <row r="32" spans="2:13" ht="13.5">
      <c r="B32" s="341"/>
      <c r="C32" s="239">
        <f t="shared" si="13"/>
        <v>100</v>
      </c>
      <c r="D32" s="27">
        <f aca="true" t="shared" si="17" ref="D32:I32">ROUND(D31/$C31*100,1)</f>
        <v>0</v>
      </c>
      <c r="E32" s="27">
        <f t="shared" si="17"/>
        <v>10</v>
      </c>
      <c r="F32" s="27">
        <f>ROUND(F31/$C31*100,1)+0.1</f>
        <v>49.800000000000004</v>
      </c>
      <c r="G32" s="27">
        <f t="shared" si="17"/>
        <v>37.7</v>
      </c>
      <c r="H32" s="27">
        <f t="shared" si="17"/>
        <v>1.6</v>
      </c>
      <c r="I32" s="28">
        <f t="shared" si="17"/>
        <v>0.9</v>
      </c>
      <c r="J32" s="87"/>
      <c r="K32" s="87"/>
      <c r="L32" s="87"/>
      <c r="M32" s="87"/>
    </row>
    <row r="33" spans="2:13" ht="13.5">
      <c r="B33" s="340" t="s">
        <v>114</v>
      </c>
      <c r="C33" s="93">
        <f t="shared" si="13"/>
        <v>1538</v>
      </c>
      <c r="D33" s="29">
        <v>0</v>
      </c>
      <c r="E33" s="29">
        <v>78</v>
      </c>
      <c r="F33" s="29">
        <v>684</v>
      </c>
      <c r="G33" s="29">
        <v>712</v>
      </c>
      <c r="H33" s="29">
        <v>55</v>
      </c>
      <c r="I33" s="41">
        <v>9</v>
      </c>
      <c r="J33" s="86"/>
      <c r="K33" s="86"/>
      <c r="L33" s="86"/>
      <c r="M33" s="86"/>
    </row>
    <row r="34" spans="2:13" ht="13.5">
      <c r="B34" s="341"/>
      <c r="C34" s="239">
        <f t="shared" si="13"/>
        <v>99.99999999999999</v>
      </c>
      <c r="D34" s="27">
        <f aca="true" t="shared" si="18" ref="D34:I34">ROUND(D33/$C33*100,1)</f>
        <v>0</v>
      </c>
      <c r="E34" s="27">
        <f t="shared" si="18"/>
        <v>5.1</v>
      </c>
      <c r="F34" s="27">
        <f t="shared" si="18"/>
        <v>44.5</v>
      </c>
      <c r="G34" s="27">
        <f>ROUND(G33/$C33*100,1)-0.1</f>
        <v>46.199999999999996</v>
      </c>
      <c r="H34" s="27">
        <f t="shared" si="18"/>
        <v>3.6</v>
      </c>
      <c r="I34" s="28">
        <f t="shared" si="18"/>
        <v>0.6</v>
      </c>
      <c r="J34" s="87"/>
      <c r="K34" s="87"/>
      <c r="L34" s="87"/>
      <c r="M34" s="87"/>
    </row>
    <row r="35" spans="2:13" ht="13.5">
      <c r="B35" s="340" t="s">
        <v>115</v>
      </c>
      <c r="C35" s="93">
        <f t="shared" si="13"/>
        <v>1110</v>
      </c>
      <c r="D35" s="29">
        <v>1</v>
      </c>
      <c r="E35" s="29">
        <v>45</v>
      </c>
      <c r="F35" s="29">
        <v>417</v>
      </c>
      <c r="G35" s="29">
        <v>585</v>
      </c>
      <c r="H35" s="29">
        <v>49</v>
      </c>
      <c r="I35" s="41">
        <v>13</v>
      </c>
      <c r="J35" s="86"/>
      <c r="K35" s="86"/>
      <c r="L35" s="86"/>
      <c r="M35" s="86"/>
    </row>
    <row r="36" spans="2:13" ht="13.5">
      <c r="B36" s="341"/>
      <c r="C36" s="239">
        <f t="shared" si="13"/>
        <v>100.00000000000001</v>
      </c>
      <c r="D36" s="27">
        <f aca="true" t="shared" si="19" ref="D36:I36">ROUND(D35/$C35*100,1)</f>
        <v>0.1</v>
      </c>
      <c r="E36" s="27">
        <f t="shared" si="19"/>
        <v>4.1</v>
      </c>
      <c r="F36" s="27">
        <f t="shared" si="19"/>
        <v>37.6</v>
      </c>
      <c r="G36" s="27">
        <f>ROUND(G35/$C35*100,1)-0.1</f>
        <v>52.6</v>
      </c>
      <c r="H36" s="27">
        <f t="shared" si="19"/>
        <v>4.4</v>
      </c>
      <c r="I36" s="28">
        <f t="shared" si="19"/>
        <v>1.2</v>
      </c>
      <c r="J36" s="87"/>
      <c r="K36" s="87"/>
      <c r="L36" s="87"/>
      <c r="M36" s="87"/>
    </row>
    <row r="37" spans="2:13" ht="13.5">
      <c r="B37" s="340" t="s">
        <v>116</v>
      </c>
      <c r="C37" s="93">
        <f t="shared" si="13"/>
        <v>1203</v>
      </c>
      <c r="D37" s="29">
        <v>0</v>
      </c>
      <c r="E37" s="29">
        <v>114</v>
      </c>
      <c r="F37" s="29">
        <v>469</v>
      </c>
      <c r="G37" s="29">
        <v>527</v>
      </c>
      <c r="H37" s="29">
        <v>85</v>
      </c>
      <c r="I37" s="41">
        <v>8</v>
      </c>
      <c r="J37" s="86"/>
      <c r="K37" s="86"/>
      <c r="L37" s="86"/>
      <c r="M37" s="86"/>
    </row>
    <row r="38" spans="2:13" ht="13.5">
      <c r="B38" s="341"/>
      <c r="C38" s="238">
        <f>SUM(D38:I38)</f>
        <v>99.99999999999999</v>
      </c>
      <c r="D38" s="31">
        <f aca="true" t="shared" si="20" ref="D38:I38">ROUND(D37/$C37*100,1)</f>
        <v>0</v>
      </c>
      <c r="E38" s="31">
        <f t="shared" si="20"/>
        <v>9.5</v>
      </c>
      <c r="F38" s="31">
        <f t="shared" si="20"/>
        <v>39</v>
      </c>
      <c r="G38" s="31">
        <f>ROUND(G37/$C37*100,1)-0.1</f>
        <v>43.699999999999996</v>
      </c>
      <c r="H38" s="31">
        <f t="shared" si="20"/>
        <v>7.1</v>
      </c>
      <c r="I38" s="32">
        <f t="shared" si="20"/>
        <v>0.7</v>
      </c>
      <c r="J38" s="87"/>
      <c r="K38" s="87"/>
      <c r="L38" s="87"/>
      <c r="M38" s="87"/>
    </row>
    <row r="39" spans="2:13" ht="13.5">
      <c r="B39" s="331" t="s">
        <v>84</v>
      </c>
      <c r="C39" s="96">
        <f aca="true" t="shared" si="21" ref="C39:I39">SUM(C41,C43,C45)</f>
        <v>7194</v>
      </c>
      <c r="D39" s="42">
        <f t="shared" si="21"/>
        <v>1</v>
      </c>
      <c r="E39" s="42">
        <f t="shared" si="21"/>
        <v>558</v>
      </c>
      <c r="F39" s="42">
        <f t="shared" si="21"/>
        <v>3208</v>
      </c>
      <c r="G39" s="42">
        <f t="shared" si="21"/>
        <v>3087</v>
      </c>
      <c r="H39" s="42">
        <f t="shared" si="21"/>
        <v>283</v>
      </c>
      <c r="I39" s="26">
        <f t="shared" si="21"/>
        <v>57</v>
      </c>
      <c r="J39" s="86"/>
      <c r="K39" s="86"/>
      <c r="L39" s="86"/>
      <c r="M39" s="86"/>
    </row>
    <row r="40" spans="2:13" ht="13.5">
      <c r="B40" s="341"/>
      <c r="C40" s="237">
        <f aca="true" t="shared" si="22" ref="C40:C45">SUM(D40:I40)</f>
        <v>100</v>
      </c>
      <c r="D40" s="27">
        <f aca="true" t="shared" si="23" ref="D40:I40">ROUND(D39/$C39*100,1)</f>
        <v>0</v>
      </c>
      <c r="E40" s="27">
        <f t="shared" si="23"/>
        <v>7.8</v>
      </c>
      <c r="F40" s="27">
        <f t="shared" si="23"/>
        <v>44.6</v>
      </c>
      <c r="G40" s="27">
        <f t="shared" si="23"/>
        <v>42.9</v>
      </c>
      <c r="H40" s="27">
        <f t="shared" si="23"/>
        <v>3.9</v>
      </c>
      <c r="I40" s="28">
        <f t="shared" si="23"/>
        <v>0.8</v>
      </c>
      <c r="J40" s="87"/>
      <c r="K40" s="87"/>
      <c r="L40" s="87"/>
      <c r="M40" s="87"/>
    </row>
    <row r="41" spans="2:13" ht="13.5">
      <c r="B41" s="340" t="s">
        <v>131</v>
      </c>
      <c r="C41" s="93">
        <f t="shared" si="22"/>
        <v>3200</v>
      </c>
      <c r="D41" s="29">
        <v>0</v>
      </c>
      <c r="E41" s="29">
        <v>478</v>
      </c>
      <c r="F41" s="29">
        <v>1817</v>
      </c>
      <c r="G41" s="29">
        <v>879</v>
      </c>
      <c r="H41" s="29">
        <v>4</v>
      </c>
      <c r="I41" s="41">
        <v>22</v>
      </c>
      <c r="J41" s="86"/>
      <c r="K41" s="86"/>
      <c r="L41" s="86"/>
      <c r="M41" s="86"/>
    </row>
    <row r="42" spans="2:13" ht="13.5">
      <c r="B42" s="341"/>
      <c r="C42" s="237">
        <f t="shared" si="22"/>
        <v>100</v>
      </c>
      <c r="D42" s="27">
        <f aca="true" t="shared" si="24" ref="D42:I42">ROUND(D41/$C41*100,1)</f>
        <v>0</v>
      </c>
      <c r="E42" s="27">
        <f t="shared" si="24"/>
        <v>14.9</v>
      </c>
      <c r="F42" s="27">
        <f t="shared" si="24"/>
        <v>56.8</v>
      </c>
      <c r="G42" s="27">
        <f t="shared" si="24"/>
        <v>27.5</v>
      </c>
      <c r="H42" s="27">
        <f t="shared" si="24"/>
        <v>0.1</v>
      </c>
      <c r="I42" s="28">
        <f t="shared" si="24"/>
        <v>0.7</v>
      </c>
      <c r="J42" s="87"/>
      <c r="K42" s="87"/>
      <c r="L42" s="87"/>
      <c r="M42" s="87"/>
    </row>
    <row r="43" spans="2:13" ht="13.5">
      <c r="B43" s="342" t="s">
        <v>117</v>
      </c>
      <c r="C43" s="93">
        <f t="shared" si="22"/>
        <v>2735</v>
      </c>
      <c r="D43" s="29">
        <v>0</v>
      </c>
      <c r="E43" s="29">
        <v>44</v>
      </c>
      <c r="F43" s="29">
        <v>869</v>
      </c>
      <c r="G43" s="29">
        <v>1579</v>
      </c>
      <c r="H43" s="29">
        <v>218</v>
      </c>
      <c r="I43" s="41">
        <v>25</v>
      </c>
      <c r="J43" s="86"/>
      <c r="K43" s="86"/>
      <c r="L43" s="86"/>
      <c r="M43" s="86"/>
    </row>
    <row r="44" spans="2:13" ht="13.5">
      <c r="B44" s="341"/>
      <c r="C44" s="237">
        <f t="shared" si="22"/>
        <v>100</v>
      </c>
      <c r="D44" s="27">
        <f aca="true" t="shared" si="25" ref="D44:I44">ROUND(D43/$C43*100,1)</f>
        <v>0</v>
      </c>
      <c r="E44" s="27">
        <f t="shared" si="25"/>
        <v>1.6</v>
      </c>
      <c r="F44" s="27">
        <f t="shared" si="25"/>
        <v>31.8</v>
      </c>
      <c r="G44" s="27">
        <f t="shared" si="25"/>
        <v>57.7</v>
      </c>
      <c r="H44" s="27">
        <f t="shared" si="25"/>
        <v>8</v>
      </c>
      <c r="I44" s="28">
        <f t="shared" si="25"/>
        <v>0.9</v>
      </c>
      <c r="J44" s="87"/>
      <c r="K44" s="87"/>
      <c r="L44" s="87"/>
      <c r="M44" s="87"/>
    </row>
    <row r="45" spans="2:15" ht="13.5">
      <c r="B45" s="338" t="s">
        <v>34</v>
      </c>
      <c r="C45" s="93">
        <f t="shared" si="22"/>
        <v>1259</v>
      </c>
      <c r="D45" s="29">
        <v>1</v>
      </c>
      <c r="E45" s="29">
        <v>36</v>
      </c>
      <c r="F45" s="29">
        <v>522</v>
      </c>
      <c r="G45" s="29">
        <v>629</v>
      </c>
      <c r="H45" s="29">
        <v>61</v>
      </c>
      <c r="I45" s="41">
        <v>10</v>
      </c>
      <c r="J45" s="86"/>
      <c r="K45" s="86"/>
      <c r="L45" s="86"/>
      <c r="M45" s="86"/>
      <c r="N45" s="57"/>
      <c r="O45" s="57"/>
    </row>
    <row r="46" spans="2:13" ht="13.5">
      <c r="B46" s="343"/>
      <c r="C46" s="238">
        <f>SUM(D46:I46)</f>
        <v>100</v>
      </c>
      <c r="D46" s="31">
        <f aca="true" t="shared" si="26" ref="D46:I46">ROUND(D45/$C45*100,1)</f>
        <v>0.1</v>
      </c>
      <c r="E46" s="31">
        <f t="shared" si="26"/>
        <v>2.9</v>
      </c>
      <c r="F46" s="31">
        <f t="shared" si="26"/>
        <v>41.5</v>
      </c>
      <c r="G46" s="31">
        <f>ROUND(G45/$C45*100,1)-0.1</f>
        <v>49.9</v>
      </c>
      <c r="H46" s="31">
        <f t="shared" si="26"/>
        <v>4.8</v>
      </c>
      <c r="I46" s="32">
        <f t="shared" si="26"/>
        <v>0.8</v>
      </c>
      <c r="J46" s="87"/>
      <c r="K46" s="87"/>
      <c r="L46" s="87"/>
      <c r="M46" s="87"/>
    </row>
    <row r="49" spans="1:14" ht="13.5">
      <c r="A49" s="20" t="s">
        <v>331</v>
      </c>
      <c r="B49" s="57"/>
      <c r="C49" s="99"/>
      <c r="D49" s="57"/>
      <c r="E49" s="57"/>
      <c r="F49" s="57"/>
      <c r="G49" s="57"/>
      <c r="H49" s="57"/>
      <c r="I49" s="57"/>
      <c r="J49" s="57"/>
      <c r="K49" s="57"/>
      <c r="L49" s="57"/>
      <c r="M49" s="57"/>
      <c r="N49" s="57"/>
    </row>
    <row r="50" spans="1:14" ht="13.5">
      <c r="A50" s="20" t="s">
        <v>193</v>
      </c>
      <c r="B50" s="57"/>
      <c r="C50" s="99"/>
      <c r="D50" s="57"/>
      <c r="E50" s="57"/>
      <c r="F50" s="57"/>
      <c r="G50" s="57"/>
      <c r="H50" s="57"/>
      <c r="I50" s="57"/>
      <c r="J50" s="57"/>
      <c r="K50" s="57"/>
      <c r="L50" s="57"/>
      <c r="M50" s="57"/>
      <c r="N50" s="57"/>
    </row>
    <row r="51" spans="2:14" ht="13.5">
      <c r="B51" s="111"/>
      <c r="C51" s="132"/>
      <c r="D51" s="111"/>
      <c r="E51" s="111"/>
      <c r="F51" s="111"/>
      <c r="G51" s="111"/>
      <c r="H51" s="111"/>
      <c r="I51" s="111"/>
      <c r="J51" s="111"/>
      <c r="K51" s="111"/>
      <c r="L51" s="290" t="s">
        <v>250</v>
      </c>
      <c r="M51" s="111"/>
      <c r="N51" s="57"/>
    </row>
    <row r="52" spans="2:14" ht="27">
      <c r="B52" s="291"/>
      <c r="C52" s="103" t="s">
        <v>84</v>
      </c>
      <c r="D52" s="35" t="s">
        <v>238</v>
      </c>
      <c r="E52" s="35" t="s">
        <v>239</v>
      </c>
      <c r="F52" s="21" t="s">
        <v>240</v>
      </c>
      <c r="G52" s="35" t="s">
        <v>241</v>
      </c>
      <c r="H52" s="35" t="s">
        <v>242</v>
      </c>
      <c r="I52" s="35" t="s">
        <v>243</v>
      </c>
      <c r="J52" s="35" t="s">
        <v>244</v>
      </c>
      <c r="K52" s="21" t="s">
        <v>249</v>
      </c>
      <c r="L52" s="23" t="s">
        <v>224</v>
      </c>
      <c r="M52" s="86"/>
      <c r="N52" s="57"/>
    </row>
    <row r="53" spans="2:14" ht="13.5">
      <c r="B53" s="331" t="s">
        <v>84</v>
      </c>
      <c r="C53" s="104">
        <f aca="true" t="shared" si="27" ref="C53:L53">SUM(C55,C57,C59)</f>
        <v>7194</v>
      </c>
      <c r="D53" s="25">
        <f t="shared" si="27"/>
        <v>7</v>
      </c>
      <c r="E53" s="25">
        <f t="shared" si="27"/>
        <v>1869</v>
      </c>
      <c r="F53" s="25">
        <f t="shared" si="27"/>
        <v>1352</v>
      </c>
      <c r="G53" s="25">
        <f t="shared" si="27"/>
        <v>1259</v>
      </c>
      <c r="H53" s="25">
        <f t="shared" si="27"/>
        <v>1638</v>
      </c>
      <c r="I53" s="25">
        <f t="shared" si="27"/>
        <v>922</v>
      </c>
      <c r="J53" s="25">
        <f t="shared" si="27"/>
        <v>77</v>
      </c>
      <c r="K53" s="42">
        <f t="shared" si="27"/>
        <v>12</v>
      </c>
      <c r="L53" s="26">
        <f t="shared" si="27"/>
        <v>58</v>
      </c>
      <c r="M53" s="87"/>
      <c r="N53" s="57"/>
    </row>
    <row r="54" spans="2:14" ht="13.5">
      <c r="B54" s="341"/>
      <c r="C54" s="264">
        <f>SUM(D54:L54)</f>
        <v>99.99999999999999</v>
      </c>
      <c r="D54" s="27">
        <f aca="true" t="shared" si="28" ref="D54:I54">ROUND(D53/$C53*100,1)</f>
        <v>0.1</v>
      </c>
      <c r="E54" s="27">
        <f>ROUND(E53/$C53*100,1)-0.1</f>
        <v>25.9</v>
      </c>
      <c r="F54" s="27">
        <f t="shared" si="28"/>
        <v>18.8</v>
      </c>
      <c r="G54" s="27">
        <f t="shared" si="28"/>
        <v>17.5</v>
      </c>
      <c r="H54" s="27">
        <f t="shared" si="28"/>
        <v>22.8</v>
      </c>
      <c r="I54" s="27">
        <f t="shared" si="28"/>
        <v>12.8</v>
      </c>
      <c r="J54" s="27">
        <f>ROUND(J53/$C53*100,1)</f>
        <v>1.1</v>
      </c>
      <c r="K54" s="60">
        <f>ROUND(K53/$C53*100,1)</f>
        <v>0.2</v>
      </c>
      <c r="L54" s="28">
        <f>ROUND(L53/$C53*100,1)</f>
        <v>0.8</v>
      </c>
      <c r="M54" s="86"/>
      <c r="N54" s="57"/>
    </row>
    <row r="55" spans="2:14" ht="13.5">
      <c r="B55" s="332" t="s">
        <v>89</v>
      </c>
      <c r="C55" s="105">
        <f aca="true" t="shared" si="29" ref="C55:C60">SUM(D55:L55)</f>
        <v>3673</v>
      </c>
      <c r="D55" s="37">
        <v>4</v>
      </c>
      <c r="E55" s="37">
        <v>945</v>
      </c>
      <c r="F55" s="37">
        <v>662</v>
      </c>
      <c r="G55" s="37">
        <v>657</v>
      </c>
      <c r="H55" s="37">
        <v>848</v>
      </c>
      <c r="I55" s="37">
        <v>486</v>
      </c>
      <c r="J55" s="37">
        <v>39</v>
      </c>
      <c r="K55" s="36">
        <v>4</v>
      </c>
      <c r="L55" s="39">
        <v>28</v>
      </c>
      <c r="M55" s="87"/>
      <c r="N55" s="57"/>
    </row>
    <row r="56" spans="2:14" ht="13.5">
      <c r="B56" s="341"/>
      <c r="C56" s="264">
        <f t="shared" si="29"/>
        <v>99.99999999999999</v>
      </c>
      <c r="D56" s="27">
        <f aca="true" t="shared" si="30" ref="D56:I56">ROUND(D55/$C55*100,1)</f>
        <v>0.1</v>
      </c>
      <c r="E56" s="27">
        <f t="shared" si="30"/>
        <v>25.7</v>
      </c>
      <c r="F56" s="27">
        <f t="shared" si="30"/>
        <v>18</v>
      </c>
      <c r="G56" s="27">
        <f t="shared" si="30"/>
        <v>17.9</v>
      </c>
      <c r="H56" s="27">
        <f t="shared" si="30"/>
        <v>23.1</v>
      </c>
      <c r="I56" s="27">
        <f t="shared" si="30"/>
        <v>13.2</v>
      </c>
      <c r="J56" s="27">
        <f>ROUND(J55/$C55*100,1)</f>
        <v>1.1</v>
      </c>
      <c r="K56" s="60">
        <f>ROUND(K55/$C55*100,1)</f>
        <v>0.1</v>
      </c>
      <c r="L56" s="28">
        <f>ROUND(L55/$C55*100,1)</f>
        <v>0.8</v>
      </c>
      <c r="M56" s="86"/>
      <c r="N56" s="57"/>
    </row>
    <row r="57" spans="2:14" ht="13.5">
      <c r="B57" s="340" t="s">
        <v>90</v>
      </c>
      <c r="C57" s="105">
        <f t="shared" si="29"/>
        <v>3436</v>
      </c>
      <c r="D57" s="37">
        <v>3</v>
      </c>
      <c r="E57" s="37">
        <v>910</v>
      </c>
      <c r="F57" s="37">
        <v>676</v>
      </c>
      <c r="G57" s="37">
        <v>581</v>
      </c>
      <c r="H57" s="37">
        <v>769</v>
      </c>
      <c r="I57" s="37">
        <v>424</v>
      </c>
      <c r="J57" s="37">
        <v>36</v>
      </c>
      <c r="K57" s="36">
        <v>8</v>
      </c>
      <c r="L57" s="39">
        <v>29</v>
      </c>
      <c r="M57" s="87"/>
      <c r="N57" s="57"/>
    </row>
    <row r="58" spans="2:14" ht="13.5">
      <c r="B58" s="341"/>
      <c r="C58" s="264">
        <f t="shared" si="29"/>
        <v>100</v>
      </c>
      <c r="D58" s="27">
        <f aca="true" t="shared" si="31" ref="D58:I58">ROUND(D57/$C57*100,1)</f>
        <v>0.1</v>
      </c>
      <c r="E58" s="27">
        <f>ROUND(E57/$C57*100,1)+0.1</f>
        <v>26.6</v>
      </c>
      <c r="F58" s="27">
        <f t="shared" si="31"/>
        <v>19.7</v>
      </c>
      <c r="G58" s="27">
        <f t="shared" si="31"/>
        <v>16.9</v>
      </c>
      <c r="H58" s="27">
        <f t="shared" si="31"/>
        <v>22.4</v>
      </c>
      <c r="I58" s="27">
        <f t="shared" si="31"/>
        <v>12.3</v>
      </c>
      <c r="J58" s="27">
        <f>ROUND(J57/$C57*100,1)</f>
        <v>1</v>
      </c>
      <c r="K58" s="60">
        <f>ROUND(K57/$C57*100,1)</f>
        <v>0.2</v>
      </c>
      <c r="L58" s="28">
        <f>ROUND(L57/$C57*100,1)</f>
        <v>0.8</v>
      </c>
      <c r="M58" s="86"/>
      <c r="N58" s="57"/>
    </row>
    <row r="59" spans="2:14" ht="13.5">
      <c r="B59" s="342" t="s">
        <v>88</v>
      </c>
      <c r="C59" s="105">
        <f t="shared" si="29"/>
        <v>85</v>
      </c>
      <c r="D59" s="37">
        <v>0</v>
      </c>
      <c r="E59" s="37">
        <v>14</v>
      </c>
      <c r="F59" s="37">
        <v>14</v>
      </c>
      <c r="G59" s="37">
        <v>21</v>
      </c>
      <c r="H59" s="37">
        <v>21</v>
      </c>
      <c r="I59" s="37">
        <v>12</v>
      </c>
      <c r="J59" s="37">
        <v>2</v>
      </c>
      <c r="K59" s="36">
        <v>0</v>
      </c>
      <c r="L59" s="39">
        <v>1</v>
      </c>
      <c r="M59" s="87"/>
      <c r="N59" s="57"/>
    </row>
    <row r="60" spans="2:14" ht="13.5">
      <c r="B60" s="343"/>
      <c r="C60" s="264">
        <f t="shared" si="29"/>
        <v>100</v>
      </c>
      <c r="D60" s="31">
        <f aca="true" t="shared" si="32" ref="D60:I60">ROUND(D59/$C59*100,1)</f>
        <v>0</v>
      </c>
      <c r="E60" s="31">
        <f t="shared" si="32"/>
        <v>16.5</v>
      </c>
      <c r="F60" s="31">
        <f t="shared" si="32"/>
        <v>16.5</v>
      </c>
      <c r="G60" s="31">
        <f t="shared" si="32"/>
        <v>24.7</v>
      </c>
      <c r="H60" s="31">
        <f t="shared" si="32"/>
        <v>24.7</v>
      </c>
      <c r="I60" s="31">
        <f t="shared" si="32"/>
        <v>14.1</v>
      </c>
      <c r="J60" s="31">
        <f>ROUND(J59/$C59*100,1)</f>
        <v>2.4</v>
      </c>
      <c r="K60" s="61">
        <f>ROUND(K59/$C59*100,1)</f>
        <v>0</v>
      </c>
      <c r="L60" s="32">
        <f>ROUND(L59/$C59*100,1)-0.1</f>
        <v>1.0999999999999999</v>
      </c>
      <c r="M60" s="86"/>
      <c r="N60" s="57"/>
    </row>
    <row r="61" spans="2:14" ht="13.5">
      <c r="B61" s="331" t="s">
        <v>84</v>
      </c>
      <c r="C61" s="104">
        <f>SUM(,C63,C65,C67,C69,C71)</f>
        <v>7194</v>
      </c>
      <c r="D61" s="25">
        <f>SUM(D63,D65,D67,D69,D71)</f>
        <v>7</v>
      </c>
      <c r="E61" s="42">
        <f>SUM(,E63,E65,E67,E69,E71)</f>
        <v>1869</v>
      </c>
      <c r="F61" s="42">
        <f>SUM(,F63,F65,F67,F69,F71)</f>
        <v>1352</v>
      </c>
      <c r="G61" s="42">
        <f>SUM(,G63,G65,G67,G69,G71)</f>
        <v>1259</v>
      </c>
      <c r="H61" s="42">
        <f>SUM(,H63,H65,H67,H69,H71)</f>
        <v>1638</v>
      </c>
      <c r="I61" s="42">
        <f>SUM(I63,I65,I67,I69,I71)</f>
        <v>922</v>
      </c>
      <c r="J61" s="25">
        <f>SUM(,J63,J65,J67,J69,J71)</f>
        <v>77</v>
      </c>
      <c r="K61" s="42">
        <f>SUM(K63,K65,K67,K69,K71)</f>
        <v>12</v>
      </c>
      <c r="L61" s="43">
        <f>SUM(,L63,L65,L67,L69,L71)</f>
        <v>58</v>
      </c>
      <c r="M61" s="87"/>
      <c r="N61" s="57"/>
    </row>
    <row r="62" spans="2:14" ht="13.5">
      <c r="B62" s="341"/>
      <c r="C62" s="264">
        <f>SUM(D62:L62)</f>
        <v>99.99999999999999</v>
      </c>
      <c r="D62" s="27">
        <f aca="true" t="shared" si="33" ref="D62:I62">ROUND(D61/$C61*100,1)</f>
        <v>0.1</v>
      </c>
      <c r="E62" s="27">
        <f>ROUND(E61/$C61*100,1)-0.1</f>
        <v>25.9</v>
      </c>
      <c r="F62" s="27">
        <f t="shared" si="33"/>
        <v>18.8</v>
      </c>
      <c r="G62" s="27">
        <f t="shared" si="33"/>
        <v>17.5</v>
      </c>
      <c r="H62" s="27">
        <f t="shared" si="33"/>
        <v>22.8</v>
      </c>
      <c r="I62" s="27">
        <f t="shared" si="33"/>
        <v>12.8</v>
      </c>
      <c r="J62" s="27">
        <f>ROUND(J61/$C61*100,1)</f>
        <v>1.1</v>
      </c>
      <c r="K62" s="60">
        <f>ROUND(K61/$C61*100,1)</f>
        <v>0.2</v>
      </c>
      <c r="L62" s="28">
        <f>ROUND(L61/$C61*100,1)</f>
        <v>0.8</v>
      </c>
      <c r="M62" s="86"/>
      <c r="N62" s="57"/>
    </row>
    <row r="63" spans="2:14" ht="13.5">
      <c r="B63" s="340" t="s">
        <v>177</v>
      </c>
      <c r="C63" s="105">
        <f aca="true" t="shared" si="34" ref="C63:C72">SUM(D63:L63)</f>
        <v>751</v>
      </c>
      <c r="D63" s="37">
        <v>1</v>
      </c>
      <c r="E63" s="37">
        <v>239</v>
      </c>
      <c r="F63" s="37">
        <v>114</v>
      </c>
      <c r="G63" s="37">
        <v>127</v>
      </c>
      <c r="H63" s="37">
        <v>167</v>
      </c>
      <c r="I63" s="37">
        <v>89</v>
      </c>
      <c r="J63" s="37">
        <v>8</v>
      </c>
      <c r="K63" s="36">
        <v>0</v>
      </c>
      <c r="L63" s="39">
        <v>6</v>
      </c>
      <c r="M63" s="87"/>
      <c r="N63" s="57"/>
    </row>
    <row r="64" spans="2:14" ht="13.5">
      <c r="B64" s="341"/>
      <c r="C64" s="264">
        <f t="shared" si="34"/>
        <v>100</v>
      </c>
      <c r="D64" s="27">
        <f aca="true" t="shared" si="35" ref="D64:J64">ROUND(D63/$C63*100,1)</f>
        <v>0.1</v>
      </c>
      <c r="E64" s="27">
        <f t="shared" si="35"/>
        <v>31.8</v>
      </c>
      <c r="F64" s="27">
        <f t="shared" si="35"/>
        <v>15.2</v>
      </c>
      <c r="G64" s="27">
        <f t="shared" si="35"/>
        <v>16.9</v>
      </c>
      <c r="H64" s="27">
        <f t="shared" si="35"/>
        <v>22.2</v>
      </c>
      <c r="I64" s="27">
        <f t="shared" si="35"/>
        <v>11.9</v>
      </c>
      <c r="J64" s="27">
        <f t="shared" si="35"/>
        <v>1.1</v>
      </c>
      <c r="K64" s="60">
        <f>ROUND(K63/$C63*100,1)</f>
        <v>0</v>
      </c>
      <c r="L64" s="28">
        <f>ROUND(L63/$C63*100,1)</f>
        <v>0.8</v>
      </c>
      <c r="M64" s="86"/>
      <c r="N64" s="57"/>
    </row>
    <row r="65" spans="2:14" ht="13.5">
      <c r="B65" s="340" t="s">
        <v>178</v>
      </c>
      <c r="C65" s="105">
        <f t="shared" si="34"/>
        <v>2327</v>
      </c>
      <c r="D65" s="37">
        <v>4</v>
      </c>
      <c r="E65" s="37">
        <v>606</v>
      </c>
      <c r="F65" s="37">
        <v>410</v>
      </c>
      <c r="G65" s="37">
        <v>447</v>
      </c>
      <c r="H65" s="37">
        <v>510</v>
      </c>
      <c r="I65" s="37">
        <v>299</v>
      </c>
      <c r="J65" s="37">
        <v>30</v>
      </c>
      <c r="K65" s="36">
        <v>8</v>
      </c>
      <c r="L65" s="39">
        <v>13</v>
      </c>
      <c r="M65" s="87"/>
      <c r="N65" s="57"/>
    </row>
    <row r="66" spans="2:14" ht="13.5">
      <c r="B66" s="341"/>
      <c r="C66" s="264">
        <f t="shared" si="34"/>
        <v>99.99999999999999</v>
      </c>
      <c r="D66" s="27">
        <f aca="true" t="shared" si="36" ref="D66:J66">ROUND(D65/$C65*100,1)</f>
        <v>0.2</v>
      </c>
      <c r="E66" s="27">
        <f>ROUND(E65/$C65*100,1)+0.1</f>
        <v>26.1</v>
      </c>
      <c r="F66" s="27">
        <f t="shared" si="36"/>
        <v>17.6</v>
      </c>
      <c r="G66" s="27">
        <f t="shared" si="36"/>
        <v>19.2</v>
      </c>
      <c r="H66" s="27">
        <f t="shared" si="36"/>
        <v>21.9</v>
      </c>
      <c r="I66" s="27">
        <f t="shared" si="36"/>
        <v>12.8</v>
      </c>
      <c r="J66" s="27">
        <f t="shared" si="36"/>
        <v>1.3</v>
      </c>
      <c r="K66" s="60">
        <f>ROUND(K65/$C65*100,1)</f>
        <v>0.3</v>
      </c>
      <c r="L66" s="28">
        <f>ROUND(L65/$C65*100,1)</f>
        <v>0.6</v>
      </c>
      <c r="M66" s="86"/>
      <c r="N66" s="57"/>
    </row>
    <row r="67" spans="2:14" ht="13.5">
      <c r="B67" s="340" t="s">
        <v>110</v>
      </c>
      <c r="C67" s="93">
        <f t="shared" si="34"/>
        <v>2394</v>
      </c>
      <c r="D67" s="37">
        <v>1</v>
      </c>
      <c r="E67" s="37">
        <v>619</v>
      </c>
      <c r="F67" s="37">
        <v>460</v>
      </c>
      <c r="G67" s="37">
        <v>420</v>
      </c>
      <c r="H67" s="37">
        <v>544</v>
      </c>
      <c r="I67" s="37">
        <v>301</v>
      </c>
      <c r="J67" s="37">
        <v>22</v>
      </c>
      <c r="K67" s="36">
        <v>4</v>
      </c>
      <c r="L67" s="39">
        <v>23</v>
      </c>
      <c r="M67" s="87"/>
      <c r="N67" s="57"/>
    </row>
    <row r="68" spans="2:14" ht="13.5">
      <c r="B68" s="341"/>
      <c r="C68" s="264">
        <f t="shared" si="34"/>
        <v>100</v>
      </c>
      <c r="D68" s="27">
        <f aca="true" t="shared" si="37" ref="D68:J68">ROUND(D67/$C67*100,1)</f>
        <v>0</v>
      </c>
      <c r="E68" s="27">
        <f t="shared" si="37"/>
        <v>25.9</v>
      </c>
      <c r="F68" s="27">
        <f t="shared" si="37"/>
        <v>19.2</v>
      </c>
      <c r="G68" s="27">
        <f t="shared" si="37"/>
        <v>17.5</v>
      </c>
      <c r="H68" s="27">
        <f t="shared" si="37"/>
        <v>22.7</v>
      </c>
      <c r="I68" s="27">
        <f t="shared" si="37"/>
        <v>12.6</v>
      </c>
      <c r="J68" s="27">
        <f t="shared" si="37"/>
        <v>0.9</v>
      </c>
      <c r="K68" s="60">
        <f>ROUND(K67/$C67*100,1)</f>
        <v>0.2</v>
      </c>
      <c r="L68" s="28">
        <f>ROUND(L67/$C67*100,1)</f>
        <v>1</v>
      </c>
      <c r="M68" s="86"/>
      <c r="N68" s="57"/>
    </row>
    <row r="69" spans="2:14" ht="13.5">
      <c r="B69" s="340" t="s">
        <v>189</v>
      </c>
      <c r="C69" s="93">
        <f t="shared" si="34"/>
        <v>1712</v>
      </c>
      <c r="D69" s="37">
        <v>1</v>
      </c>
      <c r="E69" s="37">
        <v>402</v>
      </c>
      <c r="F69" s="37">
        <v>368</v>
      </c>
      <c r="G69" s="37">
        <v>263</v>
      </c>
      <c r="H69" s="37">
        <v>413</v>
      </c>
      <c r="I69" s="37">
        <v>232</v>
      </c>
      <c r="J69" s="37">
        <v>17</v>
      </c>
      <c r="K69" s="36">
        <v>0</v>
      </c>
      <c r="L69" s="39">
        <v>16</v>
      </c>
      <c r="M69" s="87"/>
      <c r="N69" s="57"/>
    </row>
    <row r="70" spans="2:14" ht="13.5">
      <c r="B70" s="341"/>
      <c r="C70" s="264">
        <f t="shared" si="34"/>
        <v>100</v>
      </c>
      <c r="D70" s="27">
        <f aca="true" t="shared" si="38" ref="D70:J70">ROUND(D69/$C69*100,1)</f>
        <v>0.1</v>
      </c>
      <c r="E70" s="27">
        <f t="shared" si="38"/>
        <v>23.5</v>
      </c>
      <c r="F70" s="27">
        <f t="shared" si="38"/>
        <v>21.5</v>
      </c>
      <c r="G70" s="27">
        <f t="shared" si="38"/>
        <v>15.4</v>
      </c>
      <c r="H70" s="27">
        <f>ROUND(H69/$C69*100,1)-0.1</f>
        <v>24</v>
      </c>
      <c r="I70" s="27">
        <f t="shared" si="38"/>
        <v>13.6</v>
      </c>
      <c r="J70" s="27">
        <f t="shared" si="38"/>
        <v>1</v>
      </c>
      <c r="K70" s="60">
        <f>ROUND(K69/$C69*100,1)</f>
        <v>0</v>
      </c>
      <c r="L70" s="28">
        <f>ROUND(L69/$C69*100,1)</f>
        <v>0.9</v>
      </c>
      <c r="M70" s="86"/>
      <c r="N70" s="57"/>
    </row>
    <row r="71" spans="2:14" ht="13.5">
      <c r="B71" s="342" t="s">
        <v>88</v>
      </c>
      <c r="C71" s="93">
        <f>SUM(D71:L71)</f>
        <v>10</v>
      </c>
      <c r="D71" s="37">
        <v>0</v>
      </c>
      <c r="E71" s="37">
        <v>3</v>
      </c>
      <c r="F71" s="37">
        <v>0</v>
      </c>
      <c r="G71" s="37">
        <v>2</v>
      </c>
      <c r="H71" s="37">
        <v>4</v>
      </c>
      <c r="I71" s="37">
        <v>1</v>
      </c>
      <c r="J71" s="37">
        <v>0</v>
      </c>
      <c r="K71" s="36">
        <v>0</v>
      </c>
      <c r="L71" s="39">
        <v>0</v>
      </c>
      <c r="M71" s="87"/>
      <c r="N71" s="57"/>
    </row>
    <row r="72" spans="2:14" ht="13.5">
      <c r="B72" s="343"/>
      <c r="C72" s="264">
        <f t="shared" si="34"/>
        <v>100</v>
      </c>
      <c r="D72" s="31">
        <f aca="true" t="shared" si="39" ref="D72:J72">ROUND(D71/$C71*100,1)</f>
        <v>0</v>
      </c>
      <c r="E72" s="31">
        <f t="shared" si="39"/>
        <v>30</v>
      </c>
      <c r="F72" s="31">
        <f t="shared" si="39"/>
        <v>0</v>
      </c>
      <c r="G72" s="31">
        <f t="shared" si="39"/>
        <v>20</v>
      </c>
      <c r="H72" s="31">
        <f t="shared" si="39"/>
        <v>40</v>
      </c>
      <c r="I72" s="31">
        <f t="shared" si="39"/>
        <v>10</v>
      </c>
      <c r="J72" s="31">
        <f t="shared" si="39"/>
        <v>0</v>
      </c>
      <c r="K72" s="61">
        <f>ROUND(K71/$C71*100,1)</f>
        <v>0</v>
      </c>
      <c r="L72" s="32">
        <f>ROUND(L71/$C71*100,1)</f>
        <v>0</v>
      </c>
      <c r="M72" s="86"/>
      <c r="N72" s="57"/>
    </row>
    <row r="73" spans="2:14" ht="13.5">
      <c r="B73" s="331" t="s">
        <v>84</v>
      </c>
      <c r="C73" s="101">
        <f>SUM(C77,C75,C79,C81,C83,C85)</f>
        <v>7194</v>
      </c>
      <c r="D73" s="42">
        <f>SUM(D77,D75,D79,D81,D83,D85)</f>
        <v>7</v>
      </c>
      <c r="E73" s="42">
        <f aca="true" t="shared" si="40" ref="E73:J73">SUM(E77,E75,E79,E81,E83,E85)</f>
        <v>1869</v>
      </c>
      <c r="F73" s="42">
        <f t="shared" si="40"/>
        <v>1352</v>
      </c>
      <c r="G73" s="42">
        <f t="shared" si="40"/>
        <v>1259</v>
      </c>
      <c r="H73" s="42">
        <f t="shared" si="40"/>
        <v>1638</v>
      </c>
      <c r="I73" s="42">
        <f t="shared" si="40"/>
        <v>922</v>
      </c>
      <c r="J73" s="25">
        <f t="shared" si="40"/>
        <v>77</v>
      </c>
      <c r="K73" s="42">
        <f>SUM(K77,K75,K79,K81,K83,K85)</f>
        <v>12</v>
      </c>
      <c r="L73" s="43">
        <f>SUM(L77,L75,L79,L81,L83,L85)</f>
        <v>58</v>
      </c>
      <c r="M73" s="87"/>
      <c r="N73" s="57"/>
    </row>
    <row r="74" spans="2:14" ht="13.5">
      <c r="B74" s="341"/>
      <c r="C74" s="264">
        <f>SUM(D74:L74)</f>
        <v>99.99999999999999</v>
      </c>
      <c r="D74" s="27">
        <f aca="true" t="shared" si="41" ref="D74:I74">ROUND(D73/$C73*100,1)</f>
        <v>0.1</v>
      </c>
      <c r="E74" s="27">
        <f>ROUND(E73/$C73*100,1)-0.1</f>
        <v>25.9</v>
      </c>
      <c r="F74" s="27">
        <f t="shared" si="41"/>
        <v>18.8</v>
      </c>
      <c r="G74" s="27">
        <f t="shared" si="41"/>
        <v>17.5</v>
      </c>
      <c r="H74" s="27">
        <f t="shared" si="41"/>
        <v>22.8</v>
      </c>
      <c r="I74" s="27">
        <f t="shared" si="41"/>
        <v>12.8</v>
      </c>
      <c r="J74" s="27">
        <f>ROUND(J73/$C73*100,1)</f>
        <v>1.1</v>
      </c>
      <c r="K74" s="60">
        <f>ROUND(K73/$C73*100,1)</f>
        <v>0.2</v>
      </c>
      <c r="L74" s="28">
        <f>ROUND(L73/$C73*100,1)</f>
        <v>0.8</v>
      </c>
      <c r="M74" s="86"/>
      <c r="N74" s="57"/>
    </row>
    <row r="75" spans="2:14" ht="13.5">
      <c r="B75" s="340" t="s">
        <v>112</v>
      </c>
      <c r="C75" s="93">
        <f aca="true" t="shared" si="42" ref="C75:C87">SUM(D75:L75)</f>
        <v>623</v>
      </c>
      <c r="D75" s="29">
        <v>0</v>
      </c>
      <c r="E75" s="29">
        <v>141</v>
      </c>
      <c r="F75" s="29">
        <v>152</v>
      </c>
      <c r="G75" s="29">
        <v>105</v>
      </c>
      <c r="H75" s="29">
        <v>150</v>
      </c>
      <c r="I75" s="29">
        <v>69</v>
      </c>
      <c r="J75" s="29">
        <v>0</v>
      </c>
      <c r="K75" s="38">
        <v>0</v>
      </c>
      <c r="L75" s="41">
        <v>6</v>
      </c>
      <c r="M75" s="87"/>
      <c r="N75" s="57"/>
    </row>
    <row r="76" spans="2:14" ht="13.5">
      <c r="B76" s="341"/>
      <c r="C76" s="264">
        <f t="shared" si="42"/>
        <v>100</v>
      </c>
      <c r="D76" s="27">
        <f aca="true" t="shared" si="43" ref="D76:I76">ROUND(D75/$C75*100,1)</f>
        <v>0</v>
      </c>
      <c r="E76" s="27">
        <f t="shared" si="43"/>
        <v>22.6</v>
      </c>
      <c r="F76" s="27">
        <f>ROUND(F75/$C75*100,1)-0.1</f>
        <v>24.299999999999997</v>
      </c>
      <c r="G76" s="27">
        <f t="shared" si="43"/>
        <v>16.9</v>
      </c>
      <c r="H76" s="27">
        <f t="shared" si="43"/>
        <v>24.1</v>
      </c>
      <c r="I76" s="27">
        <f t="shared" si="43"/>
        <v>11.1</v>
      </c>
      <c r="J76" s="27">
        <f>ROUND(J75/$C75*100,1)</f>
        <v>0</v>
      </c>
      <c r="K76" s="60">
        <f>ROUND(K75/$C75*100,1)</f>
        <v>0</v>
      </c>
      <c r="L76" s="28">
        <f>ROUND(L75/$C75*100,1)</f>
        <v>1</v>
      </c>
      <c r="M76" s="86"/>
      <c r="N76" s="57"/>
    </row>
    <row r="77" spans="2:14" ht="13.5">
      <c r="B77" s="332" t="s">
        <v>111</v>
      </c>
      <c r="C77" s="93">
        <f t="shared" si="42"/>
        <v>640</v>
      </c>
      <c r="D77" s="37">
        <v>0</v>
      </c>
      <c r="E77" s="37">
        <v>101</v>
      </c>
      <c r="F77" s="37">
        <v>95</v>
      </c>
      <c r="G77" s="37">
        <v>118</v>
      </c>
      <c r="H77" s="37">
        <v>186</v>
      </c>
      <c r="I77" s="37">
        <v>127</v>
      </c>
      <c r="J77" s="37">
        <v>11</v>
      </c>
      <c r="K77" s="36">
        <v>0</v>
      </c>
      <c r="L77" s="39">
        <v>2</v>
      </c>
      <c r="M77" s="87"/>
      <c r="N77" s="57"/>
    </row>
    <row r="78" spans="2:14" ht="13.5">
      <c r="B78" s="341"/>
      <c r="C78" s="264">
        <f t="shared" si="42"/>
        <v>100</v>
      </c>
      <c r="D78" s="27">
        <f aca="true" t="shared" si="44" ref="D78:J78">ROUND(D77/$C77*100,1)</f>
        <v>0</v>
      </c>
      <c r="E78" s="27">
        <f t="shared" si="44"/>
        <v>15.8</v>
      </c>
      <c r="F78" s="27">
        <f t="shared" si="44"/>
        <v>14.8</v>
      </c>
      <c r="G78" s="27">
        <f t="shared" si="44"/>
        <v>18.4</v>
      </c>
      <c r="H78" s="27">
        <f>ROUND(H77/$C77*100,1)+0.1</f>
        <v>29.200000000000003</v>
      </c>
      <c r="I78" s="27">
        <f t="shared" si="44"/>
        <v>19.8</v>
      </c>
      <c r="J78" s="27">
        <f t="shared" si="44"/>
        <v>1.7</v>
      </c>
      <c r="K78" s="60">
        <f>ROUND(K77/$C77*100,1)</f>
        <v>0</v>
      </c>
      <c r="L78" s="28">
        <f>ROUND(L77/$C77*100,1)</f>
        <v>0.3</v>
      </c>
      <c r="M78" s="86"/>
      <c r="N78" s="57"/>
    </row>
    <row r="79" spans="2:14" ht="13.5">
      <c r="B79" s="340" t="s">
        <v>113</v>
      </c>
      <c r="C79" s="93">
        <f t="shared" si="42"/>
        <v>2080</v>
      </c>
      <c r="D79" s="29">
        <v>4</v>
      </c>
      <c r="E79" s="29">
        <v>496</v>
      </c>
      <c r="F79" s="29">
        <v>363</v>
      </c>
      <c r="G79" s="29">
        <v>374</v>
      </c>
      <c r="H79" s="29">
        <v>525</v>
      </c>
      <c r="I79" s="29">
        <v>268</v>
      </c>
      <c r="J79" s="29">
        <v>23</v>
      </c>
      <c r="K79" s="38">
        <v>8</v>
      </c>
      <c r="L79" s="41">
        <v>19</v>
      </c>
      <c r="M79" s="87"/>
      <c r="N79" s="57"/>
    </row>
    <row r="80" spans="2:14" ht="13.5">
      <c r="B80" s="341"/>
      <c r="C80" s="264">
        <f t="shared" si="42"/>
        <v>100.00000000000001</v>
      </c>
      <c r="D80" s="27">
        <f aca="true" t="shared" si="45" ref="D80:J80">ROUND(D79/$C79*100,1)</f>
        <v>0.2</v>
      </c>
      <c r="E80" s="27">
        <f t="shared" si="45"/>
        <v>23.8</v>
      </c>
      <c r="F80" s="27">
        <f t="shared" si="45"/>
        <v>17.5</v>
      </c>
      <c r="G80" s="27">
        <f t="shared" si="45"/>
        <v>18</v>
      </c>
      <c r="H80" s="27">
        <f t="shared" si="45"/>
        <v>25.2</v>
      </c>
      <c r="I80" s="27">
        <f t="shared" si="45"/>
        <v>12.9</v>
      </c>
      <c r="J80" s="27">
        <f t="shared" si="45"/>
        <v>1.1</v>
      </c>
      <c r="K80" s="60">
        <f>ROUND(K79/$C79*100,1)</f>
        <v>0.4</v>
      </c>
      <c r="L80" s="28">
        <f>ROUND(L79/$C79*100,1)</f>
        <v>0.9</v>
      </c>
      <c r="M80" s="86"/>
      <c r="N80" s="57"/>
    </row>
    <row r="81" spans="2:14" ht="13.5">
      <c r="B81" s="340" t="s">
        <v>114</v>
      </c>
      <c r="C81" s="93">
        <f t="shared" si="42"/>
        <v>1538</v>
      </c>
      <c r="D81" s="29">
        <v>2</v>
      </c>
      <c r="E81" s="29">
        <v>526</v>
      </c>
      <c r="F81" s="29">
        <v>261</v>
      </c>
      <c r="G81" s="29">
        <v>316</v>
      </c>
      <c r="H81" s="29">
        <v>265</v>
      </c>
      <c r="I81" s="29">
        <v>153</v>
      </c>
      <c r="J81" s="29">
        <v>6</v>
      </c>
      <c r="K81" s="38">
        <v>0</v>
      </c>
      <c r="L81" s="41">
        <v>9</v>
      </c>
      <c r="M81" s="87"/>
      <c r="N81" s="57"/>
    </row>
    <row r="82" spans="2:14" ht="13.5">
      <c r="B82" s="341"/>
      <c r="C82" s="264">
        <f t="shared" si="42"/>
        <v>100.00000000000001</v>
      </c>
      <c r="D82" s="27">
        <f aca="true" t="shared" si="46" ref="D82:J82">ROUND(D81/$C81*100,1)</f>
        <v>0.1</v>
      </c>
      <c r="E82" s="27">
        <f>ROUND(E81/$C81*100,1)+0.1</f>
        <v>34.300000000000004</v>
      </c>
      <c r="F82" s="27">
        <f t="shared" si="46"/>
        <v>17</v>
      </c>
      <c r="G82" s="27">
        <f t="shared" si="46"/>
        <v>20.5</v>
      </c>
      <c r="H82" s="27">
        <f t="shared" si="46"/>
        <v>17.2</v>
      </c>
      <c r="I82" s="27">
        <f t="shared" si="46"/>
        <v>9.9</v>
      </c>
      <c r="J82" s="27">
        <f t="shared" si="46"/>
        <v>0.4</v>
      </c>
      <c r="K82" s="60">
        <f>ROUND(K81/$C81*100,1)</f>
        <v>0</v>
      </c>
      <c r="L82" s="28">
        <f>ROUND(L81/$C81*100,1)</f>
        <v>0.6</v>
      </c>
      <c r="M82" s="86"/>
      <c r="N82" s="57"/>
    </row>
    <row r="83" spans="2:14" ht="13.5">
      <c r="B83" s="340" t="s">
        <v>115</v>
      </c>
      <c r="C83" s="93">
        <f t="shared" si="42"/>
        <v>1110</v>
      </c>
      <c r="D83" s="29">
        <v>0</v>
      </c>
      <c r="E83" s="29">
        <v>316</v>
      </c>
      <c r="F83" s="29">
        <v>277</v>
      </c>
      <c r="G83" s="29">
        <v>179</v>
      </c>
      <c r="H83" s="29">
        <v>203</v>
      </c>
      <c r="I83" s="29">
        <v>114</v>
      </c>
      <c r="J83" s="29">
        <v>7</v>
      </c>
      <c r="K83" s="38">
        <v>0</v>
      </c>
      <c r="L83" s="41">
        <v>14</v>
      </c>
      <c r="M83" s="87"/>
      <c r="N83" s="57"/>
    </row>
    <row r="84" spans="2:14" ht="13.5">
      <c r="B84" s="341"/>
      <c r="C84" s="264">
        <f t="shared" si="42"/>
        <v>99.99999999999999</v>
      </c>
      <c r="D84" s="27">
        <f aca="true" t="shared" si="47" ref="D84:I84">ROUND(D83/$C83*100,1)</f>
        <v>0</v>
      </c>
      <c r="E84" s="27">
        <f>ROUND(E83/$C83*100,1)-0.1</f>
        <v>28.4</v>
      </c>
      <c r="F84" s="27">
        <f t="shared" si="47"/>
        <v>25</v>
      </c>
      <c r="G84" s="27">
        <f t="shared" si="47"/>
        <v>16.1</v>
      </c>
      <c r="H84" s="27">
        <f t="shared" si="47"/>
        <v>18.3</v>
      </c>
      <c r="I84" s="27">
        <f t="shared" si="47"/>
        <v>10.3</v>
      </c>
      <c r="J84" s="27">
        <f>ROUND(J83/$C83*100,1)</f>
        <v>0.6</v>
      </c>
      <c r="K84" s="60">
        <f>ROUND(K83/$C83*100,1)</f>
        <v>0</v>
      </c>
      <c r="L84" s="28">
        <f>ROUND(L83/$C83*100,1)</f>
        <v>1.3</v>
      </c>
      <c r="M84" s="86"/>
      <c r="N84" s="57"/>
    </row>
    <row r="85" spans="2:14" ht="13.5">
      <c r="B85" s="340" t="s">
        <v>116</v>
      </c>
      <c r="C85" s="93">
        <f t="shared" si="42"/>
        <v>1203</v>
      </c>
      <c r="D85" s="29">
        <v>1</v>
      </c>
      <c r="E85" s="29">
        <v>289</v>
      </c>
      <c r="F85" s="29">
        <v>204</v>
      </c>
      <c r="G85" s="29">
        <v>167</v>
      </c>
      <c r="H85" s="29">
        <v>309</v>
      </c>
      <c r="I85" s="29">
        <v>191</v>
      </c>
      <c r="J85" s="29">
        <v>30</v>
      </c>
      <c r="K85" s="38">
        <v>4</v>
      </c>
      <c r="L85" s="41">
        <v>8</v>
      </c>
      <c r="M85" s="87"/>
      <c r="N85" s="57"/>
    </row>
    <row r="86" spans="2:14" ht="13.5">
      <c r="B86" s="343"/>
      <c r="C86" s="238">
        <f t="shared" si="42"/>
        <v>100</v>
      </c>
      <c r="D86" s="88">
        <f aca="true" t="shared" si="48" ref="D86:I86">ROUND(D85/$C85*100,1)</f>
        <v>0.1</v>
      </c>
      <c r="E86" s="31">
        <f>ROUND(E85/$C85*100,1)</f>
        <v>24</v>
      </c>
      <c r="F86" s="31">
        <f t="shared" si="48"/>
        <v>17</v>
      </c>
      <c r="G86" s="31">
        <f t="shared" si="48"/>
        <v>13.9</v>
      </c>
      <c r="H86" s="31">
        <f>ROUND(H85/$C85*100,1)-0.1</f>
        <v>25.599999999999998</v>
      </c>
      <c r="I86" s="31">
        <f t="shared" si="48"/>
        <v>15.9</v>
      </c>
      <c r="J86" s="31">
        <f>ROUND(J85/$C85*100,1)</f>
        <v>2.5</v>
      </c>
      <c r="K86" s="61">
        <f>ROUND(K85/$C85*100,1)</f>
        <v>0.3</v>
      </c>
      <c r="L86" s="32">
        <f>ROUND(L85/$C85*100,1)</f>
        <v>0.7</v>
      </c>
      <c r="M86" s="86"/>
      <c r="N86" s="57"/>
    </row>
    <row r="87" spans="2:14" ht="13.5">
      <c r="B87" s="331" t="s">
        <v>84</v>
      </c>
      <c r="C87" s="90">
        <f t="shared" si="42"/>
        <v>7194</v>
      </c>
      <c r="D87" s="42">
        <f>SUM(D89,D91,D93)</f>
        <v>7</v>
      </c>
      <c r="E87" s="42">
        <f aca="true" t="shared" si="49" ref="E87:L87">SUM(E89,E91,E93)</f>
        <v>1869</v>
      </c>
      <c r="F87" s="42">
        <f t="shared" si="49"/>
        <v>1352</v>
      </c>
      <c r="G87" s="42">
        <f t="shared" si="49"/>
        <v>1259</v>
      </c>
      <c r="H87" s="42">
        <f t="shared" si="49"/>
        <v>1638</v>
      </c>
      <c r="I87" s="42">
        <f t="shared" si="49"/>
        <v>922</v>
      </c>
      <c r="J87" s="25">
        <f t="shared" si="49"/>
        <v>77</v>
      </c>
      <c r="K87" s="42">
        <f t="shared" si="49"/>
        <v>12</v>
      </c>
      <c r="L87" s="43">
        <f t="shared" si="49"/>
        <v>58</v>
      </c>
      <c r="M87" s="87"/>
      <c r="N87" s="57"/>
    </row>
    <row r="88" spans="2:14" ht="13.5">
      <c r="B88" s="341"/>
      <c r="C88" s="239">
        <f aca="true" t="shared" si="50" ref="C88:C94">SUM(D88:L88)</f>
        <v>99.99999999999999</v>
      </c>
      <c r="D88" s="27">
        <f aca="true" t="shared" si="51" ref="D88:I88">ROUND(D87/$C87*100,1)</f>
        <v>0.1</v>
      </c>
      <c r="E88" s="27">
        <f>ROUND(E87/$C87*100,1)-0.1</f>
        <v>25.9</v>
      </c>
      <c r="F88" s="27">
        <f t="shared" si="51"/>
        <v>18.8</v>
      </c>
      <c r="G88" s="27">
        <f t="shared" si="51"/>
        <v>17.5</v>
      </c>
      <c r="H88" s="27">
        <f t="shared" si="51"/>
        <v>22.8</v>
      </c>
      <c r="I88" s="27">
        <f t="shared" si="51"/>
        <v>12.8</v>
      </c>
      <c r="J88" s="27">
        <f>ROUND(J87/$C87*100,1)</f>
        <v>1.1</v>
      </c>
      <c r="K88" s="60">
        <f>ROUND(K87/$C87*100,1)</f>
        <v>0.2</v>
      </c>
      <c r="L88" s="28">
        <f>ROUND(L87/$C87*100,1)</f>
        <v>0.8</v>
      </c>
      <c r="M88" s="86"/>
      <c r="N88" s="57"/>
    </row>
    <row r="89" spans="2:14" ht="13.5">
      <c r="B89" s="340" t="s">
        <v>131</v>
      </c>
      <c r="C89" s="93">
        <f t="shared" si="50"/>
        <v>3200</v>
      </c>
      <c r="D89" s="29">
        <v>2</v>
      </c>
      <c r="E89" s="29">
        <v>2</v>
      </c>
      <c r="F89" s="29">
        <v>11</v>
      </c>
      <c r="G89" s="29">
        <v>933</v>
      </c>
      <c r="H89" s="29">
        <v>1346</v>
      </c>
      <c r="I89" s="29">
        <v>802</v>
      </c>
      <c r="J89" s="29">
        <v>73</v>
      </c>
      <c r="K89" s="38">
        <v>9</v>
      </c>
      <c r="L89" s="41">
        <v>22</v>
      </c>
      <c r="M89" s="87"/>
      <c r="N89" s="57"/>
    </row>
    <row r="90" spans="2:14" ht="13.5">
      <c r="B90" s="341"/>
      <c r="C90" s="239">
        <f t="shared" si="50"/>
        <v>99.99999999999999</v>
      </c>
      <c r="D90" s="27">
        <f aca="true" t="shared" si="52" ref="D90:J90">ROUND(D89/$C89*100,1)</f>
        <v>0.1</v>
      </c>
      <c r="E90" s="27">
        <f t="shared" si="52"/>
        <v>0.1</v>
      </c>
      <c r="F90" s="27">
        <f t="shared" si="52"/>
        <v>0.3</v>
      </c>
      <c r="G90" s="27">
        <f>ROUND(G89/$C89*100,1)-0.1</f>
        <v>29.099999999999998</v>
      </c>
      <c r="H90" s="27">
        <f>ROUND(H89/$C89*100,1)-0.1</f>
        <v>42</v>
      </c>
      <c r="I90" s="27">
        <f t="shared" si="52"/>
        <v>25.1</v>
      </c>
      <c r="J90" s="27">
        <f t="shared" si="52"/>
        <v>2.3</v>
      </c>
      <c r="K90" s="60">
        <f>ROUND(K89/$C89*100,1)</f>
        <v>0.3</v>
      </c>
      <c r="L90" s="28">
        <f>ROUND(L89/$C89*100,1)</f>
        <v>0.7</v>
      </c>
      <c r="M90" s="86"/>
      <c r="N90" s="57"/>
    </row>
    <row r="91" spans="2:14" ht="13.5">
      <c r="B91" s="342" t="s">
        <v>117</v>
      </c>
      <c r="C91" s="93">
        <f>SUM(D91:L91)</f>
        <v>2735</v>
      </c>
      <c r="D91" s="29">
        <v>5</v>
      </c>
      <c r="E91" s="29">
        <v>1418</v>
      </c>
      <c r="F91" s="29">
        <v>929</v>
      </c>
      <c r="G91" s="29">
        <v>146</v>
      </c>
      <c r="H91" s="29">
        <v>146</v>
      </c>
      <c r="I91" s="29">
        <v>63</v>
      </c>
      <c r="J91" s="29">
        <v>0</v>
      </c>
      <c r="K91" s="38">
        <v>2</v>
      </c>
      <c r="L91" s="41">
        <v>26</v>
      </c>
      <c r="M91" s="87"/>
      <c r="N91" s="57"/>
    </row>
    <row r="92" spans="2:14" ht="13.5">
      <c r="B92" s="341"/>
      <c r="C92" s="239">
        <f t="shared" si="50"/>
        <v>99.99999999999999</v>
      </c>
      <c r="D92" s="27">
        <f aca="true" t="shared" si="53" ref="D92:J92">ROUND(D91/$C91*100,1)</f>
        <v>0.2</v>
      </c>
      <c r="E92" s="27">
        <f t="shared" si="53"/>
        <v>51.8</v>
      </c>
      <c r="F92" s="27">
        <f t="shared" si="53"/>
        <v>34</v>
      </c>
      <c r="G92" s="27">
        <f t="shared" si="53"/>
        <v>5.3</v>
      </c>
      <c r="H92" s="27">
        <f t="shared" si="53"/>
        <v>5.3</v>
      </c>
      <c r="I92" s="27">
        <f t="shared" si="53"/>
        <v>2.3</v>
      </c>
      <c r="J92" s="27">
        <f t="shared" si="53"/>
        <v>0</v>
      </c>
      <c r="K92" s="60">
        <f>ROUND(K91/$C91*100,1)</f>
        <v>0.1</v>
      </c>
      <c r="L92" s="28">
        <f>ROUND(L91/$C91*100,1)</f>
        <v>1</v>
      </c>
      <c r="M92" s="86"/>
      <c r="N92" s="57"/>
    </row>
    <row r="93" spans="2:14" ht="13.5">
      <c r="B93" s="338" t="s">
        <v>34</v>
      </c>
      <c r="C93" s="93">
        <f t="shared" si="50"/>
        <v>1259</v>
      </c>
      <c r="D93" s="37">
        <v>0</v>
      </c>
      <c r="E93" s="37">
        <v>449</v>
      </c>
      <c r="F93" s="37">
        <v>412</v>
      </c>
      <c r="G93" s="37">
        <v>180</v>
      </c>
      <c r="H93" s="37">
        <v>146</v>
      </c>
      <c r="I93" s="37">
        <v>57</v>
      </c>
      <c r="J93" s="70">
        <v>4</v>
      </c>
      <c r="K93" s="37">
        <v>1</v>
      </c>
      <c r="L93" s="41">
        <v>10</v>
      </c>
      <c r="M93" s="87"/>
      <c r="N93" s="57"/>
    </row>
    <row r="94" spans="2:14" ht="13.5">
      <c r="B94" s="343"/>
      <c r="C94" s="238">
        <f t="shared" si="50"/>
        <v>99.99999999999999</v>
      </c>
      <c r="D94" s="31">
        <f aca="true" t="shared" si="54" ref="D94:I94">ROUND(D93/$C93*100,1)</f>
        <v>0</v>
      </c>
      <c r="E94" s="31">
        <f t="shared" si="54"/>
        <v>35.7</v>
      </c>
      <c r="F94" s="31">
        <f t="shared" si="54"/>
        <v>32.7</v>
      </c>
      <c r="G94" s="31">
        <f t="shared" si="54"/>
        <v>14.3</v>
      </c>
      <c r="H94" s="31">
        <f t="shared" si="54"/>
        <v>11.6</v>
      </c>
      <c r="I94" s="31">
        <f t="shared" si="54"/>
        <v>4.5</v>
      </c>
      <c r="J94" s="67">
        <f>ROUND(J93/$C93*100,1)</f>
        <v>0.3</v>
      </c>
      <c r="K94" s="31">
        <f>ROUND(K93/$C93*100,1)</f>
        <v>0.1</v>
      </c>
      <c r="L94" s="32">
        <f>ROUND(L93/$C93*100,1)</f>
        <v>0.8</v>
      </c>
      <c r="M94" s="57"/>
      <c r="N94" s="57"/>
    </row>
    <row r="95" spans="2:14" ht="13.5">
      <c r="B95" s="57"/>
      <c r="C95" s="99"/>
      <c r="D95" s="57"/>
      <c r="E95" s="57"/>
      <c r="F95" s="57"/>
      <c r="G95" s="57"/>
      <c r="H95" s="57"/>
      <c r="I95" s="57"/>
      <c r="J95" s="57"/>
      <c r="K95" s="57"/>
      <c r="L95" s="57"/>
      <c r="M95" s="57"/>
      <c r="N95" s="57"/>
    </row>
    <row r="96" spans="2:14" ht="13.5">
      <c r="B96" s="57"/>
      <c r="C96" s="99"/>
      <c r="D96" s="57"/>
      <c r="E96" s="57"/>
      <c r="F96" s="57"/>
      <c r="G96" s="57"/>
      <c r="H96" s="57"/>
      <c r="I96" s="57"/>
      <c r="J96" s="57"/>
      <c r="K96" s="57"/>
      <c r="L96" s="57"/>
      <c r="M96" s="57"/>
      <c r="N96" s="57"/>
    </row>
    <row r="97" spans="2:14" ht="13.5">
      <c r="B97" s="57"/>
      <c r="C97" s="99"/>
      <c r="D97" s="57"/>
      <c r="E97" s="57"/>
      <c r="F97" s="57"/>
      <c r="G97" s="57"/>
      <c r="H97" s="57"/>
      <c r="I97" s="57"/>
      <c r="J97" s="57"/>
      <c r="K97" s="57"/>
      <c r="L97" s="57"/>
      <c r="M97" s="57"/>
      <c r="N97" s="57"/>
    </row>
  </sheetData>
  <sheetProtection/>
  <mergeCells count="42">
    <mergeCell ref="B41:B42"/>
    <mergeCell ref="B43:B44"/>
    <mergeCell ref="B45:B46"/>
    <mergeCell ref="B29:B30"/>
    <mergeCell ref="B31:B32"/>
    <mergeCell ref="B33:B34"/>
    <mergeCell ref="B35:B36"/>
    <mergeCell ref="B37:B38"/>
    <mergeCell ref="B39:B40"/>
    <mergeCell ref="B17:B18"/>
    <mergeCell ref="B19:B20"/>
    <mergeCell ref="B21:B22"/>
    <mergeCell ref="B23:B24"/>
    <mergeCell ref="B25:B26"/>
    <mergeCell ref="B27:B28"/>
    <mergeCell ref="B5:B6"/>
    <mergeCell ref="B7:B8"/>
    <mergeCell ref="B9:B10"/>
    <mergeCell ref="B11:B12"/>
    <mergeCell ref="B13:B14"/>
    <mergeCell ref="B15:B16"/>
    <mergeCell ref="B53:B54"/>
    <mergeCell ref="B55:B56"/>
    <mergeCell ref="B57:B58"/>
    <mergeCell ref="B59:B60"/>
    <mergeCell ref="B61:B62"/>
    <mergeCell ref="B63:B64"/>
    <mergeCell ref="B65:B66"/>
    <mergeCell ref="B67:B68"/>
    <mergeCell ref="B69:B70"/>
    <mergeCell ref="B71:B72"/>
    <mergeCell ref="B73:B74"/>
    <mergeCell ref="B75:B76"/>
    <mergeCell ref="B89:B90"/>
    <mergeCell ref="B91:B92"/>
    <mergeCell ref="B93:B94"/>
    <mergeCell ref="B77:B78"/>
    <mergeCell ref="B79:B80"/>
    <mergeCell ref="B81:B82"/>
    <mergeCell ref="B83:B84"/>
    <mergeCell ref="B85:B86"/>
    <mergeCell ref="B87:B8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pageSetUpPr fitToPage="1"/>
  </sheetPr>
  <dimension ref="A1:N49"/>
  <sheetViews>
    <sheetView view="pageBreakPreview" zoomScaleSheetLayoutView="100" zoomScalePageLayoutView="90" workbookViewId="0" topLeftCell="A1">
      <selection activeCell="B39" sqref="B39:B46"/>
    </sheetView>
  </sheetViews>
  <sheetFormatPr defaultColWidth="13.00390625" defaultRowHeight="13.5"/>
  <cols>
    <col min="1" max="1" width="2.50390625" style="20" customWidth="1"/>
    <col min="2" max="2" width="13.00390625" style="20" customWidth="1"/>
    <col min="3" max="3" width="13.00390625" style="94" customWidth="1"/>
    <col min="4" max="13" width="13.00390625" style="20" customWidth="1"/>
    <col min="14" max="16384" width="13.00390625" style="20" customWidth="1"/>
  </cols>
  <sheetData>
    <row r="1" spans="1:14" ht="13.5">
      <c r="A1" s="20" t="s">
        <v>332</v>
      </c>
      <c r="B1" s="57"/>
      <c r="C1" s="99"/>
      <c r="D1" s="57"/>
      <c r="E1" s="57"/>
      <c r="F1" s="57"/>
      <c r="G1" s="57"/>
      <c r="H1" s="57"/>
      <c r="I1" s="57"/>
      <c r="J1" s="57"/>
      <c r="K1" s="57"/>
      <c r="L1" s="57"/>
      <c r="M1" s="57"/>
      <c r="N1" s="57"/>
    </row>
    <row r="2" spans="1:14" ht="13.5">
      <c r="A2" s="20" t="s">
        <v>193</v>
      </c>
      <c r="B2" s="57"/>
      <c r="C2" s="99"/>
      <c r="D2" s="57"/>
      <c r="E2" s="57"/>
      <c r="F2" s="57"/>
      <c r="G2" s="57"/>
      <c r="H2" s="57"/>
      <c r="I2" s="57"/>
      <c r="J2" s="57"/>
      <c r="K2" s="57"/>
      <c r="L2" s="57"/>
      <c r="M2" s="57"/>
      <c r="N2" s="57"/>
    </row>
    <row r="3" spans="2:14" ht="13.5">
      <c r="B3" s="111"/>
      <c r="C3" s="132"/>
      <c r="D3" s="111"/>
      <c r="E3" s="111"/>
      <c r="F3" s="111"/>
      <c r="G3" s="111"/>
      <c r="H3" s="111"/>
      <c r="I3" s="111"/>
      <c r="J3" s="111"/>
      <c r="K3" s="111"/>
      <c r="M3" s="111"/>
      <c r="N3" s="290" t="s">
        <v>250</v>
      </c>
    </row>
    <row r="4" spans="2:14" ht="27">
      <c r="B4" s="291"/>
      <c r="C4" s="103" t="s">
        <v>84</v>
      </c>
      <c r="D4" s="35" t="s">
        <v>336</v>
      </c>
      <c r="E4" s="35" t="s">
        <v>262</v>
      </c>
      <c r="F4" s="21" t="s">
        <v>263</v>
      </c>
      <c r="G4" s="35" t="s">
        <v>264</v>
      </c>
      <c r="H4" s="35" t="s">
        <v>265</v>
      </c>
      <c r="I4" s="35" t="s">
        <v>266</v>
      </c>
      <c r="J4" s="35" t="s">
        <v>267</v>
      </c>
      <c r="K4" s="35" t="s">
        <v>268</v>
      </c>
      <c r="L4" s="35" t="s">
        <v>269</v>
      </c>
      <c r="M4" s="35" t="s">
        <v>270</v>
      </c>
      <c r="N4" s="124" t="s">
        <v>271</v>
      </c>
    </row>
    <row r="5" spans="2:14" ht="13.5">
      <c r="B5" s="331" t="s">
        <v>84</v>
      </c>
      <c r="C5" s="98">
        <f>SUM(D5:N5)</f>
        <v>7194</v>
      </c>
      <c r="D5" s="25">
        <f>SUM(D7,D9,D11)</f>
        <v>1</v>
      </c>
      <c r="E5" s="25">
        <f aca="true" t="shared" si="0" ref="E5:M5">SUM(E7,E9,E11)</f>
        <v>139</v>
      </c>
      <c r="F5" s="25">
        <f t="shared" si="0"/>
        <v>1156</v>
      </c>
      <c r="G5" s="25">
        <f t="shared" si="0"/>
        <v>1595</v>
      </c>
      <c r="H5" s="25">
        <f t="shared" si="0"/>
        <v>880</v>
      </c>
      <c r="I5" s="25">
        <f t="shared" si="0"/>
        <v>1136</v>
      </c>
      <c r="J5" s="25">
        <f t="shared" si="0"/>
        <v>1145</v>
      </c>
      <c r="K5" s="42">
        <f t="shared" si="0"/>
        <v>790</v>
      </c>
      <c r="L5" s="42">
        <f t="shared" si="0"/>
        <v>260</v>
      </c>
      <c r="M5" s="42">
        <f t="shared" si="0"/>
        <v>34</v>
      </c>
      <c r="N5" s="43">
        <f>SUM(N7,N9,N11)</f>
        <v>58</v>
      </c>
    </row>
    <row r="6" spans="2:14" ht="13.5">
      <c r="B6" s="341"/>
      <c r="C6" s="298">
        <f>SUM(D6:N6)</f>
        <v>100</v>
      </c>
      <c r="D6" s="27">
        <f>ROUND(D5/$C5*100,1)</f>
        <v>0</v>
      </c>
      <c r="E6" s="27">
        <f aca="true" t="shared" si="1" ref="E6:M6">ROUND(E5/$C5*100,1)</f>
        <v>1.9</v>
      </c>
      <c r="F6" s="27">
        <f t="shared" si="1"/>
        <v>16.1</v>
      </c>
      <c r="G6" s="27">
        <f t="shared" si="1"/>
        <v>22.2</v>
      </c>
      <c r="H6" s="27">
        <f t="shared" si="1"/>
        <v>12.2</v>
      </c>
      <c r="I6" s="27">
        <f t="shared" si="1"/>
        <v>15.8</v>
      </c>
      <c r="J6" s="27">
        <f t="shared" si="1"/>
        <v>15.9</v>
      </c>
      <c r="K6" s="60">
        <f t="shared" si="1"/>
        <v>11</v>
      </c>
      <c r="L6" s="60">
        <f t="shared" si="1"/>
        <v>3.6</v>
      </c>
      <c r="M6" s="60">
        <f t="shared" si="1"/>
        <v>0.5</v>
      </c>
      <c r="N6" s="130">
        <f>ROUND(N5/$C5*100,1)</f>
        <v>0.8</v>
      </c>
    </row>
    <row r="7" spans="2:14" ht="13.5">
      <c r="B7" s="332" t="s">
        <v>89</v>
      </c>
      <c r="C7" s="105">
        <f aca="true" t="shared" si="2" ref="C7:C12">SUM(D7:N7)</f>
        <v>3673</v>
      </c>
      <c r="D7" s="37">
        <v>1</v>
      </c>
      <c r="E7" s="37">
        <v>73</v>
      </c>
      <c r="F7" s="37">
        <v>591</v>
      </c>
      <c r="G7" s="37">
        <v>776</v>
      </c>
      <c r="H7" s="37">
        <v>441</v>
      </c>
      <c r="I7" s="37">
        <v>592</v>
      </c>
      <c r="J7" s="37">
        <v>606</v>
      </c>
      <c r="K7" s="36">
        <v>423</v>
      </c>
      <c r="L7" s="36">
        <v>131</v>
      </c>
      <c r="M7" s="36">
        <v>11</v>
      </c>
      <c r="N7" s="293">
        <v>28</v>
      </c>
    </row>
    <row r="8" spans="2:14" ht="13.5">
      <c r="B8" s="341"/>
      <c r="C8" s="264">
        <f>SUM(D8:N8)</f>
        <v>100</v>
      </c>
      <c r="D8" s="27">
        <f>ROUND(D7/$C7*100,1)</f>
        <v>0</v>
      </c>
      <c r="E8" s="27">
        <f aca="true" t="shared" si="3" ref="E8:M8">ROUND(E7/$C7*100,1)</f>
        <v>2</v>
      </c>
      <c r="F8" s="27">
        <f t="shared" si="3"/>
        <v>16.1</v>
      </c>
      <c r="G8" s="27">
        <f t="shared" si="3"/>
        <v>21.1</v>
      </c>
      <c r="H8" s="27">
        <f t="shared" si="3"/>
        <v>12</v>
      </c>
      <c r="I8" s="27">
        <f t="shared" si="3"/>
        <v>16.1</v>
      </c>
      <c r="J8" s="27">
        <f t="shared" si="3"/>
        <v>16.5</v>
      </c>
      <c r="K8" s="60">
        <f t="shared" si="3"/>
        <v>11.5</v>
      </c>
      <c r="L8" s="60">
        <f t="shared" si="3"/>
        <v>3.6</v>
      </c>
      <c r="M8" s="60">
        <f t="shared" si="3"/>
        <v>0.3</v>
      </c>
      <c r="N8" s="130">
        <f>ROUND(N7/$C7*100,1)</f>
        <v>0.8</v>
      </c>
    </row>
    <row r="9" spans="2:14" ht="13.5">
      <c r="B9" s="340" t="s">
        <v>90</v>
      </c>
      <c r="C9" s="105">
        <f t="shared" si="2"/>
        <v>3436</v>
      </c>
      <c r="D9" s="37">
        <v>0</v>
      </c>
      <c r="E9" s="37">
        <v>66</v>
      </c>
      <c r="F9" s="37">
        <v>557</v>
      </c>
      <c r="G9" s="37">
        <v>800</v>
      </c>
      <c r="H9" s="37">
        <v>432</v>
      </c>
      <c r="I9" s="37">
        <v>521</v>
      </c>
      <c r="J9" s="37">
        <v>523</v>
      </c>
      <c r="K9" s="36">
        <v>360</v>
      </c>
      <c r="L9" s="36">
        <v>127</v>
      </c>
      <c r="M9" s="36">
        <v>21</v>
      </c>
      <c r="N9" s="293">
        <v>29</v>
      </c>
    </row>
    <row r="10" spans="2:14" ht="13.5">
      <c r="B10" s="341"/>
      <c r="C10" s="264">
        <f t="shared" si="2"/>
        <v>100</v>
      </c>
      <c r="D10" s="27">
        <f>ROUND(D9/$C9*100,1)</f>
        <v>0</v>
      </c>
      <c r="E10" s="27">
        <f aca="true" t="shared" si="4" ref="E10:M10">ROUND(E9/$C9*100,1)</f>
        <v>1.9</v>
      </c>
      <c r="F10" s="27">
        <f t="shared" si="4"/>
        <v>16.2</v>
      </c>
      <c r="G10" s="27">
        <f t="shared" si="4"/>
        <v>23.3</v>
      </c>
      <c r="H10" s="27">
        <f t="shared" si="4"/>
        <v>12.6</v>
      </c>
      <c r="I10" s="27">
        <f t="shared" si="4"/>
        <v>15.2</v>
      </c>
      <c r="J10" s="27">
        <f t="shared" si="4"/>
        <v>15.2</v>
      </c>
      <c r="K10" s="60">
        <f t="shared" si="4"/>
        <v>10.5</v>
      </c>
      <c r="L10" s="60">
        <f t="shared" si="4"/>
        <v>3.7</v>
      </c>
      <c r="M10" s="60">
        <f t="shared" si="4"/>
        <v>0.6</v>
      </c>
      <c r="N10" s="130">
        <f>ROUND(N9/$C9*100,1)</f>
        <v>0.8</v>
      </c>
    </row>
    <row r="11" spans="2:14" ht="13.5">
      <c r="B11" s="342" t="s">
        <v>88</v>
      </c>
      <c r="C11" s="105">
        <f t="shared" si="2"/>
        <v>85</v>
      </c>
      <c r="D11" s="37">
        <v>0</v>
      </c>
      <c r="E11" s="37">
        <v>0</v>
      </c>
      <c r="F11" s="37">
        <v>8</v>
      </c>
      <c r="G11" s="37">
        <v>19</v>
      </c>
      <c r="H11" s="37">
        <v>7</v>
      </c>
      <c r="I11" s="37">
        <v>23</v>
      </c>
      <c r="J11" s="37">
        <v>16</v>
      </c>
      <c r="K11" s="36">
        <v>7</v>
      </c>
      <c r="L11" s="36">
        <v>2</v>
      </c>
      <c r="M11" s="36">
        <v>2</v>
      </c>
      <c r="N11" s="293">
        <v>1</v>
      </c>
    </row>
    <row r="12" spans="2:14" ht="13.5">
      <c r="B12" s="343"/>
      <c r="C12" s="238">
        <f t="shared" si="2"/>
        <v>100.00000000000001</v>
      </c>
      <c r="D12" s="31">
        <f>ROUND(D11/$C11*100,1)</f>
        <v>0</v>
      </c>
      <c r="E12" s="31">
        <f aca="true" t="shared" si="5" ref="E12:M12">ROUND(E11/$C11*100,1)</f>
        <v>0</v>
      </c>
      <c r="F12" s="31">
        <f t="shared" si="5"/>
        <v>9.4</v>
      </c>
      <c r="G12" s="31">
        <f>ROUND(G11/$C11*100,1)-0.1</f>
        <v>22.299999999999997</v>
      </c>
      <c r="H12" s="31">
        <f t="shared" si="5"/>
        <v>8.2</v>
      </c>
      <c r="I12" s="31">
        <f t="shared" si="5"/>
        <v>27.1</v>
      </c>
      <c r="J12" s="31">
        <f t="shared" si="5"/>
        <v>18.8</v>
      </c>
      <c r="K12" s="61">
        <f t="shared" si="5"/>
        <v>8.2</v>
      </c>
      <c r="L12" s="61">
        <f t="shared" si="5"/>
        <v>2.4</v>
      </c>
      <c r="M12" s="61">
        <f t="shared" si="5"/>
        <v>2.4</v>
      </c>
      <c r="N12" s="129">
        <f>ROUND(N11/$C11*100,1)</f>
        <v>1.2</v>
      </c>
    </row>
    <row r="13" spans="2:14" ht="13.5">
      <c r="B13" s="331" t="s">
        <v>84</v>
      </c>
      <c r="C13" s="98">
        <f>SUM(D13:N13)</f>
        <v>7194</v>
      </c>
      <c r="D13" s="25">
        <f>SUM(D15,D17,D19,D21,D23)</f>
        <v>1</v>
      </c>
      <c r="E13" s="42">
        <f aca="true" t="shared" si="6" ref="E13:M13">SUM(E15,E17,E19,E21,E23)</f>
        <v>139</v>
      </c>
      <c r="F13" s="42">
        <f t="shared" si="6"/>
        <v>1156</v>
      </c>
      <c r="G13" s="42">
        <f t="shared" si="6"/>
        <v>1595</v>
      </c>
      <c r="H13" s="42">
        <f t="shared" si="6"/>
        <v>880</v>
      </c>
      <c r="I13" s="42">
        <f t="shared" si="6"/>
        <v>1136</v>
      </c>
      <c r="J13" s="25">
        <f t="shared" si="6"/>
        <v>1145</v>
      </c>
      <c r="K13" s="42">
        <f t="shared" si="6"/>
        <v>790</v>
      </c>
      <c r="L13" s="42">
        <f t="shared" si="6"/>
        <v>260</v>
      </c>
      <c r="M13" s="42">
        <f t="shared" si="6"/>
        <v>34</v>
      </c>
      <c r="N13" s="43">
        <f>SUM(N15,N17,N19,N21,N23)</f>
        <v>58</v>
      </c>
    </row>
    <row r="14" spans="2:14" ht="13.5">
      <c r="B14" s="341"/>
      <c r="C14" s="298">
        <f aca="true" t="shared" si="7" ref="C14:C24">SUM(D14:N14)</f>
        <v>100</v>
      </c>
      <c r="D14" s="27">
        <f>ROUND(D13/$C13*100,1)</f>
        <v>0</v>
      </c>
      <c r="E14" s="27">
        <f aca="true" t="shared" si="8" ref="E14:M14">ROUND(E13/$C13*100,1)</f>
        <v>1.9</v>
      </c>
      <c r="F14" s="27">
        <f t="shared" si="8"/>
        <v>16.1</v>
      </c>
      <c r="G14" s="27">
        <f t="shared" si="8"/>
        <v>22.2</v>
      </c>
      <c r="H14" s="27">
        <f t="shared" si="8"/>
        <v>12.2</v>
      </c>
      <c r="I14" s="27">
        <f t="shared" si="8"/>
        <v>15.8</v>
      </c>
      <c r="J14" s="27">
        <f t="shared" si="8"/>
        <v>15.9</v>
      </c>
      <c r="K14" s="60">
        <f t="shared" si="8"/>
        <v>11</v>
      </c>
      <c r="L14" s="60">
        <f t="shared" si="8"/>
        <v>3.6</v>
      </c>
      <c r="M14" s="60">
        <f t="shared" si="8"/>
        <v>0.5</v>
      </c>
      <c r="N14" s="130">
        <f>ROUND(N13/$C13*100,1)</f>
        <v>0.8</v>
      </c>
    </row>
    <row r="15" spans="2:14" ht="13.5">
      <c r="B15" s="340" t="s">
        <v>177</v>
      </c>
      <c r="C15" s="105">
        <f t="shared" si="7"/>
        <v>751</v>
      </c>
      <c r="D15" s="37">
        <v>0</v>
      </c>
      <c r="E15" s="37">
        <v>11</v>
      </c>
      <c r="F15" s="37">
        <v>154</v>
      </c>
      <c r="G15" s="37">
        <v>156</v>
      </c>
      <c r="H15" s="37">
        <v>72</v>
      </c>
      <c r="I15" s="37">
        <v>128</v>
      </c>
      <c r="J15" s="37">
        <v>117</v>
      </c>
      <c r="K15" s="36">
        <v>77</v>
      </c>
      <c r="L15" s="36">
        <v>27</v>
      </c>
      <c r="M15" s="36">
        <v>3</v>
      </c>
      <c r="N15" s="293">
        <v>6</v>
      </c>
    </row>
    <row r="16" spans="2:14" ht="13.5">
      <c r="B16" s="341"/>
      <c r="C16" s="264">
        <f t="shared" si="7"/>
        <v>100</v>
      </c>
      <c r="D16" s="27">
        <f>ROUND(D15/$C15*100,1)</f>
        <v>0</v>
      </c>
      <c r="E16" s="27">
        <f aca="true" t="shared" si="9" ref="E16:M16">ROUND(E15/$C15*100,1)</f>
        <v>1.5</v>
      </c>
      <c r="F16" s="27">
        <f t="shared" si="9"/>
        <v>20.5</v>
      </c>
      <c r="G16" s="27">
        <f>ROUND(G15/$C15*100,1)-0.1</f>
        <v>20.7</v>
      </c>
      <c r="H16" s="27">
        <f t="shared" si="9"/>
        <v>9.6</v>
      </c>
      <c r="I16" s="27">
        <f t="shared" si="9"/>
        <v>17</v>
      </c>
      <c r="J16" s="27">
        <f t="shared" si="9"/>
        <v>15.6</v>
      </c>
      <c r="K16" s="60">
        <f t="shared" si="9"/>
        <v>10.3</v>
      </c>
      <c r="L16" s="60">
        <f t="shared" si="9"/>
        <v>3.6</v>
      </c>
      <c r="M16" s="60">
        <f t="shared" si="9"/>
        <v>0.4</v>
      </c>
      <c r="N16" s="130">
        <f>ROUND(N15/$C15*100,1)</f>
        <v>0.8</v>
      </c>
    </row>
    <row r="17" spans="2:14" ht="13.5">
      <c r="B17" s="340" t="s">
        <v>178</v>
      </c>
      <c r="C17" s="105">
        <f t="shared" si="7"/>
        <v>2327</v>
      </c>
      <c r="D17" s="37">
        <v>1</v>
      </c>
      <c r="E17" s="37">
        <v>50</v>
      </c>
      <c r="F17" s="37">
        <v>364</v>
      </c>
      <c r="G17" s="37">
        <v>505</v>
      </c>
      <c r="H17" s="37">
        <v>294</v>
      </c>
      <c r="I17" s="37">
        <v>377</v>
      </c>
      <c r="J17" s="37">
        <v>363</v>
      </c>
      <c r="K17" s="36">
        <v>260</v>
      </c>
      <c r="L17" s="36">
        <v>85</v>
      </c>
      <c r="M17" s="36">
        <v>15</v>
      </c>
      <c r="N17" s="293">
        <v>13</v>
      </c>
    </row>
    <row r="18" spans="2:14" ht="13.5">
      <c r="B18" s="341"/>
      <c r="C18" s="264">
        <f t="shared" si="7"/>
        <v>99.99999999999999</v>
      </c>
      <c r="D18" s="27">
        <f>ROUND(D17/$C17*100,1)</f>
        <v>0</v>
      </c>
      <c r="E18" s="27">
        <f aca="true" t="shared" si="10" ref="E18:M18">ROUND(E17/$C17*100,1)</f>
        <v>2.1</v>
      </c>
      <c r="F18" s="27">
        <f t="shared" si="10"/>
        <v>15.6</v>
      </c>
      <c r="G18" s="27">
        <f>ROUND(G17/$C17*100,1)+0.1</f>
        <v>21.8</v>
      </c>
      <c r="H18" s="27">
        <f t="shared" si="10"/>
        <v>12.6</v>
      </c>
      <c r="I18" s="27">
        <f t="shared" si="10"/>
        <v>16.2</v>
      </c>
      <c r="J18" s="27">
        <f t="shared" si="10"/>
        <v>15.6</v>
      </c>
      <c r="K18" s="60">
        <f t="shared" si="10"/>
        <v>11.2</v>
      </c>
      <c r="L18" s="60">
        <f t="shared" si="10"/>
        <v>3.7</v>
      </c>
      <c r="M18" s="60">
        <f t="shared" si="10"/>
        <v>0.6</v>
      </c>
      <c r="N18" s="130">
        <f>ROUND(N17/$C17*100,1)</f>
        <v>0.6</v>
      </c>
    </row>
    <row r="19" spans="2:14" ht="13.5">
      <c r="B19" s="340" t="s">
        <v>110</v>
      </c>
      <c r="C19" s="93">
        <f t="shared" si="7"/>
        <v>2394</v>
      </c>
      <c r="D19" s="37">
        <v>0</v>
      </c>
      <c r="E19" s="37">
        <v>48</v>
      </c>
      <c r="F19" s="37">
        <v>392</v>
      </c>
      <c r="G19" s="37">
        <v>524</v>
      </c>
      <c r="H19" s="37">
        <v>309</v>
      </c>
      <c r="I19" s="37">
        <v>374</v>
      </c>
      <c r="J19" s="37">
        <v>369</v>
      </c>
      <c r="K19" s="36">
        <v>263</v>
      </c>
      <c r="L19" s="36">
        <v>83</v>
      </c>
      <c r="M19" s="36">
        <v>9</v>
      </c>
      <c r="N19" s="293">
        <v>23</v>
      </c>
    </row>
    <row r="20" spans="2:14" ht="13.5">
      <c r="B20" s="341"/>
      <c r="C20" s="264">
        <f t="shared" si="7"/>
        <v>100</v>
      </c>
      <c r="D20" s="27">
        <f>ROUND(D19/$C19*100,1)</f>
        <v>0</v>
      </c>
      <c r="E20" s="27">
        <f aca="true" t="shared" si="11" ref="E20:M20">ROUND(E19/$C19*100,1)</f>
        <v>2</v>
      </c>
      <c r="F20" s="27">
        <f t="shared" si="11"/>
        <v>16.4</v>
      </c>
      <c r="G20" s="27">
        <f>ROUND(G19/$C19*100,1)-0.1</f>
        <v>21.799999999999997</v>
      </c>
      <c r="H20" s="27">
        <f t="shared" si="11"/>
        <v>12.9</v>
      </c>
      <c r="I20" s="27">
        <f t="shared" si="11"/>
        <v>15.6</v>
      </c>
      <c r="J20" s="27">
        <f t="shared" si="11"/>
        <v>15.4</v>
      </c>
      <c r="K20" s="60">
        <f t="shared" si="11"/>
        <v>11</v>
      </c>
      <c r="L20" s="60">
        <f t="shared" si="11"/>
        <v>3.5</v>
      </c>
      <c r="M20" s="60">
        <f t="shared" si="11"/>
        <v>0.4</v>
      </c>
      <c r="N20" s="130">
        <f>ROUND(N19/$C19*100,1)</f>
        <v>1</v>
      </c>
    </row>
    <row r="21" spans="2:14" ht="13.5">
      <c r="B21" s="340" t="s">
        <v>189</v>
      </c>
      <c r="C21" s="93">
        <f t="shared" si="7"/>
        <v>1712</v>
      </c>
      <c r="D21" s="37">
        <v>0</v>
      </c>
      <c r="E21" s="37">
        <v>30</v>
      </c>
      <c r="F21" s="37">
        <v>245</v>
      </c>
      <c r="G21" s="37">
        <v>408</v>
      </c>
      <c r="H21" s="37">
        <v>205</v>
      </c>
      <c r="I21" s="37">
        <v>255</v>
      </c>
      <c r="J21" s="37">
        <v>293</v>
      </c>
      <c r="K21" s="36">
        <v>189</v>
      </c>
      <c r="L21" s="36">
        <v>64</v>
      </c>
      <c r="M21" s="36">
        <v>7</v>
      </c>
      <c r="N21" s="293">
        <v>16</v>
      </c>
    </row>
    <row r="22" spans="2:14" ht="13.5">
      <c r="B22" s="341"/>
      <c r="C22" s="264">
        <f t="shared" si="7"/>
        <v>100.00000000000001</v>
      </c>
      <c r="D22" s="27">
        <f>ROUND(D21/$C21*100,1)</f>
        <v>0</v>
      </c>
      <c r="E22" s="27">
        <f aca="true" t="shared" si="12" ref="E22:M22">ROUND(E21/$C21*100,1)</f>
        <v>1.8</v>
      </c>
      <c r="F22" s="27">
        <f t="shared" si="12"/>
        <v>14.3</v>
      </c>
      <c r="G22" s="27">
        <f>ROUND(G21/$C21*100,1)+0.1</f>
        <v>23.900000000000002</v>
      </c>
      <c r="H22" s="27">
        <f t="shared" si="12"/>
        <v>12</v>
      </c>
      <c r="I22" s="27">
        <f t="shared" si="12"/>
        <v>14.9</v>
      </c>
      <c r="J22" s="27">
        <f t="shared" si="12"/>
        <v>17.1</v>
      </c>
      <c r="K22" s="60">
        <f t="shared" si="12"/>
        <v>11</v>
      </c>
      <c r="L22" s="60">
        <f t="shared" si="12"/>
        <v>3.7</v>
      </c>
      <c r="M22" s="60">
        <f t="shared" si="12"/>
        <v>0.4</v>
      </c>
      <c r="N22" s="130">
        <f>ROUND(N21/$C21*100,1)</f>
        <v>0.9</v>
      </c>
    </row>
    <row r="23" spans="2:14" ht="13.5">
      <c r="B23" s="342" t="s">
        <v>88</v>
      </c>
      <c r="C23" s="93">
        <f t="shared" si="7"/>
        <v>10</v>
      </c>
      <c r="D23" s="37">
        <v>0</v>
      </c>
      <c r="E23" s="37">
        <v>0</v>
      </c>
      <c r="F23" s="37">
        <v>1</v>
      </c>
      <c r="G23" s="37">
        <v>2</v>
      </c>
      <c r="H23" s="37">
        <v>0</v>
      </c>
      <c r="I23" s="37">
        <v>2</v>
      </c>
      <c r="J23" s="37">
        <v>3</v>
      </c>
      <c r="K23" s="36">
        <v>1</v>
      </c>
      <c r="L23" s="36">
        <v>1</v>
      </c>
      <c r="M23" s="36">
        <v>0</v>
      </c>
      <c r="N23" s="293">
        <v>0</v>
      </c>
    </row>
    <row r="24" spans="2:14" ht="13.5">
      <c r="B24" s="343"/>
      <c r="C24" s="238">
        <f t="shared" si="7"/>
        <v>100</v>
      </c>
      <c r="D24" s="31">
        <f>ROUND(D23/$C23*100,1)</f>
        <v>0</v>
      </c>
      <c r="E24" s="31">
        <f aca="true" t="shared" si="13" ref="E24:M24">ROUND(E23/$C23*100,1)</f>
        <v>0</v>
      </c>
      <c r="F24" s="31">
        <f t="shared" si="13"/>
        <v>10</v>
      </c>
      <c r="G24" s="31">
        <f t="shared" si="13"/>
        <v>20</v>
      </c>
      <c r="H24" s="31">
        <f t="shared" si="13"/>
        <v>0</v>
      </c>
      <c r="I24" s="31">
        <f t="shared" si="13"/>
        <v>20</v>
      </c>
      <c r="J24" s="31">
        <f t="shared" si="13"/>
        <v>30</v>
      </c>
      <c r="K24" s="61">
        <f t="shared" si="13"/>
        <v>10</v>
      </c>
      <c r="L24" s="61">
        <f t="shared" si="13"/>
        <v>10</v>
      </c>
      <c r="M24" s="61">
        <f t="shared" si="13"/>
        <v>0</v>
      </c>
      <c r="N24" s="129">
        <f>ROUND(N23/$C23*100,1)</f>
        <v>0</v>
      </c>
    </row>
    <row r="25" spans="2:14" ht="13.5">
      <c r="B25" s="331" t="s">
        <v>84</v>
      </c>
      <c r="C25" s="98">
        <f>SUM(D25:N25)</f>
        <v>7194</v>
      </c>
      <c r="D25" s="42">
        <f>SUM(D29,D27,D31,D33,D35,D37)</f>
        <v>1</v>
      </c>
      <c r="E25" s="42">
        <f aca="true" t="shared" si="14" ref="E25:M25">SUM(E29,E27,E31,E33,E35,E37)</f>
        <v>139</v>
      </c>
      <c r="F25" s="42">
        <f t="shared" si="14"/>
        <v>1156</v>
      </c>
      <c r="G25" s="42">
        <f t="shared" si="14"/>
        <v>1595</v>
      </c>
      <c r="H25" s="42">
        <f t="shared" si="14"/>
        <v>880</v>
      </c>
      <c r="I25" s="42">
        <f t="shared" si="14"/>
        <v>1136</v>
      </c>
      <c r="J25" s="25">
        <f t="shared" si="14"/>
        <v>1145</v>
      </c>
      <c r="K25" s="42">
        <f t="shared" si="14"/>
        <v>790</v>
      </c>
      <c r="L25" s="42">
        <f t="shared" si="14"/>
        <v>260</v>
      </c>
      <c r="M25" s="42">
        <f t="shared" si="14"/>
        <v>34</v>
      </c>
      <c r="N25" s="43">
        <f>SUM(N29,N27,N31,N33,N35,N37)</f>
        <v>58</v>
      </c>
    </row>
    <row r="26" spans="2:14" ht="13.5">
      <c r="B26" s="341"/>
      <c r="C26" s="298">
        <f aca="true" t="shared" si="15" ref="C26:C38">SUM(D26:N26)</f>
        <v>100</v>
      </c>
      <c r="D26" s="27">
        <f>ROUND(D25/$C25*100,1)</f>
        <v>0</v>
      </c>
      <c r="E26" s="27">
        <f aca="true" t="shared" si="16" ref="E26:M26">ROUND(E25/$C25*100,1)</f>
        <v>1.9</v>
      </c>
      <c r="F26" s="27">
        <f t="shared" si="16"/>
        <v>16.1</v>
      </c>
      <c r="G26" s="27">
        <f t="shared" si="16"/>
        <v>22.2</v>
      </c>
      <c r="H26" s="27">
        <f t="shared" si="16"/>
        <v>12.2</v>
      </c>
      <c r="I26" s="27">
        <f t="shared" si="16"/>
        <v>15.8</v>
      </c>
      <c r="J26" s="27">
        <f t="shared" si="16"/>
        <v>15.9</v>
      </c>
      <c r="K26" s="60">
        <f t="shared" si="16"/>
        <v>11</v>
      </c>
      <c r="L26" s="60">
        <f t="shared" si="16"/>
        <v>3.6</v>
      </c>
      <c r="M26" s="60">
        <f t="shared" si="16"/>
        <v>0.5</v>
      </c>
      <c r="N26" s="130">
        <f>ROUND(N25/$C25*100,1)</f>
        <v>0.8</v>
      </c>
    </row>
    <row r="27" spans="2:14" ht="13.5">
      <c r="B27" s="340" t="s">
        <v>112</v>
      </c>
      <c r="C27" s="93">
        <f>SUM(D27:N27)</f>
        <v>623</v>
      </c>
      <c r="D27" s="29">
        <v>0</v>
      </c>
      <c r="E27" s="29">
        <v>31</v>
      </c>
      <c r="F27" s="29">
        <v>93</v>
      </c>
      <c r="G27" s="29">
        <v>146</v>
      </c>
      <c r="H27" s="29">
        <v>76</v>
      </c>
      <c r="I27" s="29">
        <v>99</v>
      </c>
      <c r="J27" s="29">
        <v>101</v>
      </c>
      <c r="K27" s="38">
        <v>65</v>
      </c>
      <c r="L27" s="38">
        <v>6</v>
      </c>
      <c r="M27" s="38">
        <v>0</v>
      </c>
      <c r="N27" s="297">
        <v>6</v>
      </c>
    </row>
    <row r="28" spans="2:14" ht="13.5">
      <c r="B28" s="341"/>
      <c r="C28" s="264">
        <f t="shared" si="15"/>
        <v>100.00000000000001</v>
      </c>
      <c r="D28" s="27">
        <f>ROUND(D27/$C27*100,1)</f>
        <v>0</v>
      </c>
      <c r="E28" s="27">
        <f aca="true" t="shared" si="17" ref="E28:M28">ROUND(E27/$C27*100,1)</f>
        <v>5</v>
      </c>
      <c r="F28" s="27">
        <f t="shared" si="17"/>
        <v>14.9</v>
      </c>
      <c r="G28" s="27">
        <f t="shared" si="17"/>
        <v>23.4</v>
      </c>
      <c r="H28" s="27">
        <f t="shared" si="17"/>
        <v>12.2</v>
      </c>
      <c r="I28" s="27">
        <f t="shared" si="17"/>
        <v>15.9</v>
      </c>
      <c r="J28" s="27">
        <f t="shared" si="17"/>
        <v>16.2</v>
      </c>
      <c r="K28" s="60">
        <f t="shared" si="17"/>
        <v>10.4</v>
      </c>
      <c r="L28" s="60">
        <f t="shared" si="17"/>
        <v>1</v>
      </c>
      <c r="M28" s="60">
        <f t="shared" si="17"/>
        <v>0</v>
      </c>
      <c r="N28" s="130">
        <f>ROUND(N27/$C27*100,1)</f>
        <v>1</v>
      </c>
    </row>
    <row r="29" spans="2:14" ht="13.5">
      <c r="B29" s="332" t="s">
        <v>111</v>
      </c>
      <c r="C29" s="93">
        <f t="shared" si="15"/>
        <v>640</v>
      </c>
      <c r="D29" s="37">
        <v>0</v>
      </c>
      <c r="E29" s="37">
        <v>1</v>
      </c>
      <c r="F29" s="37">
        <v>47</v>
      </c>
      <c r="G29" s="37">
        <v>113</v>
      </c>
      <c r="H29" s="37">
        <v>73</v>
      </c>
      <c r="I29" s="37">
        <v>112</v>
      </c>
      <c r="J29" s="37">
        <v>126</v>
      </c>
      <c r="K29" s="36">
        <v>123</v>
      </c>
      <c r="L29" s="36">
        <v>35</v>
      </c>
      <c r="M29" s="36">
        <v>8</v>
      </c>
      <c r="N29" s="293">
        <v>2</v>
      </c>
    </row>
    <row r="30" spans="2:14" ht="13.5">
      <c r="B30" s="341"/>
      <c r="C30" s="264">
        <f t="shared" si="15"/>
        <v>100</v>
      </c>
      <c r="D30" s="27">
        <f>ROUND(D29/$C29*100,1)</f>
        <v>0</v>
      </c>
      <c r="E30" s="27">
        <f aca="true" t="shared" si="18" ref="E30:M30">ROUND(E29/$C29*100,1)</f>
        <v>0.2</v>
      </c>
      <c r="F30" s="27">
        <f t="shared" si="18"/>
        <v>7.3</v>
      </c>
      <c r="G30" s="27">
        <f t="shared" si="18"/>
        <v>17.7</v>
      </c>
      <c r="H30" s="27">
        <f t="shared" si="18"/>
        <v>11.4</v>
      </c>
      <c r="I30" s="27">
        <f t="shared" si="18"/>
        <v>17.5</v>
      </c>
      <c r="J30" s="27">
        <f>ROUND(J29/$C29*100,1)-0.1</f>
        <v>19.599999999999998</v>
      </c>
      <c r="K30" s="60">
        <f t="shared" si="18"/>
        <v>19.2</v>
      </c>
      <c r="L30" s="60">
        <f t="shared" si="18"/>
        <v>5.5</v>
      </c>
      <c r="M30" s="60">
        <f t="shared" si="18"/>
        <v>1.3</v>
      </c>
      <c r="N30" s="130">
        <f>ROUND(N29/$C29*100,1)</f>
        <v>0.3</v>
      </c>
    </row>
    <row r="31" spans="2:14" ht="13.5">
      <c r="B31" s="340" t="s">
        <v>113</v>
      </c>
      <c r="C31" s="93">
        <f t="shared" si="15"/>
        <v>2080</v>
      </c>
      <c r="D31" s="29">
        <v>1</v>
      </c>
      <c r="E31" s="29">
        <v>18</v>
      </c>
      <c r="F31" s="29">
        <v>266</v>
      </c>
      <c r="G31" s="29">
        <v>411</v>
      </c>
      <c r="H31" s="29">
        <v>334</v>
      </c>
      <c r="I31" s="29">
        <v>318</v>
      </c>
      <c r="J31" s="29">
        <v>372</v>
      </c>
      <c r="K31" s="38">
        <v>237</v>
      </c>
      <c r="L31" s="38">
        <v>88</v>
      </c>
      <c r="M31" s="38">
        <v>16</v>
      </c>
      <c r="N31" s="297">
        <v>19</v>
      </c>
    </row>
    <row r="32" spans="2:14" ht="13.5">
      <c r="B32" s="341"/>
      <c r="C32" s="264">
        <f t="shared" si="15"/>
        <v>100</v>
      </c>
      <c r="D32" s="27">
        <f>ROUND(D31/$C31*100,1)</f>
        <v>0</v>
      </c>
      <c r="E32" s="27">
        <f aca="true" t="shared" si="19" ref="E32:M32">ROUND(E31/$C31*100,1)</f>
        <v>0.9</v>
      </c>
      <c r="F32" s="27">
        <f t="shared" si="19"/>
        <v>12.8</v>
      </c>
      <c r="G32" s="27">
        <f>ROUND(G31/$C31*100,1)-0.1</f>
        <v>19.7</v>
      </c>
      <c r="H32" s="27">
        <f t="shared" si="19"/>
        <v>16.1</v>
      </c>
      <c r="I32" s="27">
        <f t="shared" si="19"/>
        <v>15.3</v>
      </c>
      <c r="J32" s="27">
        <f t="shared" si="19"/>
        <v>17.9</v>
      </c>
      <c r="K32" s="60">
        <f t="shared" si="19"/>
        <v>11.4</v>
      </c>
      <c r="L32" s="60">
        <f t="shared" si="19"/>
        <v>4.2</v>
      </c>
      <c r="M32" s="60">
        <f t="shared" si="19"/>
        <v>0.8</v>
      </c>
      <c r="N32" s="130">
        <f>ROUND(N31/$C31*100,1)</f>
        <v>0.9</v>
      </c>
    </row>
    <row r="33" spans="2:14" ht="13.5">
      <c r="B33" s="340" t="s">
        <v>114</v>
      </c>
      <c r="C33" s="93">
        <f t="shared" si="15"/>
        <v>1538</v>
      </c>
      <c r="D33" s="29">
        <v>0</v>
      </c>
      <c r="E33" s="29">
        <v>24</v>
      </c>
      <c r="F33" s="29">
        <v>361</v>
      </c>
      <c r="G33" s="29">
        <v>359</v>
      </c>
      <c r="H33" s="29">
        <v>149</v>
      </c>
      <c r="I33" s="29">
        <v>266</v>
      </c>
      <c r="J33" s="29">
        <v>205</v>
      </c>
      <c r="K33" s="38">
        <v>129</v>
      </c>
      <c r="L33" s="38">
        <v>35</v>
      </c>
      <c r="M33" s="38">
        <v>1</v>
      </c>
      <c r="N33" s="297">
        <v>9</v>
      </c>
    </row>
    <row r="34" spans="2:14" ht="13.5">
      <c r="B34" s="341"/>
      <c r="C34" s="264">
        <f t="shared" si="15"/>
        <v>99.99999999999999</v>
      </c>
      <c r="D34" s="27">
        <f>ROUND(D33/$C33*100,1)</f>
        <v>0</v>
      </c>
      <c r="E34" s="27">
        <f aca="true" t="shared" si="20" ref="E34:M34">ROUND(E33/$C33*100,1)</f>
        <v>1.6</v>
      </c>
      <c r="F34" s="27">
        <f>ROUND(F33/$C33*100,1)-0.1</f>
        <v>23.4</v>
      </c>
      <c r="G34" s="27">
        <f t="shared" si="20"/>
        <v>23.3</v>
      </c>
      <c r="H34" s="27">
        <f t="shared" si="20"/>
        <v>9.7</v>
      </c>
      <c r="I34" s="27">
        <f t="shared" si="20"/>
        <v>17.3</v>
      </c>
      <c r="J34" s="27">
        <f t="shared" si="20"/>
        <v>13.3</v>
      </c>
      <c r="K34" s="60">
        <f t="shared" si="20"/>
        <v>8.4</v>
      </c>
      <c r="L34" s="60">
        <f t="shared" si="20"/>
        <v>2.3</v>
      </c>
      <c r="M34" s="60">
        <f t="shared" si="20"/>
        <v>0.1</v>
      </c>
      <c r="N34" s="130">
        <f>ROUND(N33/$C33*100,1)</f>
        <v>0.6</v>
      </c>
    </row>
    <row r="35" spans="2:14" ht="13.5">
      <c r="B35" s="340" t="s">
        <v>115</v>
      </c>
      <c r="C35" s="93">
        <f t="shared" si="15"/>
        <v>1110</v>
      </c>
      <c r="D35" s="29">
        <v>0</v>
      </c>
      <c r="E35" s="29">
        <v>24</v>
      </c>
      <c r="F35" s="29">
        <v>211</v>
      </c>
      <c r="G35" s="29">
        <v>309</v>
      </c>
      <c r="H35" s="29">
        <v>148</v>
      </c>
      <c r="I35" s="29">
        <v>146</v>
      </c>
      <c r="J35" s="29">
        <v>136</v>
      </c>
      <c r="K35" s="38">
        <v>98</v>
      </c>
      <c r="L35" s="38">
        <v>24</v>
      </c>
      <c r="M35" s="38">
        <v>0</v>
      </c>
      <c r="N35" s="297">
        <v>14</v>
      </c>
    </row>
    <row r="36" spans="2:14" ht="13.5">
      <c r="B36" s="341"/>
      <c r="C36" s="264">
        <f t="shared" si="15"/>
        <v>100</v>
      </c>
      <c r="D36" s="27">
        <f>ROUND(D35/$C35*100,1)</f>
        <v>0</v>
      </c>
      <c r="E36" s="27">
        <f aca="true" t="shared" si="21" ref="E36:M36">ROUND(E35/$C35*100,1)</f>
        <v>2.2</v>
      </c>
      <c r="F36" s="27">
        <f t="shared" si="21"/>
        <v>19</v>
      </c>
      <c r="G36" s="27">
        <f>ROUND(G35/$C35*100,1)-0.1</f>
        <v>27.7</v>
      </c>
      <c r="H36" s="27">
        <f t="shared" si="21"/>
        <v>13.3</v>
      </c>
      <c r="I36" s="27">
        <f t="shared" si="21"/>
        <v>13.2</v>
      </c>
      <c r="J36" s="27">
        <f t="shared" si="21"/>
        <v>12.3</v>
      </c>
      <c r="K36" s="60">
        <f t="shared" si="21"/>
        <v>8.8</v>
      </c>
      <c r="L36" s="60">
        <f t="shared" si="21"/>
        <v>2.2</v>
      </c>
      <c r="M36" s="60">
        <f t="shared" si="21"/>
        <v>0</v>
      </c>
      <c r="N36" s="130">
        <f>ROUND(N35/$C35*100,1)</f>
        <v>1.3</v>
      </c>
    </row>
    <row r="37" spans="2:14" ht="13.5">
      <c r="B37" s="340" t="s">
        <v>116</v>
      </c>
      <c r="C37" s="93">
        <f t="shared" si="15"/>
        <v>1203</v>
      </c>
      <c r="D37" s="29">
        <v>0</v>
      </c>
      <c r="E37" s="29">
        <v>41</v>
      </c>
      <c r="F37" s="29">
        <v>178</v>
      </c>
      <c r="G37" s="29">
        <v>257</v>
      </c>
      <c r="H37" s="29">
        <v>100</v>
      </c>
      <c r="I37" s="29">
        <v>195</v>
      </c>
      <c r="J37" s="29">
        <v>205</v>
      </c>
      <c r="K37" s="38">
        <v>138</v>
      </c>
      <c r="L37" s="38">
        <v>72</v>
      </c>
      <c r="M37" s="38">
        <v>9</v>
      </c>
      <c r="N37" s="297">
        <v>8</v>
      </c>
    </row>
    <row r="38" spans="2:14" ht="13.5">
      <c r="B38" s="343"/>
      <c r="C38" s="238">
        <f t="shared" si="15"/>
        <v>100</v>
      </c>
      <c r="D38" s="88">
        <f>ROUND(D37/$C37*100,1)</f>
        <v>0</v>
      </c>
      <c r="E38" s="31">
        <f aca="true" t="shared" si="22" ref="E38:M38">ROUND(E37/$C37*100,1)</f>
        <v>3.4</v>
      </c>
      <c r="F38" s="31">
        <f t="shared" si="22"/>
        <v>14.8</v>
      </c>
      <c r="G38" s="31">
        <f t="shared" si="22"/>
        <v>21.4</v>
      </c>
      <c r="H38" s="31">
        <f t="shared" si="22"/>
        <v>8.3</v>
      </c>
      <c r="I38" s="31">
        <f t="shared" si="22"/>
        <v>16.2</v>
      </c>
      <c r="J38" s="31">
        <f t="shared" si="22"/>
        <v>17</v>
      </c>
      <c r="K38" s="61">
        <f t="shared" si="22"/>
        <v>11.5</v>
      </c>
      <c r="L38" s="61">
        <f t="shared" si="22"/>
        <v>6</v>
      </c>
      <c r="M38" s="61">
        <f t="shared" si="22"/>
        <v>0.7</v>
      </c>
      <c r="N38" s="129">
        <f>ROUND(N37/$C37*100,1)</f>
        <v>0.7</v>
      </c>
    </row>
    <row r="39" spans="2:14" ht="13.5">
      <c r="B39" s="331" t="s">
        <v>84</v>
      </c>
      <c r="C39" s="90">
        <f>SUM(D39:N39)</f>
        <v>7194</v>
      </c>
      <c r="D39" s="42">
        <f aca="true" t="shared" si="23" ref="D39:N39">SUM(D41,D43,D45)</f>
        <v>1</v>
      </c>
      <c r="E39" s="42">
        <f t="shared" si="23"/>
        <v>139</v>
      </c>
      <c r="F39" s="42">
        <f t="shared" si="23"/>
        <v>1156</v>
      </c>
      <c r="G39" s="42">
        <f t="shared" si="23"/>
        <v>1595</v>
      </c>
      <c r="H39" s="42">
        <f t="shared" si="23"/>
        <v>880</v>
      </c>
      <c r="I39" s="42">
        <f t="shared" si="23"/>
        <v>1136</v>
      </c>
      <c r="J39" s="25">
        <f t="shared" si="23"/>
        <v>1145</v>
      </c>
      <c r="K39" s="42">
        <f t="shared" si="23"/>
        <v>790</v>
      </c>
      <c r="L39" s="42">
        <f t="shared" si="23"/>
        <v>260</v>
      </c>
      <c r="M39" s="42">
        <f t="shared" si="23"/>
        <v>34</v>
      </c>
      <c r="N39" s="43">
        <f t="shared" si="23"/>
        <v>58</v>
      </c>
    </row>
    <row r="40" spans="2:14" ht="13.5">
      <c r="B40" s="341"/>
      <c r="C40" s="298">
        <f aca="true" t="shared" si="24" ref="C40:C46">SUM(D40:N40)</f>
        <v>100</v>
      </c>
      <c r="D40" s="27">
        <f>ROUND(D39/$C39*100,1)</f>
        <v>0</v>
      </c>
      <c r="E40" s="27">
        <f aca="true" t="shared" si="25" ref="E40:M40">ROUND(E39/$C39*100,1)</f>
        <v>1.9</v>
      </c>
      <c r="F40" s="27">
        <f t="shared" si="25"/>
        <v>16.1</v>
      </c>
      <c r="G40" s="27">
        <f t="shared" si="25"/>
        <v>22.2</v>
      </c>
      <c r="H40" s="27">
        <f t="shared" si="25"/>
        <v>12.2</v>
      </c>
      <c r="I40" s="27">
        <f t="shared" si="25"/>
        <v>15.8</v>
      </c>
      <c r="J40" s="27">
        <f t="shared" si="25"/>
        <v>15.9</v>
      </c>
      <c r="K40" s="60">
        <f t="shared" si="25"/>
        <v>11</v>
      </c>
      <c r="L40" s="60">
        <f t="shared" si="25"/>
        <v>3.6</v>
      </c>
      <c r="M40" s="60">
        <f t="shared" si="25"/>
        <v>0.5</v>
      </c>
      <c r="N40" s="130">
        <f>ROUND(N39/$C39*100,1)</f>
        <v>0.8</v>
      </c>
    </row>
    <row r="41" spans="2:14" ht="13.5">
      <c r="B41" s="340" t="s">
        <v>107</v>
      </c>
      <c r="C41" s="90">
        <f t="shared" si="24"/>
        <v>3200</v>
      </c>
      <c r="D41" s="29">
        <v>1</v>
      </c>
      <c r="E41" s="29">
        <v>1</v>
      </c>
      <c r="F41" s="29">
        <v>2</v>
      </c>
      <c r="G41" s="29">
        <v>7</v>
      </c>
      <c r="H41" s="29">
        <v>378</v>
      </c>
      <c r="I41" s="29">
        <v>886</v>
      </c>
      <c r="J41" s="29">
        <v>941</v>
      </c>
      <c r="K41" s="38">
        <v>686</v>
      </c>
      <c r="L41" s="38">
        <v>244</v>
      </c>
      <c r="M41" s="38">
        <v>32</v>
      </c>
      <c r="N41" s="297">
        <v>22</v>
      </c>
    </row>
    <row r="42" spans="2:14" ht="13.5">
      <c r="B42" s="341"/>
      <c r="C42" s="298">
        <f t="shared" si="24"/>
        <v>99.99999999999999</v>
      </c>
      <c r="D42" s="27">
        <f aca="true" t="shared" si="26" ref="D42:M42">ROUND(D41/$C41*100,1)</f>
        <v>0</v>
      </c>
      <c r="E42" s="27">
        <f t="shared" si="26"/>
        <v>0</v>
      </c>
      <c r="F42" s="27">
        <f t="shared" si="26"/>
        <v>0.1</v>
      </c>
      <c r="G42" s="27">
        <f t="shared" si="26"/>
        <v>0.2</v>
      </c>
      <c r="H42" s="27">
        <f t="shared" si="26"/>
        <v>11.8</v>
      </c>
      <c r="I42" s="27">
        <f t="shared" si="26"/>
        <v>27.7</v>
      </c>
      <c r="J42" s="27">
        <f>ROUND(J41/$C41*100,1)+0.1</f>
        <v>29.5</v>
      </c>
      <c r="K42" s="60">
        <f t="shared" si="26"/>
        <v>21.4</v>
      </c>
      <c r="L42" s="60">
        <f t="shared" si="26"/>
        <v>7.6</v>
      </c>
      <c r="M42" s="60">
        <f t="shared" si="26"/>
        <v>1</v>
      </c>
      <c r="N42" s="130">
        <f>ROUND(N41/$C41*100,1)</f>
        <v>0.7</v>
      </c>
    </row>
    <row r="43" spans="2:14" ht="13.5">
      <c r="B43" s="342" t="s">
        <v>117</v>
      </c>
      <c r="C43" s="90">
        <f t="shared" si="24"/>
        <v>2735</v>
      </c>
      <c r="D43" s="29">
        <v>0</v>
      </c>
      <c r="E43" s="29">
        <v>108</v>
      </c>
      <c r="F43" s="29">
        <v>902</v>
      </c>
      <c r="G43" s="29">
        <v>1130</v>
      </c>
      <c r="H43" s="29">
        <v>299</v>
      </c>
      <c r="I43" s="29">
        <v>109</v>
      </c>
      <c r="J43" s="29">
        <v>106</v>
      </c>
      <c r="K43" s="38">
        <v>46</v>
      </c>
      <c r="L43" s="38">
        <v>7</v>
      </c>
      <c r="M43" s="38">
        <v>2</v>
      </c>
      <c r="N43" s="297">
        <v>26</v>
      </c>
    </row>
    <row r="44" spans="2:14" ht="13.5">
      <c r="B44" s="341"/>
      <c r="C44" s="298">
        <f t="shared" si="24"/>
        <v>100</v>
      </c>
      <c r="D44" s="27">
        <f aca="true" t="shared" si="27" ref="D44:M44">ROUND(D43/$C43*100,1)</f>
        <v>0</v>
      </c>
      <c r="E44" s="27">
        <f t="shared" si="27"/>
        <v>3.9</v>
      </c>
      <c r="F44" s="27">
        <f t="shared" si="27"/>
        <v>33</v>
      </c>
      <c r="G44" s="27">
        <f>ROUND(G43/$C43*100,1)-0.1</f>
        <v>41.199999999999996</v>
      </c>
      <c r="H44" s="27">
        <f t="shared" si="27"/>
        <v>10.9</v>
      </c>
      <c r="I44" s="27">
        <f t="shared" si="27"/>
        <v>4</v>
      </c>
      <c r="J44" s="27">
        <f t="shared" si="27"/>
        <v>3.9</v>
      </c>
      <c r="K44" s="60">
        <f t="shared" si="27"/>
        <v>1.7</v>
      </c>
      <c r="L44" s="60">
        <f t="shared" si="27"/>
        <v>0.3</v>
      </c>
      <c r="M44" s="60">
        <f t="shared" si="27"/>
        <v>0.1</v>
      </c>
      <c r="N44" s="130">
        <f>ROUND(N43/$C43*100,1)</f>
        <v>1</v>
      </c>
    </row>
    <row r="45" spans="2:14" ht="13.5">
      <c r="B45" s="338" t="s">
        <v>34</v>
      </c>
      <c r="C45" s="90">
        <f t="shared" si="24"/>
        <v>1259</v>
      </c>
      <c r="D45" s="37">
        <v>0</v>
      </c>
      <c r="E45" s="37">
        <v>30</v>
      </c>
      <c r="F45" s="37">
        <v>252</v>
      </c>
      <c r="G45" s="37">
        <v>458</v>
      </c>
      <c r="H45" s="37">
        <v>203</v>
      </c>
      <c r="I45" s="37">
        <v>141</v>
      </c>
      <c r="J45" s="70">
        <v>98</v>
      </c>
      <c r="K45" s="37">
        <v>58</v>
      </c>
      <c r="L45" s="37">
        <v>9</v>
      </c>
      <c r="M45" s="37">
        <v>0</v>
      </c>
      <c r="N45" s="39">
        <v>10</v>
      </c>
    </row>
    <row r="46" spans="2:14" ht="13.5">
      <c r="B46" s="343"/>
      <c r="C46" s="314">
        <f t="shared" si="24"/>
        <v>100</v>
      </c>
      <c r="D46" s="31">
        <f aca="true" t="shared" si="28" ref="D46:M46">ROUND(D45/$C45*100,1)</f>
        <v>0</v>
      </c>
      <c r="E46" s="31">
        <f t="shared" si="28"/>
        <v>2.4</v>
      </c>
      <c r="F46" s="31">
        <f t="shared" si="28"/>
        <v>20</v>
      </c>
      <c r="G46" s="31">
        <f t="shared" si="28"/>
        <v>36.4</v>
      </c>
      <c r="H46" s="31">
        <f t="shared" si="28"/>
        <v>16.1</v>
      </c>
      <c r="I46" s="31">
        <f t="shared" si="28"/>
        <v>11.2</v>
      </c>
      <c r="J46" s="67">
        <f t="shared" si="28"/>
        <v>7.8</v>
      </c>
      <c r="K46" s="31">
        <f t="shared" si="28"/>
        <v>4.6</v>
      </c>
      <c r="L46" s="31">
        <f t="shared" si="28"/>
        <v>0.7</v>
      </c>
      <c r="M46" s="31">
        <f t="shared" si="28"/>
        <v>0</v>
      </c>
      <c r="N46" s="32">
        <f>ROUND(N45/$C45*100,1)</f>
        <v>0.8</v>
      </c>
    </row>
    <row r="47" spans="2:14" ht="13.5">
      <c r="B47" s="57"/>
      <c r="C47" s="99"/>
      <c r="D47" s="57"/>
      <c r="E47" s="57"/>
      <c r="F47" s="57"/>
      <c r="G47" s="57"/>
      <c r="H47" s="57"/>
      <c r="I47" s="57"/>
      <c r="J47" s="57"/>
      <c r="K47" s="57"/>
      <c r="L47" s="57"/>
      <c r="M47" s="57"/>
      <c r="N47" s="57"/>
    </row>
    <row r="48" spans="2:14" ht="13.5">
      <c r="B48" s="57"/>
      <c r="C48" s="99"/>
      <c r="D48" s="57"/>
      <c r="E48" s="57"/>
      <c r="F48" s="57"/>
      <c r="G48" s="57"/>
      <c r="H48" s="57"/>
      <c r="I48" s="57"/>
      <c r="J48" s="57"/>
      <c r="K48" s="57"/>
      <c r="L48" s="57"/>
      <c r="M48" s="57"/>
      <c r="N48" s="57"/>
    </row>
    <row r="49" spans="2:14" ht="13.5">
      <c r="B49" s="57"/>
      <c r="C49" s="99"/>
      <c r="D49" s="57"/>
      <c r="E49" s="57"/>
      <c r="F49" s="57"/>
      <c r="G49" s="57"/>
      <c r="H49" s="57"/>
      <c r="I49" s="57"/>
      <c r="J49" s="57"/>
      <c r="K49" s="57"/>
      <c r="L49" s="57"/>
      <c r="M49" s="57"/>
      <c r="N49" s="57"/>
    </row>
  </sheetData>
  <sheetProtection/>
  <mergeCells count="21">
    <mergeCell ref="B5:B6"/>
    <mergeCell ref="B7:B8"/>
    <mergeCell ref="B9:B10"/>
    <mergeCell ref="B11:B12"/>
    <mergeCell ref="B13:B14"/>
    <mergeCell ref="B15:B16"/>
    <mergeCell ref="B17:B18"/>
    <mergeCell ref="B19:B20"/>
    <mergeCell ref="B21:B22"/>
    <mergeCell ref="B23:B24"/>
    <mergeCell ref="B25:B26"/>
    <mergeCell ref="B27:B28"/>
    <mergeCell ref="B41:B42"/>
    <mergeCell ref="B43:B44"/>
    <mergeCell ref="B45:B46"/>
    <mergeCell ref="B29:B30"/>
    <mergeCell ref="B31:B32"/>
    <mergeCell ref="B33:B34"/>
    <mergeCell ref="B35:B36"/>
    <mergeCell ref="B37:B38"/>
    <mergeCell ref="B39:B4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AA32"/>
  <sheetViews>
    <sheetView view="pageBreakPreview" zoomScaleSheetLayoutView="100" zoomScalePageLayoutView="0" workbookViewId="0" topLeftCell="A1">
      <selection activeCell="B39" sqref="B39:B46"/>
    </sheetView>
  </sheetViews>
  <sheetFormatPr defaultColWidth="9.00390625" defaultRowHeight="13.5"/>
  <cols>
    <col min="1" max="1" width="5.25390625" style="0" customWidth="1"/>
    <col min="2" max="2" width="9.50390625" style="0" customWidth="1"/>
    <col min="3" max="26" width="8.625" style="0" customWidth="1"/>
    <col min="27" max="27" width="9.00390625" style="0" customWidth="1"/>
  </cols>
  <sheetData>
    <row r="1" spans="1:27" ht="13.5">
      <c r="A1" s="160" t="s">
        <v>338</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13.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290" t="s">
        <v>250</v>
      </c>
      <c r="AA2" s="160"/>
    </row>
    <row r="3" spans="1:27" ht="30" customHeight="1">
      <c r="A3" s="160"/>
      <c r="B3" s="380"/>
      <c r="C3" s="377" t="s">
        <v>76</v>
      </c>
      <c r="D3" s="378"/>
      <c r="E3" s="378"/>
      <c r="F3" s="378"/>
      <c r="G3" s="378"/>
      <c r="H3" s="378"/>
      <c r="I3" s="378"/>
      <c r="J3" s="379"/>
      <c r="K3" s="377" t="s">
        <v>177</v>
      </c>
      <c r="L3" s="378"/>
      <c r="M3" s="378"/>
      <c r="N3" s="378"/>
      <c r="O3" s="378"/>
      <c r="P3" s="378"/>
      <c r="Q3" s="378"/>
      <c r="R3" s="379"/>
      <c r="S3" s="377" t="s">
        <v>86</v>
      </c>
      <c r="T3" s="378"/>
      <c r="U3" s="378"/>
      <c r="V3" s="378"/>
      <c r="W3" s="378"/>
      <c r="X3" s="378"/>
      <c r="Y3" s="378"/>
      <c r="Z3" s="379"/>
      <c r="AA3" s="160"/>
    </row>
    <row r="4" spans="1:27" ht="69.75" customHeight="1">
      <c r="A4" s="160"/>
      <c r="B4" s="381"/>
      <c r="C4" s="171" t="s">
        <v>84</v>
      </c>
      <c r="D4" s="33" t="s">
        <v>225</v>
      </c>
      <c r="E4" s="33" t="s">
        <v>226</v>
      </c>
      <c r="F4" s="33" t="s">
        <v>227</v>
      </c>
      <c r="G4" s="33" t="s">
        <v>230</v>
      </c>
      <c r="H4" s="33" t="s">
        <v>228</v>
      </c>
      <c r="I4" s="34" t="s">
        <v>229</v>
      </c>
      <c r="J4" s="23" t="s">
        <v>224</v>
      </c>
      <c r="K4" s="171" t="s">
        <v>84</v>
      </c>
      <c r="L4" s="33" t="s">
        <v>225</v>
      </c>
      <c r="M4" s="33" t="s">
        <v>226</v>
      </c>
      <c r="N4" s="33" t="s">
        <v>227</v>
      </c>
      <c r="O4" s="33" t="s">
        <v>230</v>
      </c>
      <c r="P4" s="33" t="s">
        <v>228</v>
      </c>
      <c r="Q4" s="34" t="s">
        <v>229</v>
      </c>
      <c r="R4" s="23" t="s">
        <v>224</v>
      </c>
      <c r="S4" s="171" t="s">
        <v>84</v>
      </c>
      <c r="T4" s="33" t="s">
        <v>225</v>
      </c>
      <c r="U4" s="33" t="s">
        <v>226</v>
      </c>
      <c r="V4" s="33" t="s">
        <v>227</v>
      </c>
      <c r="W4" s="33" t="s">
        <v>230</v>
      </c>
      <c r="X4" s="33" t="s">
        <v>228</v>
      </c>
      <c r="Y4" s="34" t="s">
        <v>229</v>
      </c>
      <c r="Z4" s="23" t="s">
        <v>224</v>
      </c>
      <c r="AA4" s="160"/>
    </row>
    <row r="5" spans="1:27" ht="18" customHeight="1">
      <c r="A5" s="160"/>
      <c r="B5" s="371" t="s">
        <v>84</v>
      </c>
      <c r="C5" s="173">
        <f aca="true" t="shared" si="0" ref="C5:J5">SUM(K5,S5,C20,K20,S20)</f>
        <v>7194</v>
      </c>
      <c r="D5" s="174">
        <f t="shared" si="0"/>
        <v>95</v>
      </c>
      <c r="E5" s="174">
        <f t="shared" si="0"/>
        <v>155</v>
      </c>
      <c r="F5" s="174">
        <f t="shared" si="0"/>
        <v>202</v>
      </c>
      <c r="G5" s="174">
        <f t="shared" si="0"/>
        <v>5739</v>
      </c>
      <c r="H5" s="174">
        <f t="shared" si="0"/>
        <v>179</v>
      </c>
      <c r="I5" s="174">
        <f t="shared" si="0"/>
        <v>82</v>
      </c>
      <c r="J5" s="174">
        <f t="shared" si="0"/>
        <v>742</v>
      </c>
      <c r="K5" s="175">
        <v>751</v>
      </c>
      <c r="L5" s="176">
        <v>5</v>
      </c>
      <c r="M5" s="176">
        <v>14</v>
      </c>
      <c r="N5" s="176">
        <v>23</v>
      </c>
      <c r="O5" s="176">
        <v>611</v>
      </c>
      <c r="P5" s="176">
        <v>13</v>
      </c>
      <c r="Q5" s="176">
        <v>5</v>
      </c>
      <c r="R5" s="176">
        <v>80</v>
      </c>
      <c r="S5" s="175">
        <v>2327</v>
      </c>
      <c r="T5" s="176">
        <v>19</v>
      </c>
      <c r="U5" s="176">
        <v>35</v>
      </c>
      <c r="V5" s="176">
        <v>76</v>
      </c>
      <c r="W5" s="176">
        <v>1891</v>
      </c>
      <c r="X5" s="176">
        <v>49</v>
      </c>
      <c r="Y5" s="176">
        <v>26</v>
      </c>
      <c r="Z5" s="177">
        <v>231</v>
      </c>
      <c r="AA5" s="160"/>
    </row>
    <row r="6" spans="1:27" ht="18" customHeight="1">
      <c r="A6" s="160"/>
      <c r="B6" s="372"/>
      <c r="C6" s="265">
        <f aca="true" t="shared" si="1" ref="C6:C16">SUM(D6:J6)</f>
        <v>99.99999999999999</v>
      </c>
      <c r="D6" s="178">
        <f aca="true" t="shared" si="2" ref="D6:J6">ROUND(D5/$C5*100,1)</f>
        <v>1.3</v>
      </c>
      <c r="E6" s="178">
        <f t="shared" si="2"/>
        <v>2.2</v>
      </c>
      <c r="F6" s="178">
        <f t="shared" si="2"/>
        <v>2.8</v>
      </c>
      <c r="G6" s="178">
        <f t="shared" si="2"/>
        <v>79.8</v>
      </c>
      <c r="H6" s="178">
        <f t="shared" si="2"/>
        <v>2.5</v>
      </c>
      <c r="I6" s="178">
        <f t="shared" si="2"/>
        <v>1.1</v>
      </c>
      <c r="J6" s="179">
        <f t="shared" si="2"/>
        <v>10.3</v>
      </c>
      <c r="K6" s="266">
        <f>SUM(L6:R6)</f>
        <v>100.00000000000001</v>
      </c>
      <c r="L6" s="181">
        <f aca="true" t="shared" si="3" ref="L6:Q6">ROUND(L5/$K5*100,1)</f>
        <v>0.7</v>
      </c>
      <c r="M6" s="181">
        <f t="shared" si="3"/>
        <v>1.9</v>
      </c>
      <c r="N6" s="181">
        <f t="shared" si="3"/>
        <v>3.1</v>
      </c>
      <c r="O6" s="181">
        <f>ROUND(O5/$K5*100,1)-0.1</f>
        <v>81.30000000000001</v>
      </c>
      <c r="P6" s="181">
        <f t="shared" si="3"/>
        <v>1.7</v>
      </c>
      <c r="Q6" s="181">
        <f t="shared" si="3"/>
        <v>0.7</v>
      </c>
      <c r="R6" s="182">
        <f>ROUND(R5/$K5*100,1)-0.1</f>
        <v>10.6</v>
      </c>
      <c r="S6" s="266">
        <f>SUM(T6:Z6)</f>
        <v>99.99999999999999</v>
      </c>
      <c r="T6" s="181">
        <f aca="true" t="shared" si="4" ref="T6:Z6">ROUND(T5/$S5*100,1)</f>
        <v>0.8</v>
      </c>
      <c r="U6" s="181">
        <f t="shared" si="4"/>
        <v>1.5</v>
      </c>
      <c r="V6" s="181">
        <f t="shared" si="4"/>
        <v>3.3</v>
      </c>
      <c r="W6" s="181">
        <f t="shared" si="4"/>
        <v>81.3</v>
      </c>
      <c r="X6" s="181">
        <f t="shared" si="4"/>
        <v>2.1</v>
      </c>
      <c r="Y6" s="181">
        <f t="shared" si="4"/>
        <v>1.1</v>
      </c>
      <c r="Z6" s="182">
        <f t="shared" si="4"/>
        <v>9.9</v>
      </c>
      <c r="AA6" s="160"/>
    </row>
    <row r="7" spans="1:27" ht="18" customHeight="1">
      <c r="A7" s="160"/>
      <c r="B7" s="373" t="s">
        <v>195</v>
      </c>
      <c r="C7" s="180">
        <f t="shared" si="1"/>
        <v>780</v>
      </c>
      <c r="D7" s="183">
        <f aca="true" t="shared" si="5" ref="D7:J7">SUM(L7,T7,D22,L22,T22)</f>
        <v>9</v>
      </c>
      <c r="E7" s="183">
        <f t="shared" si="5"/>
        <v>18</v>
      </c>
      <c r="F7" s="183">
        <f t="shared" si="5"/>
        <v>26</v>
      </c>
      <c r="G7" s="183">
        <f t="shared" si="5"/>
        <v>621</v>
      </c>
      <c r="H7" s="183">
        <f t="shared" si="5"/>
        <v>19</v>
      </c>
      <c r="I7" s="183">
        <f t="shared" si="5"/>
        <v>8</v>
      </c>
      <c r="J7" s="183">
        <f t="shared" si="5"/>
        <v>79</v>
      </c>
      <c r="K7" s="180">
        <v>95</v>
      </c>
      <c r="L7" s="183">
        <v>0</v>
      </c>
      <c r="M7" s="183">
        <v>2</v>
      </c>
      <c r="N7" s="183">
        <v>5</v>
      </c>
      <c r="O7" s="183">
        <v>77</v>
      </c>
      <c r="P7" s="183">
        <v>2</v>
      </c>
      <c r="Q7" s="183">
        <v>0</v>
      </c>
      <c r="R7" s="184">
        <v>9</v>
      </c>
      <c r="S7" s="180">
        <v>232</v>
      </c>
      <c r="T7" s="183">
        <v>3</v>
      </c>
      <c r="U7" s="183">
        <v>5</v>
      </c>
      <c r="V7" s="183">
        <v>8</v>
      </c>
      <c r="W7" s="183">
        <v>193</v>
      </c>
      <c r="X7" s="183">
        <v>4</v>
      </c>
      <c r="Y7" s="183">
        <v>1</v>
      </c>
      <c r="Z7" s="184">
        <v>18</v>
      </c>
      <c r="AA7" s="160"/>
    </row>
    <row r="8" spans="1:27" ht="18" customHeight="1">
      <c r="A8" s="160"/>
      <c r="B8" s="374"/>
      <c r="C8" s="265">
        <f t="shared" si="1"/>
        <v>99.99999999999999</v>
      </c>
      <c r="D8" s="178">
        <f aca="true" t="shared" si="6" ref="D8:I8">ROUND(D7/$C7*100,1)</f>
        <v>1.2</v>
      </c>
      <c r="E8" s="178">
        <f t="shared" si="6"/>
        <v>2.3</v>
      </c>
      <c r="F8" s="178">
        <f t="shared" si="6"/>
        <v>3.3</v>
      </c>
      <c r="G8" s="178">
        <f>ROUND(G7/$C7*100,1)+0.1</f>
        <v>79.69999999999999</v>
      </c>
      <c r="H8" s="178">
        <f t="shared" si="6"/>
        <v>2.4</v>
      </c>
      <c r="I8" s="178">
        <f t="shared" si="6"/>
        <v>1</v>
      </c>
      <c r="J8" s="179">
        <f>ROUND(J7/$C7*100,1)</f>
        <v>10.1</v>
      </c>
      <c r="K8" s="266">
        <f aca="true" t="shared" si="7" ref="K8:K14">SUM(L8:R8)</f>
        <v>100</v>
      </c>
      <c r="L8" s="181">
        <f aca="true" t="shared" si="8" ref="L8:Q8">ROUND(L7/$K7*100,1)</f>
        <v>0</v>
      </c>
      <c r="M8" s="181">
        <f t="shared" si="8"/>
        <v>2.1</v>
      </c>
      <c r="N8" s="181">
        <f t="shared" si="8"/>
        <v>5.3</v>
      </c>
      <c r="O8" s="181">
        <f>ROUND(O7/$K7*100,1)-0.1</f>
        <v>81</v>
      </c>
      <c r="P8" s="181">
        <f t="shared" si="8"/>
        <v>2.1</v>
      </c>
      <c r="Q8" s="181">
        <f t="shared" si="8"/>
        <v>0</v>
      </c>
      <c r="R8" s="182">
        <f>ROUND(R7/$K7*100,1)</f>
        <v>9.5</v>
      </c>
      <c r="S8" s="266">
        <f aca="true" t="shared" si="9" ref="S8:S14">SUM(T8:Z8)</f>
        <v>100.00000000000001</v>
      </c>
      <c r="T8" s="181">
        <f aca="true" t="shared" si="10" ref="T8:Z8">ROUND(T7/$S7*100,1)</f>
        <v>1.3</v>
      </c>
      <c r="U8" s="181">
        <f t="shared" si="10"/>
        <v>2.2</v>
      </c>
      <c r="V8" s="181">
        <f t="shared" si="10"/>
        <v>3.4</v>
      </c>
      <c r="W8" s="181">
        <f t="shared" si="10"/>
        <v>83.2</v>
      </c>
      <c r="X8" s="181">
        <f t="shared" si="10"/>
        <v>1.7</v>
      </c>
      <c r="Y8" s="181">
        <f t="shared" si="10"/>
        <v>0.4</v>
      </c>
      <c r="Z8" s="182">
        <f t="shared" si="10"/>
        <v>7.8</v>
      </c>
      <c r="AA8" s="160"/>
    </row>
    <row r="9" spans="1:27" ht="18" customHeight="1">
      <c r="A9" s="160"/>
      <c r="B9" s="375" t="s">
        <v>196</v>
      </c>
      <c r="C9" s="180">
        <f t="shared" si="1"/>
        <v>2613</v>
      </c>
      <c r="D9" s="183">
        <f aca="true" t="shared" si="11" ref="D9:J9">SUM(L9,T9,D24,L24,T24)</f>
        <v>41</v>
      </c>
      <c r="E9" s="183">
        <f t="shared" si="11"/>
        <v>54</v>
      </c>
      <c r="F9" s="183">
        <f t="shared" si="11"/>
        <v>73</v>
      </c>
      <c r="G9" s="183">
        <f t="shared" si="11"/>
        <v>2044</v>
      </c>
      <c r="H9" s="183">
        <f t="shared" si="11"/>
        <v>74</v>
      </c>
      <c r="I9" s="183">
        <f t="shared" si="11"/>
        <v>30</v>
      </c>
      <c r="J9" s="183">
        <f t="shared" si="11"/>
        <v>297</v>
      </c>
      <c r="K9" s="180">
        <v>281</v>
      </c>
      <c r="L9" s="183">
        <v>2</v>
      </c>
      <c r="M9" s="183">
        <v>3</v>
      </c>
      <c r="N9" s="183">
        <v>7</v>
      </c>
      <c r="O9" s="183">
        <v>225</v>
      </c>
      <c r="P9" s="183">
        <v>7</v>
      </c>
      <c r="Q9" s="183">
        <v>2</v>
      </c>
      <c r="R9" s="184">
        <v>35</v>
      </c>
      <c r="S9" s="180">
        <v>894</v>
      </c>
      <c r="T9" s="183">
        <v>9</v>
      </c>
      <c r="U9" s="183">
        <v>17</v>
      </c>
      <c r="V9" s="183">
        <v>23</v>
      </c>
      <c r="W9" s="183">
        <v>716</v>
      </c>
      <c r="X9" s="183">
        <v>20</v>
      </c>
      <c r="Y9" s="183">
        <v>11</v>
      </c>
      <c r="Z9" s="184">
        <v>98</v>
      </c>
      <c r="AA9" s="160"/>
    </row>
    <row r="10" spans="1:27" ht="18" customHeight="1">
      <c r="A10" s="160"/>
      <c r="B10" s="374"/>
      <c r="C10" s="265">
        <f t="shared" si="1"/>
        <v>99.99999999999999</v>
      </c>
      <c r="D10" s="178">
        <f aca="true" t="shared" si="12" ref="D10:I10">ROUND(D9/$C9*100,1)</f>
        <v>1.6</v>
      </c>
      <c r="E10" s="178">
        <f t="shared" si="12"/>
        <v>2.1</v>
      </c>
      <c r="F10" s="178">
        <f t="shared" si="12"/>
        <v>2.8</v>
      </c>
      <c r="G10" s="178">
        <f>ROUND(G9/$C9*100,1)+0.1</f>
        <v>78.3</v>
      </c>
      <c r="H10" s="178">
        <f t="shared" si="12"/>
        <v>2.8</v>
      </c>
      <c r="I10" s="178">
        <f t="shared" si="12"/>
        <v>1.1</v>
      </c>
      <c r="J10" s="179">
        <f>ROUND(J9/$C9*100,1)-0.1</f>
        <v>11.3</v>
      </c>
      <c r="K10" s="266">
        <f t="shared" si="7"/>
        <v>100</v>
      </c>
      <c r="L10" s="181">
        <f aca="true" t="shared" si="13" ref="L10:Q10">ROUND(L9/$K9*100,1)</f>
        <v>0.7</v>
      </c>
      <c r="M10" s="181">
        <f t="shared" si="13"/>
        <v>1.1</v>
      </c>
      <c r="N10" s="181">
        <f t="shared" si="13"/>
        <v>2.5</v>
      </c>
      <c r="O10" s="181">
        <f t="shared" si="13"/>
        <v>80.1</v>
      </c>
      <c r="P10" s="181">
        <f t="shared" si="13"/>
        <v>2.5</v>
      </c>
      <c r="Q10" s="181">
        <f t="shared" si="13"/>
        <v>0.7</v>
      </c>
      <c r="R10" s="182">
        <f>ROUND(R9/$K9*100,1)-0.1</f>
        <v>12.4</v>
      </c>
      <c r="S10" s="266">
        <f t="shared" si="9"/>
        <v>100</v>
      </c>
      <c r="T10" s="181">
        <f aca="true" t="shared" si="14" ref="T10:Z10">ROUND(T9/$S9*100,1)</f>
        <v>1</v>
      </c>
      <c r="U10" s="181">
        <f t="shared" si="14"/>
        <v>1.9</v>
      </c>
      <c r="V10" s="181">
        <f t="shared" si="14"/>
        <v>2.6</v>
      </c>
      <c r="W10" s="181">
        <f t="shared" si="14"/>
        <v>80.1</v>
      </c>
      <c r="X10" s="181">
        <f t="shared" si="14"/>
        <v>2.2</v>
      </c>
      <c r="Y10" s="181">
        <f t="shared" si="14"/>
        <v>1.2</v>
      </c>
      <c r="Z10" s="182">
        <f t="shared" si="14"/>
        <v>11</v>
      </c>
      <c r="AA10" s="160"/>
    </row>
    <row r="11" spans="1:27" ht="18" customHeight="1">
      <c r="A11" s="160"/>
      <c r="B11" s="373" t="s">
        <v>197</v>
      </c>
      <c r="C11" s="180">
        <f t="shared" si="1"/>
        <v>1901</v>
      </c>
      <c r="D11" s="183">
        <f aca="true" t="shared" si="15" ref="D11:J11">SUM(L11,T11,D26,L26,T26)</f>
        <v>25</v>
      </c>
      <c r="E11" s="183">
        <f t="shared" si="15"/>
        <v>44</v>
      </c>
      <c r="F11" s="183">
        <f t="shared" si="15"/>
        <v>51</v>
      </c>
      <c r="G11" s="183">
        <f t="shared" si="15"/>
        <v>1536</v>
      </c>
      <c r="H11" s="183">
        <f t="shared" si="15"/>
        <v>46</v>
      </c>
      <c r="I11" s="183">
        <f t="shared" si="15"/>
        <v>23</v>
      </c>
      <c r="J11" s="183">
        <f t="shared" si="15"/>
        <v>176</v>
      </c>
      <c r="K11" s="180">
        <v>187</v>
      </c>
      <c r="L11" s="183">
        <v>1</v>
      </c>
      <c r="M11" s="183">
        <v>3</v>
      </c>
      <c r="N11" s="183">
        <v>7</v>
      </c>
      <c r="O11" s="183">
        <v>151</v>
      </c>
      <c r="P11" s="183">
        <v>4</v>
      </c>
      <c r="Q11" s="183">
        <v>2</v>
      </c>
      <c r="R11" s="184">
        <v>19</v>
      </c>
      <c r="S11" s="180">
        <v>596</v>
      </c>
      <c r="T11" s="183">
        <v>3</v>
      </c>
      <c r="U11" s="183">
        <v>6</v>
      </c>
      <c r="V11" s="183">
        <v>22</v>
      </c>
      <c r="W11" s="183">
        <v>496</v>
      </c>
      <c r="X11" s="183">
        <v>13</v>
      </c>
      <c r="Y11" s="183">
        <v>7</v>
      </c>
      <c r="Z11" s="184">
        <v>49</v>
      </c>
      <c r="AA11" s="160"/>
    </row>
    <row r="12" spans="1:27" ht="18" customHeight="1">
      <c r="A12" s="160"/>
      <c r="B12" s="374"/>
      <c r="C12" s="265">
        <f t="shared" si="1"/>
        <v>100</v>
      </c>
      <c r="D12" s="178">
        <f aca="true" t="shared" si="16" ref="D12:I12">ROUND(D11/$C11*100,1)</f>
        <v>1.3</v>
      </c>
      <c r="E12" s="178">
        <f t="shared" si="16"/>
        <v>2.3</v>
      </c>
      <c r="F12" s="178">
        <f t="shared" si="16"/>
        <v>2.7</v>
      </c>
      <c r="G12" s="178">
        <f t="shared" si="16"/>
        <v>80.8</v>
      </c>
      <c r="H12" s="178">
        <f t="shared" si="16"/>
        <v>2.4</v>
      </c>
      <c r="I12" s="178">
        <f t="shared" si="16"/>
        <v>1.2</v>
      </c>
      <c r="J12" s="179">
        <f>ROUND(J11/$C11*100,1)</f>
        <v>9.3</v>
      </c>
      <c r="K12" s="266">
        <f t="shared" si="7"/>
        <v>99.99999999999999</v>
      </c>
      <c r="L12" s="181">
        <f aca="true" t="shared" si="17" ref="L12:Q12">ROUND(L11/$K11*100,1)</f>
        <v>0.5</v>
      </c>
      <c r="M12" s="181">
        <f t="shared" si="17"/>
        <v>1.6</v>
      </c>
      <c r="N12" s="181">
        <f t="shared" si="17"/>
        <v>3.7</v>
      </c>
      <c r="O12" s="181">
        <f t="shared" si="17"/>
        <v>80.7</v>
      </c>
      <c r="P12" s="181">
        <f t="shared" si="17"/>
        <v>2.1</v>
      </c>
      <c r="Q12" s="181">
        <f t="shared" si="17"/>
        <v>1.1</v>
      </c>
      <c r="R12" s="182">
        <f>ROUND(R11/$K11*100,1)+0.1</f>
        <v>10.299999999999999</v>
      </c>
      <c r="S12" s="266">
        <f t="shared" si="9"/>
        <v>100.00000000000001</v>
      </c>
      <c r="T12" s="181">
        <f aca="true" t="shared" si="18" ref="T12:Z12">ROUND(T11/$S11*100,1)</f>
        <v>0.5</v>
      </c>
      <c r="U12" s="181">
        <f t="shared" si="18"/>
        <v>1</v>
      </c>
      <c r="V12" s="181">
        <f t="shared" si="18"/>
        <v>3.7</v>
      </c>
      <c r="W12" s="181">
        <f t="shared" si="18"/>
        <v>83.2</v>
      </c>
      <c r="X12" s="181">
        <f t="shared" si="18"/>
        <v>2.2</v>
      </c>
      <c r="Y12" s="181">
        <f t="shared" si="18"/>
        <v>1.2</v>
      </c>
      <c r="Z12" s="182">
        <f t="shared" si="18"/>
        <v>8.2</v>
      </c>
      <c r="AA12" s="160"/>
    </row>
    <row r="13" spans="1:27" ht="18" customHeight="1">
      <c r="A13" s="160"/>
      <c r="B13" s="375" t="s">
        <v>198</v>
      </c>
      <c r="C13" s="180">
        <f t="shared" si="1"/>
        <v>1852</v>
      </c>
      <c r="D13" s="183">
        <f aca="true" t="shared" si="19" ref="D13:J13">SUM(L13,T13,D28,L28,T28)</f>
        <v>19</v>
      </c>
      <c r="E13" s="183">
        <f t="shared" si="19"/>
        <v>36</v>
      </c>
      <c r="F13" s="183">
        <f t="shared" si="19"/>
        <v>52</v>
      </c>
      <c r="G13" s="183">
        <f t="shared" si="19"/>
        <v>1504</v>
      </c>
      <c r="H13" s="183">
        <f t="shared" si="19"/>
        <v>38</v>
      </c>
      <c r="I13" s="183">
        <f t="shared" si="19"/>
        <v>21</v>
      </c>
      <c r="J13" s="183">
        <f t="shared" si="19"/>
        <v>182</v>
      </c>
      <c r="K13" s="180">
        <v>183</v>
      </c>
      <c r="L13" s="183">
        <v>2</v>
      </c>
      <c r="M13" s="183">
        <v>6</v>
      </c>
      <c r="N13" s="183">
        <v>4</v>
      </c>
      <c r="O13" s="183">
        <v>153</v>
      </c>
      <c r="P13" s="183">
        <v>0</v>
      </c>
      <c r="Q13" s="183">
        <v>1</v>
      </c>
      <c r="R13" s="184">
        <v>17</v>
      </c>
      <c r="S13" s="180">
        <v>592</v>
      </c>
      <c r="T13" s="183">
        <v>3</v>
      </c>
      <c r="U13" s="183">
        <v>5</v>
      </c>
      <c r="V13" s="183">
        <v>23</v>
      </c>
      <c r="W13" s="183">
        <v>481</v>
      </c>
      <c r="X13" s="183">
        <v>11</v>
      </c>
      <c r="Y13" s="183">
        <v>7</v>
      </c>
      <c r="Z13" s="184">
        <v>62</v>
      </c>
      <c r="AA13" s="160"/>
    </row>
    <row r="14" spans="1:27" ht="18" customHeight="1">
      <c r="A14" s="160"/>
      <c r="B14" s="374"/>
      <c r="C14" s="265">
        <f t="shared" si="1"/>
        <v>99.99999999999999</v>
      </c>
      <c r="D14" s="178">
        <f aca="true" t="shared" si="20" ref="D14:I14">ROUND(D13/$C13*100,1)</f>
        <v>1</v>
      </c>
      <c r="E14" s="178">
        <f t="shared" si="20"/>
        <v>1.9</v>
      </c>
      <c r="F14" s="178">
        <f t="shared" si="20"/>
        <v>2.8</v>
      </c>
      <c r="G14" s="178">
        <f>ROUND(G13/$C13*100,1)+0.1</f>
        <v>81.3</v>
      </c>
      <c r="H14" s="178">
        <f t="shared" si="20"/>
        <v>2.1</v>
      </c>
      <c r="I14" s="178">
        <f t="shared" si="20"/>
        <v>1.1</v>
      </c>
      <c r="J14" s="179">
        <f>ROUND(J13/$C13*100,1)</f>
        <v>9.8</v>
      </c>
      <c r="K14" s="266">
        <f t="shared" si="7"/>
        <v>99.99999999999999</v>
      </c>
      <c r="L14" s="181">
        <f aca="true" t="shared" si="21" ref="L14:R14">ROUND(L13/$K13*100,1)</f>
        <v>1.1</v>
      </c>
      <c r="M14" s="181">
        <f t="shared" si="21"/>
        <v>3.3</v>
      </c>
      <c r="N14" s="181">
        <f t="shared" si="21"/>
        <v>2.2</v>
      </c>
      <c r="O14" s="181">
        <f t="shared" si="21"/>
        <v>83.6</v>
      </c>
      <c r="P14" s="181">
        <f t="shared" si="21"/>
        <v>0</v>
      </c>
      <c r="Q14" s="181">
        <f t="shared" si="21"/>
        <v>0.5</v>
      </c>
      <c r="R14" s="182">
        <f t="shared" si="21"/>
        <v>9.3</v>
      </c>
      <c r="S14" s="266">
        <f t="shared" si="9"/>
        <v>100.00000000000001</v>
      </c>
      <c r="T14" s="181">
        <f aca="true" t="shared" si="22" ref="T14:Z14">ROUND(T13/$S13*100,1)</f>
        <v>0.5</v>
      </c>
      <c r="U14" s="181">
        <f t="shared" si="22"/>
        <v>0.8</v>
      </c>
      <c r="V14" s="181">
        <f t="shared" si="22"/>
        <v>3.9</v>
      </c>
      <c r="W14" s="181">
        <f>ROUND(W13/$S13*100,1)-0.1</f>
        <v>81.2</v>
      </c>
      <c r="X14" s="181">
        <f t="shared" si="22"/>
        <v>1.9</v>
      </c>
      <c r="Y14" s="181">
        <f t="shared" si="22"/>
        <v>1.2</v>
      </c>
      <c r="Z14" s="182">
        <f t="shared" si="22"/>
        <v>10.5</v>
      </c>
      <c r="AA14" s="160"/>
    </row>
    <row r="15" spans="1:27" ht="18" customHeight="1">
      <c r="A15" s="160"/>
      <c r="B15" s="375" t="s">
        <v>88</v>
      </c>
      <c r="C15" s="180">
        <f t="shared" si="1"/>
        <v>48</v>
      </c>
      <c r="D15" s="183">
        <f aca="true" t="shared" si="23" ref="D15:J15">SUM(L15,T15,D30,L30,T30)</f>
        <v>1</v>
      </c>
      <c r="E15" s="183">
        <f t="shared" si="23"/>
        <v>3</v>
      </c>
      <c r="F15" s="183">
        <f t="shared" si="23"/>
        <v>0</v>
      </c>
      <c r="G15" s="183">
        <f t="shared" si="23"/>
        <v>34</v>
      </c>
      <c r="H15" s="183">
        <f t="shared" si="23"/>
        <v>2</v>
      </c>
      <c r="I15" s="183">
        <f t="shared" si="23"/>
        <v>0</v>
      </c>
      <c r="J15" s="183">
        <f t="shared" si="23"/>
        <v>8</v>
      </c>
      <c r="K15" s="180">
        <v>5</v>
      </c>
      <c r="L15" s="183">
        <v>0</v>
      </c>
      <c r="M15" s="183">
        <v>0</v>
      </c>
      <c r="N15" s="183">
        <v>0</v>
      </c>
      <c r="O15" s="183">
        <v>5</v>
      </c>
      <c r="P15" s="183">
        <v>0</v>
      </c>
      <c r="Q15" s="183">
        <v>0</v>
      </c>
      <c r="R15" s="184">
        <v>0</v>
      </c>
      <c r="S15" s="180">
        <v>13</v>
      </c>
      <c r="T15" s="183">
        <v>1</v>
      </c>
      <c r="U15" s="183">
        <v>2</v>
      </c>
      <c r="V15" s="183">
        <v>0</v>
      </c>
      <c r="W15" s="183">
        <v>5</v>
      </c>
      <c r="X15" s="183">
        <v>1</v>
      </c>
      <c r="Y15" s="183">
        <v>0</v>
      </c>
      <c r="Z15" s="184">
        <v>4</v>
      </c>
      <c r="AA15" s="160"/>
    </row>
    <row r="16" spans="1:27" ht="18" customHeight="1">
      <c r="A16" s="160"/>
      <c r="B16" s="376"/>
      <c r="C16" s="247">
        <f t="shared" si="1"/>
        <v>100.00000000000001</v>
      </c>
      <c r="D16" s="185">
        <f aca="true" t="shared" si="24" ref="D16:I16">ROUND(D15/$C15*100,1)</f>
        <v>2.1</v>
      </c>
      <c r="E16" s="185">
        <f t="shared" si="24"/>
        <v>6.3</v>
      </c>
      <c r="F16" s="185">
        <f t="shared" si="24"/>
        <v>0</v>
      </c>
      <c r="G16" s="185">
        <f>ROUND(G15/$C15*100,1)-0.1</f>
        <v>70.7</v>
      </c>
      <c r="H16" s="185">
        <f t="shared" si="24"/>
        <v>4.2</v>
      </c>
      <c r="I16" s="185">
        <f t="shared" si="24"/>
        <v>0</v>
      </c>
      <c r="J16" s="186">
        <f>ROUND(J15/$C15*100,1)</f>
        <v>16.7</v>
      </c>
      <c r="K16" s="267">
        <f>SUM(L16:R16)</f>
        <v>100</v>
      </c>
      <c r="L16" s="187">
        <f aca="true" t="shared" si="25" ref="L16:R16">ROUND(L15/$K15*100,1)</f>
        <v>0</v>
      </c>
      <c r="M16" s="187">
        <f t="shared" si="25"/>
        <v>0</v>
      </c>
      <c r="N16" s="187">
        <f t="shared" si="25"/>
        <v>0</v>
      </c>
      <c r="O16" s="187">
        <f t="shared" si="25"/>
        <v>100</v>
      </c>
      <c r="P16" s="187">
        <f t="shared" si="25"/>
        <v>0</v>
      </c>
      <c r="Q16" s="187">
        <f t="shared" si="25"/>
        <v>0</v>
      </c>
      <c r="R16" s="188">
        <f t="shared" si="25"/>
        <v>0</v>
      </c>
      <c r="S16" s="267">
        <f>SUM(T16:Z16)</f>
        <v>100</v>
      </c>
      <c r="T16" s="187">
        <f aca="true" t="shared" si="26" ref="T16:Z16">ROUND(T15/$S15*100,1)</f>
        <v>7.7</v>
      </c>
      <c r="U16" s="187">
        <f t="shared" si="26"/>
        <v>15.4</v>
      </c>
      <c r="V16" s="187">
        <f t="shared" si="26"/>
        <v>0</v>
      </c>
      <c r="W16" s="187">
        <f>ROUND(W15/$S15*100,1)-0.1</f>
        <v>38.4</v>
      </c>
      <c r="X16" s="187">
        <f t="shared" si="26"/>
        <v>7.7</v>
      </c>
      <c r="Y16" s="187">
        <f t="shared" si="26"/>
        <v>0</v>
      </c>
      <c r="Z16" s="188">
        <f t="shared" si="26"/>
        <v>30.8</v>
      </c>
      <c r="AA16" s="160"/>
    </row>
    <row r="17" spans="1:27" ht="13.5">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row>
    <row r="18" spans="1:27" ht="30" customHeight="1">
      <c r="A18" s="160"/>
      <c r="B18" s="380"/>
      <c r="C18" s="377" t="s">
        <v>199</v>
      </c>
      <c r="D18" s="378"/>
      <c r="E18" s="378"/>
      <c r="F18" s="378"/>
      <c r="G18" s="378"/>
      <c r="H18" s="378"/>
      <c r="I18" s="378"/>
      <c r="J18" s="379"/>
      <c r="K18" s="377" t="s">
        <v>218</v>
      </c>
      <c r="L18" s="378"/>
      <c r="M18" s="378"/>
      <c r="N18" s="378"/>
      <c r="O18" s="378"/>
      <c r="P18" s="378"/>
      <c r="Q18" s="378"/>
      <c r="R18" s="379"/>
      <c r="S18" s="377" t="s">
        <v>200</v>
      </c>
      <c r="T18" s="378"/>
      <c r="U18" s="378"/>
      <c r="V18" s="378"/>
      <c r="W18" s="378"/>
      <c r="X18" s="378"/>
      <c r="Y18" s="378"/>
      <c r="Z18" s="379"/>
      <c r="AA18" s="160"/>
    </row>
    <row r="19" spans="1:27" ht="69.75" customHeight="1">
      <c r="A19" s="160"/>
      <c r="B19" s="381"/>
      <c r="C19" s="171" t="s">
        <v>84</v>
      </c>
      <c r="D19" s="33" t="s">
        <v>225</v>
      </c>
      <c r="E19" s="33" t="s">
        <v>226</v>
      </c>
      <c r="F19" s="33" t="s">
        <v>227</v>
      </c>
      <c r="G19" s="33" t="s">
        <v>230</v>
      </c>
      <c r="H19" s="33" t="s">
        <v>228</v>
      </c>
      <c r="I19" s="34" t="s">
        <v>229</v>
      </c>
      <c r="J19" s="23" t="s">
        <v>224</v>
      </c>
      <c r="K19" s="171" t="s">
        <v>84</v>
      </c>
      <c r="L19" s="33" t="s">
        <v>225</v>
      </c>
      <c r="M19" s="33" t="s">
        <v>226</v>
      </c>
      <c r="N19" s="33" t="s">
        <v>227</v>
      </c>
      <c r="O19" s="33" t="s">
        <v>230</v>
      </c>
      <c r="P19" s="33" t="s">
        <v>228</v>
      </c>
      <c r="Q19" s="34" t="s">
        <v>229</v>
      </c>
      <c r="R19" s="23" t="s">
        <v>224</v>
      </c>
      <c r="S19" s="171" t="s">
        <v>84</v>
      </c>
      <c r="T19" s="33" t="s">
        <v>225</v>
      </c>
      <c r="U19" s="33" t="s">
        <v>226</v>
      </c>
      <c r="V19" s="33" t="s">
        <v>227</v>
      </c>
      <c r="W19" s="33" t="s">
        <v>230</v>
      </c>
      <c r="X19" s="33" t="s">
        <v>228</v>
      </c>
      <c r="Y19" s="34" t="s">
        <v>229</v>
      </c>
      <c r="Z19" s="23" t="s">
        <v>224</v>
      </c>
      <c r="AA19" s="160"/>
    </row>
    <row r="20" spans="1:27" ht="18" customHeight="1">
      <c r="A20" s="160"/>
      <c r="B20" s="371" t="s">
        <v>84</v>
      </c>
      <c r="C20" s="189">
        <v>2394</v>
      </c>
      <c r="D20" s="176">
        <v>32</v>
      </c>
      <c r="E20" s="176">
        <v>52</v>
      </c>
      <c r="F20" s="176">
        <v>59</v>
      </c>
      <c r="G20" s="176">
        <v>1902</v>
      </c>
      <c r="H20" s="176">
        <v>66</v>
      </c>
      <c r="I20" s="176">
        <v>26</v>
      </c>
      <c r="J20" s="176">
        <v>257</v>
      </c>
      <c r="K20" s="189">
        <v>1712</v>
      </c>
      <c r="L20" s="176">
        <v>39</v>
      </c>
      <c r="M20" s="176">
        <v>54</v>
      </c>
      <c r="N20" s="176">
        <v>43</v>
      </c>
      <c r="O20" s="176">
        <v>1332</v>
      </c>
      <c r="P20" s="176">
        <v>51</v>
      </c>
      <c r="Q20" s="176">
        <v>25</v>
      </c>
      <c r="R20" s="176">
        <v>168</v>
      </c>
      <c r="S20" s="190">
        <v>10</v>
      </c>
      <c r="T20" s="174">
        <v>0</v>
      </c>
      <c r="U20" s="174">
        <v>0</v>
      </c>
      <c r="V20" s="174">
        <v>1</v>
      </c>
      <c r="W20" s="174">
        <v>3</v>
      </c>
      <c r="X20" s="174">
        <v>0</v>
      </c>
      <c r="Y20" s="174">
        <v>0</v>
      </c>
      <c r="Z20" s="191">
        <v>6</v>
      </c>
      <c r="AA20" s="160"/>
    </row>
    <row r="21" spans="1:27" ht="18" customHeight="1">
      <c r="A21" s="160"/>
      <c r="B21" s="372"/>
      <c r="C21" s="268">
        <f aca="true" t="shared" si="27" ref="C21:C31">SUM(D21:J21)</f>
        <v>100</v>
      </c>
      <c r="D21" s="192">
        <f aca="true" t="shared" si="28" ref="D21:J21">ROUND(D20/$C20*100,1)</f>
        <v>1.3</v>
      </c>
      <c r="E21" s="192">
        <f t="shared" si="28"/>
        <v>2.2</v>
      </c>
      <c r="F21" s="192">
        <f t="shared" si="28"/>
        <v>2.5</v>
      </c>
      <c r="G21" s="192">
        <f t="shared" si="28"/>
        <v>79.4</v>
      </c>
      <c r="H21" s="192">
        <f t="shared" si="28"/>
        <v>2.8</v>
      </c>
      <c r="I21" s="192">
        <f t="shared" si="28"/>
        <v>1.1</v>
      </c>
      <c r="J21" s="193">
        <f t="shared" si="28"/>
        <v>10.7</v>
      </c>
      <c r="K21" s="268">
        <f aca="true" t="shared" si="29" ref="K21:K31">SUM(L21:R21)</f>
        <v>100</v>
      </c>
      <c r="L21" s="192">
        <f>ROUND(L20/$K20*100,1)</f>
        <v>2.3</v>
      </c>
      <c r="M21" s="192">
        <f aca="true" t="shared" si="30" ref="M21:R21">ROUND(M20/$K20*100,1)</f>
        <v>3.2</v>
      </c>
      <c r="N21" s="192">
        <f t="shared" si="30"/>
        <v>2.5</v>
      </c>
      <c r="O21" s="192">
        <f>ROUND(O20/$K20*100,1)-0.1</f>
        <v>77.7</v>
      </c>
      <c r="P21" s="192">
        <f t="shared" si="30"/>
        <v>3</v>
      </c>
      <c r="Q21" s="192">
        <f t="shared" si="30"/>
        <v>1.5</v>
      </c>
      <c r="R21" s="193">
        <f t="shared" si="30"/>
        <v>9.8</v>
      </c>
      <c r="S21" s="269">
        <f>SUM(T21:Z21)</f>
        <v>100</v>
      </c>
      <c r="T21" s="194">
        <f>ROUND(T20/$S20*100,1)</f>
        <v>0</v>
      </c>
      <c r="U21" s="194">
        <f aca="true" t="shared" si="31" ref="U21:Z21">ROUND(U20/$S20*100,1)</f>
        <v>0</v>
      </c>
      <c r="V21" s="194">
        <f t="shared" si="31"/>
        <v>10</v>
      </c>
      <c r="W21" s="194">
        <f t="shared" si="31"/>
        <v>30</v>
      </c>
      <c r="X21" s="194">
        <f t="shared" si="31"/>
        <v>0</v>
      </c>
      <c r="Y21" s="194">
        <f t="shared" si="31"/>
        <v>0</v>
      </c>
      <c r="Z21" s="195">
        <f t="shared" si="31"/>
        <v>60</v>
      </c>
      <c r="AA21" s="160"/>
    </row>
    <row r="22" spans="1:27" ht="18" customHeight="1">
      <c r="A22" s="160"/>
      <c r="B22" s="373" t="s">
        <v>201</v>
      </c>
      <c r="C22" s="196">
        <v>258</v>
      </c>
      <c r="D22" s="183">
        <v>2</v>
      </c>
      <c r="E22" s="183">
        <v>3</v>
      </c>
      <c r="F22" s="183">
        <v>9</v>
      </c>
      <c r="G22" s="183">
        <v>202</v>
      </c>
      <c r="H22" s="183">
        <v>7</v>
      </c>
      <c r="I22" s="183">
        <v>3</v>
      </c>
      <c r="J22" s="184">
        <v>32</v>
      </c>
      <c r="K22" s="196">
        <v>192</v>
      </c>
      <c r="L22" s="183">
        <v>4</v>
      </c>
      <c r="M22" s="183">
        <v>8</v>
      </c>
      <c r="N22" s="183">
        <v>4</v>
      </c>
      <c r="O22" s="183">
        <v>148</v>
      </c>
      <c r="P22" s="183">
        <v>6</v>
      </c>
      <c r="Q22" s="183">
        <v>4</v>
      </c>
      <c r="R22" s="184">
        <v>18</v>
      </c>
      <c r="S22" s="197">
        <v>3</v>
      </c>
      <c r="T22" s="183">
        <v>0</v>
      </c>
      <c r="U22" s="183">
        <v>0</v>
      </c>
      <c r="V22" s="183">
        <v>0</v>
      </c>
      <c r="W22" s="183">
        <v>1</v>
      </c>
      <c r="X22" s="183">
        <v>0</v>
      </c>
      <c r="Y22" s="183">
        <v>0</v>
      </c>
      <c r="Z22" s="184">
        <v>2</v>
      </c>
      <c r="AA22" s="160"/>
    </row>
    <row r="23" spans="1:27" ht="18" customHeight="1">
      <c r="A23" s="160"/>
      <c r="B23" s="374"/>
      <c r="C23" s="268">
        <f t="shared" si="27"/>
        <v>100.00000000000001</v>
      </c>
      <c r="D23" s="192">
        <f>ROUND(D22/$C22*100,1)</f>
        <v>0.8</v>
      </c>
      <c r="E23" s="192">
        <f aca="true" t="shared" si="32" ref="E23:J23">ROUND(E22/$C22*100,1)</f>
        <v>1.2</v>
      </c>
      <c r="F23" s="192">
        <f t="shared" si="32"/>
        <v>3.5</v>
      </c>
      <c r="G23" s="192">
        <f>ROUND(G22/$C22*100,1)-0.1</f>
        <v>78.2</v>
      </c>
      <c r="H23" s="192">
        <f t="shared" si="32"/>
        <v>2.7</v>
      </c>
      <c r="I23" s="192">
        <f t="shared" si="32"/>
        <v>1.2</v>
      </c>
      <c r="J23" s="193">
        <f t="shared" si="32"/>
        <v>12.4</v>
      </c>
      <c r="K23" s="268">
        <f t="shared" si="29"/>
        <v>100</v>
      </c>
      <c r="L23" s="192">
        <f aca="true" t="shared" si="33" ref="L23:R23">ROUND(L22/$K22*100,1)</f>
        <v>2.1</v>
      </c>
      <c r="M23" s="192">
        <f t="shared" si="33"/>
        <v>4.2</v>
      </c>
      <c r="N23" s="192">
        <f t="shared" si="33"/>
        <v>2.1</v>
      </c>
      <c r="O23" s="192">
        <f>ROUND(O22/$K22*100,1)-0.1</f>
        <v>77</v>
      </c>
      <c r="P23" s="192">
        <f t="shared" si="33"/>
        <v>3.1</v>
      </c>
      <c r="Q23" s="192">
        <f t="shared" si="33"/>
        <v>2.1</v>
      </c>
      <c r="R23" s="193">
        <f t="shared" si="33"/>
        <v>9.4</v>
      </c>
      <c r="S23" s="269">
        <f>SUM(T23:Z23)</f>
        <v>100</v>
      </c>
      <c r="T23" s="194">
        <f aca="true" t="shared" si="34" ref="T23:Z29">ROUND(T22/$S22*100,1)</f>
        <v>0</v>
      </c>
      <c r="U23" s="194">
        <f t="shared" si="34"/>
        <v>0</v>
      </c>
      <c r="V23" s="194">
        <f t="shared" si="34"/>
        <v>0</v>
      </c>
      <c r="W23" s="194">
        <f t="shared" si="34"/>
        <v>33.3</v>
      </c>
      <c r="X23" s="194">
        <f t="shared" si="34"/>
        <v>0</v>
      </c>
      <c r="Y23" s="194">
        <f t="shared" si="34"/>
        <v>0</v>
      </c>
      <c r="Z23" s="195">
        <f t="shared" si="34"/>
        <v>66.7</v>
      </c>
      <c r="AA23" s="160"/>
    </row>
    <row r="24" spans="1:27" ht="18" customHeight="1">
      <c r="A24" s="160"/>
      <c r="B24" s="375" t="s">
        <v>202</v>
      </c>
      <c r="C24" s="196">
        <v>847</v>
      </c>
      <c r="D24" s="183">
        <v>15</v>
      </c>
      <c r="E24" s="183">
        <v>20</v>
      </c>
      <c r="F24" s="183">
        <v>21</v>
      </c>
      <c r="G24" s="183">
        <v>648</v>
      </c>
      <c r="H24" s="183">
        <v>29</v>
      </c>
      <c r="I24" s="183">
        <v>8</v>
      </c>
      <c r="J24" s="184">
        <v>106</v>
      </c>
      <c r="K24" s="196">
        <v>590</v>
      </c>
      <c r="L24" s="183">
        <v>15</v>
      </c>
      <c r="M24" s="183">
        <v>14</v>
      </c>
      <c r="N24" s="183">
        <v>21</v>
      </c>
      <c r="O24" s="183">
        <v>455</v>
      </c>
      <c r="P24" s="183">
        <v>18</v>
      </c>
      <c r="Q24" s="183">
        <v>9</v>
      </c>
      <c r="R24" s="184">
        <v>58</v>
      </c>
      <c r="S24" s="197">
        <v>1</v>
      </c>
      <c r="T24" s="183">
        <v>0</v>
      </c>
      <c r="U24" s="183">
        <v>0</v>
      </c>
      <c r="V24" s="183">
        <v>1</v>
      </c>
      <c r="W24" s="183">
        <v>0</v>
      </c>
      <c r="X24" s="183">
        <v>0</v>
      </c>
      <c r="Y24" s="183">
        <v>0</v>
      </c>
      <c r="Z24" s="184">
        <v>0</v>
      </c>
      <c r="AA24" s="160"/>
    </row>
    <row r="25" spans="1:27" ht="18" customHeight="1">
      <c r="A25" s="160"/>
      <c r="B25" s="373"/>
      <c r="C25" s="268">
        <f t="shared" si="27"/>
        <v>100.00000000000001</v>
      </c>
      <c r="D25" s="192">
        <f aca="true" t="shared" si="35" ref="D25:J25">ROUND(D24/$C24*100,1)</f>
        <v>1.8</v>
      </c>
      <c r="E25" s="192">
        <f t="shared" si="35"/>
        <v>2.4</v>
      </c>
      <c r="F25" s="192">
        <f t="shared" si="35"/>
        <v>2.5</v>
      </c>
      <c r="G25" s="192">
        <f t="shared" si="35"/>
        <v>76.5</v>
      </c>
      <c r="H25" s="192">
        <f t="shared" si="35"/>
        <v>3.4</v>
      </c>
      <c r="I25" s="192">
        <f t="shared" si="35"/>
        <v>0.9</v>
      </c>
      <c r="J25" s="193">
        <f t="shared" si="35"/>
        <v>12.5</v>
      </c>
      <c r="K25" s="268">
        <f t="shared" si="29"/>
        <v>99.99999999999999</v>
      </c>
      <c r="L25" s="192">
        <f aca="true" t="shared" si="36" ref="L25:R25">ROUND(L24/$K24*100,1)</f>
        <v>2.5</v>
      </c>
      <c r="M25" s="192">
        <f t="shared" si="36"/>
        <v>2.4</v>
      </c>
      <c r="N25" s="192">
        <f t="shared" si="36"/>
        <v>3.6</v>
      </c>
      <c r="O25" s="192">
        <f t="shared" si="36"/>
        <v>77.1</v>
      </c>
      <c r="P25" s="192">
        <f t="shared" si="36"/>
        <v>3.1</v>
      </c>
      <c r="Q25" s="192">
        <f t="shared" si="36"/>
        <v>1.5</v>
      </c>
      <c r="R25" s="193">
        <f t="shared" si="36"/>
        <v>9.8</v>
      </c>
      <c r="S25" s="269">
        <f>SUM(T25:Z25)</f>
        <v>100</v>
      </c>
      <c r="T25" s="194">
        <f t="shared" si="34"/>
        <v>0</v>
      </c>
      <c r="U25" s="194">
        <f t="shared" si="34"/>
        <v>0</v>
      </c>
      <c r="V25" s="194">
        <f t="shared" si="34"/>
        <v>100</v>
      </c>
      <c r="W25" s="194">
        <f t="shared" si="34"/>
        <v>0</v>
      </c>
      <c r="X25" s="194">
        <f t="shared" si="34"/>
        <v>0</v>
      </c>
      <c r="Y25" s="194">
        <f t="shared" si="34"/>
        <v>0</v>
      </c>
      <c r="Z25" s="195">
        <f t="shared" si="34"/>
        <v>0</v>
      </c>
      <c r="AA25" s="160"/>
    </row>
    <row r="26" spans="1:27" ht="18" customHeight="1">
      <c r="A26" s="160"/>
      <c r="B26" s="375" t="s">
        <v>203</v>
      </c>
      <c r="C26" s="196">
        <v>650</v>
      </c>
      <c r="D26" s="183">
        <v>12</v>
      </c>
      <c r="E26" s="183">
        <v>22</v>
      </c>
      <c r="F26" s="183">
        <v>15</v>
      </c>
      <c r="G26" s="183">
        <v>524</v>
      </c>
      <c r="H26" s="183">
        <v>14</v>
      </c>
      <c r="I26" s="183">
        <v>7</v>
      </c>
      <c r="J26" s="184">
        <v>56</v>
      </c>
      <c r="K26" s="196">
        <v>466</v>
      </c>
      <c r="L26" s="183">
        <v>9</v>
      </c>
      <c r="M26" s="183">
        <v>13</v>
      </c>
      <c r="N26" s="183">
        <v>7</v>
      </c>
      <c r="O26" s="183">
        <v>364</v>
      </c>
      <c r="P26" s="183">
        <v>15</v>
      </c>
      <c r="Q26" s="183">
        <v>7</v>
      </c>
      <c r="R26" s="184">
        <v>51</v>
      </c>
      <c r="S26" s="197">
        <v>2</v>
      </c>
      <c r="T26" s="183">
        <v>0</v>
      </c>
      <c r="U26" s="183">
        <v>0</v>
      </c>
      <c r="V26" s="183">
        <v>0</v>
      </c>
      <c r="W26" s="183">
        <v>1</v>
      </c>
      <c r="X26" s="183">
        <v>0</v>
      </c>
      <c r="Y26" s="183">
        <v>0</v>
      </c>
      <c r="Z26" s="184">
        <v>1</v>
      </c>
      <c r="AA26" s="160"/>
    </row>
    <row r="27" spans="1:27" ht="18" customHeight="1">
      <c r="A27" s="160"/>
      <c r="B27" s="374"/>
      <c r="C27" s="268">
        <f t="shared" si="27"/>
        <v>99.99999999999999</v>
      </c>
      <c r="D27" s="192">
        <f aca="true" t="shared" si="37" ref="D27:J27">ROUND(D26/$C26*100,1)</f>
        <v>1.8</v>
      </c>
      <c r="E27" s="192">
        <f t="shared" si="37"/>
        <v>3.4</v>
      </c>
      <c r="F27" s="192">
        <f t="shared" si="37"/>
        <v>2.3</v>
      </c>
      <c r="G27" s="192">
        <f t="shared" si="37"/>
        <v>80.6</v>
      </c>
      <c r="H27" s="192">
        <f t="shared" si="37"/>
        <v>2.2</v>
      </c>
      <c r="I27" s="192">
        <f t="shared" si="37"/>
        <v>1.1</v>
      </c>
      <c r="J27" s="193">
        <f t="shared" si="37"/>
        <v>8.6</v>
      </c>
      <c r="K27" s="268">
        <f t="shared" si="29"/>
        <v>100</v>
      </c>
      <c r="L27" s="192">
        <f aca="true" t="shared" si="38" ref="L27:R27">ROUND(L26/$K26*100,1)</f>
        <v>1.9</v>
      </c>
      <c r="M27" s="192">
        <f t="shared" si="38"/>
        <v>2.8</v>
      </c>
      <c r="N27" s="192">
        <f t="shared" si="38"/>
        <v>1.5</v>
      </c>
      <c r="O27" s="192">
        <f>ROUND(O26/$K26*100,1)+0.1</f>
        <v>78.19999999999999</v>
      </c>
      <c r="P27" s="192">
        <f t="shared" si="38"/>
        <v>3.2</v>
      </c>
      <c r="Q27" s="192">
        <f t="shared" si="38"/>
        <v>1.5</v>
      </c>
      <c r="R27" s="193">
        <f t="shared" si="38"/>
        <v>10.9</v>
      </c>
      <c r="S27" s="269">
        <f>SUM(T27:Z27)</f>
        <v>100</v>
      </c>
      <c r="T27" s="194">
        <f t="shared" si="34"/>
        <v>0</v>
      </c>
      <c r="U27" s="194">
        <f t="shared" si="34"/>
        <v>0</v>
      </c>
      <c r="V27" s="194">
        <f t="shared" si="34"/>
        <v>0</v>
      </c>
      <c r="W27" s="194">
        <f t="shared" si="34"/>
        <v>50</v>
      </c>
      <c r="X27" s="194">
        <f t="shared" si="34"/>
        <v>0</v>
      </c>
      <c r="Y27" s="194">
        <f t="shared" si="34"/>
        <v>0</v>
      </c>
      <c r="Z27" s="195">
        <f t="shared" si="34"/>
        <v>50</v>
      </c>
      <c r="AA27" s="160"/>
    </row>
    <row r="28" spans="1:27" ht="18" customHeight="1">
      <c r="A28" s="160"/>
      <c r="B28" s="375" t="s">
        <v>204</v>
      </c>
      <c r="C28" s="196">
        <v>625</v>
      </c>
      <c r="D28" s="183">
        <v>3</v>
      </c>
      <c r="E28" s="183">
        <v>7</v>
      </c>
      <c r="F28" s="183">
        <v>14</v>
      </c>
      <c r="G28" s="183">
        <v>516</v>
      </c>
      <c r="H28" s="183">
        <v>15</v>
      </c>
      <c r="I28" s="183">
        <v>8</v>
      </c>
      <c r="J28" s="184">
        <v>62</v>
      </c>
      <c r="K28" s="196">
        <v>448</v>
      </c>
      <c r="L28" s="183">
        <v>11</v>
      </c>
      <c r="M28" s="183">
        <v>18</v>
      </c>
      <c r="N28" s="183">
        <v>11</v>
      </c>
      <c r="O28" s="183">
        <v>353</v>
      </c>
      <c r="P28" s="183">
        <v>12</v>
      </c>
      <c r="Q28" s="183">
        <v>5</v>
      </c>
      <c r="R28" s="184">
        <v>38</v>
      </c>
      <c r="S28" s="197">
        <v>4</v>
      </c>
      <c r="T28" s="183">
        <v>0</v>
      </c>
      <c r="U28" s="183">
        <v>0</v>
      </c>
      <c r="V28" s="183">
        <v>0</v>
      </c>
      <c r="W28" s="183">
        <v>1</v>
      </c>
      <c r="X28" s="183">
        <v>0</v>
      </c>
      <c r="Y28" s="183">
        <v>0</v>
      </c>
      <c r="Z28" s="184">
        <v>3</v>
      </c>
      <c r="AA28" s="160"/>
    </row>
    <row r="29" spans="1:27" ht="18" customHeight="1">
      <c r="A29" s="160"/>
      <c r="B29" s="374"/>
      <c r="C29" s="268">
        <f t="shared" si="27"/>
        <v>100</v>
      </c>
      <c r="D29" s="192">
        <f aca="true" t="shared" si="39" ref="D29:J29">ROUND(D28/$C28*100,1)</f>
        <v>0.5</v>
      </c>
      <c r="E29" s="192">
        <f t="shared" si="39"/>
        <v>1.1</v>
      </c>
      <c r="F29" s="192">
        <f t="shared" si="39"/>
        <v>2.2</v>
      </c>
      <c r="G29" s="192">
        <f t="shared" si="39"/>
        <v>82.6</v>
      </c>
      <c r="H29" s="192">
        <f t="shared" si="39"/>
        <v>2.4</v>
      </c>
      <c r="I29" s="192">
        <f t="shared" si="39"/>
        <v>1.3</v>
      </c>
      <c r="J29" s="193">
        <f t="shared" si="39"/>
        <v>9.9</v>
      </c>
      <c r="K29" s="268">
        <f t="shared" si="29"/>
        <v>100</v>
      </c>
      <c r="L29" s="192">
        <f aca="true" t="shared" si="40" ref="L29:R29">ROUND(L28/$K28*100,1)</f>
        <v>2.5</v>
      </c>
      <c r="M29" s="192">
        <f t="shared" si="40"/>
        <v>4</v>
      </c>
      <c r="N29" s="192">
        <f t="shared" si="40"/>
        <v>2.5</v>
      </c>
      <c r="O29" s="192">
        <f>ROUND(O28/$K28*100,1)-0.1</f>
        <v>78.7</v>
      </c>
      <c r="P29" s="192">
        <f t="shared" si="40"/>
        <v>2.7</v>
      </c>
      <c r="Q29" s="192">
        <f t="shared" si="40"/>
        <v>1.1</v>
      </c>
      <c r="R29" s="193">
        <f t="shared" si="40"/>
        <v>8.5</v>
      </c>
      <c r="S29" s="269">
        <f>SUM(T29:Z29)</f>
        <v>100</v>
      </c>
      <c r="T29" s="194">
        <f t="shared" si="34"/>
        <v>0</v>
      </c>
      <c r="U29" s="194">
        <f t="shared" si="34"/>
        <v>0</v>
      </c>
      <c r="V29" s="194">
        <f t="shared" si="34"/>
        <v>0</v>
      </c>
      <c r="W29" s="194">
        <f t="shared" si="34"/>
        <v>25</v>
      </c>
      <c r="X29" s="194">
        <f t="shared" si="34"/>
        <v>0</v>
      </c>
      <c r="Y29" s="194">
        <f t="shared" si="34"/>
        <v>0</v>
      </c>
      <c r="Z29" s="195">
        <f t="shared" si="34"/>
        <v>75</v>
      </c>
      <c r="AA29" s="160"/>
    </row>
    <row r="30" spans="1:27" ht="18" customHeight="1">
      <c r="A30" s="160"/>
      <c r="B30" s="375" t="s">
        <v>88</v>
      </c>
      <c r="C30" s="196">
        <v>14</v>
      </c>
      <c r="D30" s="183">
        <v>0</v>
      </c>
      <c r="E30" s="183">
        <v>0</v>
      </c>
      <c r="F30" s="183">
        <v>0</v>
      </c>
      <c r="G30" s="183">
        <v>12</v>
      </c>
      <c r="H30" s="183">
        <v>1</v>
      </c>
      <c r="I30" s="183">
        <v>0</v>
      </c>
      <c r="J30" s="184">
        <v>1</v>
      </c>
      <c r="K30" s="196">
        <v>16</v>
      </c>
      <c r="L30" s="183">
        <v>0</v>
      </c>
      <c r="M30" s="183">
        <v>1</v>
      </c>
      <c r="N30" s="183">
        <v>0</v>
      </c>
      <c r="O30" s="183">
        <v>12</v>
      </c>
      <c r="P30" s="183">
        <v>0</v>
      </c>
      <c r="Q30" s="183">
        <v>0</v>
      </c>
      <c r="R30" s="184">
        <v>3</v>
      </c>
      <c r="S30" s="197">
        <f>SUM(T30:Z30)</f>
        <v>0</v>
      </c>
      <c r="T30" s="183">
        <v>0</v>
      </c>
      <c r="U30" s="183">
        <v>0</v>
      </c>
      <c r="V30" s="183">
        <v>0</v>
      </c>
      <c r="W30" s="183">
        <v>0</v>
      </c>
      <c r="X30" s="183">
        <v>0</v>
      </c>
      <c r="Y30" s="183">
        <v>0</v>
      </c>
      <c r="Z30" s="184">
        <v>0</v>
      </c>
      <c r="AA30" s="160"/>
    </row>
    <row r="31" spans="1:27" ht="18" customHeight="1">
      <c r="A31" s="160"/>
      <c r="B31" s="376"/>
      <c r="C31" s="246">
        <f t="shared" si="27"/>
        <v>99.99999999999999</v>
      </c>
      <c r="D31" s="198">
        <f aca="true" t="shared" si="41" ref="D31:J31">ROUND(D30/$C30*100,1)</f>
        <v>0</v>
      </c>
      <c r="E31" s="198">
        <f t="shared" si="41"/>
        <v>0</v>
      </c>
      <c r="F31" s="198">
        <f t="shared" si="41"/>
        <v>0</v>
      </c>
      <c r="G31" s="198">
        <f>ROUND(G30/$C30*100,1)+0.1</f>
        <v>85.8</v>
      </c>
      <c r="H31" s="198">
        <f t="shared" si="41"/>
        <v>7.1</v>
      </c>
      <c r="I31" s="198">
        <f t="shared" si="41"/>
        <v>0</v>
      </c>
      <c r="J31" s="199">
        <f t="shared" si="41"/>
        <v>7.1</v>
      </c>
      <c r="K31" s="246">
        <f t="shared" si="29"/>
        <v>100</v>
      </c>
      <c r="L31" s="198">
        <f aca="true" t="shared" si="42" ref="L31:R31">ROUND(L30/$K30*100,1)</f>
        <v>0</v>
      </c>
      <c r="M31" s="198">
        <f t="shared" si="42"/>
        <v>6.3</v>
      </c>
      <c r="N31" s="198">
        <f t="shared" si="42"/>
        <v>0</v>
      </c>
      <c r="O31" s="198">
        <f>ROUND(O30/$K30*100,1)-0.1</f>
        <v>74.9</v>
      </c>
      <c r="P31" s="198">
        <f t="shared" si="42"/>
        <v>0</v>
      </c>
      <c r="Q31" s="198">
        <f t="shared" si="42"/>
        <v>0</v>
      </c>
      <c r="R31" s="199">
        <f t="shared" si="42"/>
        <v>18.8</v>
      </c>
      <c r="S31" s="270">
        <v>0</v>
      </c>
      <c r="T31" s="200">
        <v>0</v>
      </c>
      <c r="U31" s="200">
        <v>0</v>
      </c>
      <c r="V31" s="200">
        <v>0</v>
      </c>
      <c r="W31" s="200">
        <v>0</v>
      </c>
      <c r="X31" s="200">
        <v>0</v>
      </c>
      <c r="Y31" s="200">
        <v>0</v>
      </c>
      <c r="Z31" s="201">
        <v>0</v>
      </c>
      <c r="AA31" s="160"/>
    </row>
    <row r="32" spans="1:27" ht="13.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row>
  </sheetData>
  <sheetProtection/>
  <mergeCells count="20">
    <mergeCell ref="C3:J3"/>
    <mergeCell ref="K3:R3"/>
    <mergeCell ref="S3:Z3"/>
    <mergeCell ref="B5:B6"/>
    <mergeCell ref="B7:B8"/>
    <mergeCell ref="B9:B10"/>
    <mergeCell ref="B3:B4"/>
    <mergeCell ref="B11:B12"/>
    <mergeCell ref="B13:B14"/>
    <mergeCell ref="B15:B16"/>
    <mergeCell ref="C18:J18"/>
    <mergeCell ref="K18:R18"/>
    <mergeCell ref="S18:Z18"/>
    <mergeCell ref="B18:B19"/>
    <mergeCell ref="B20:B21"/>
    <mergeCell ref="B22:B23"/>
    <mergeCell ref="B24:B25"/>
    <mergeCell ref="B26:B27"/>
    <mergeCell ref="B28:B29"/>
    <mergeCell ref="B30:B31"/>
  </mergeCells>
  <printOptions/>
  <pageMargins left="0.7" right="0.7" top="0.75" bottom="0.75" header="0.3" footer="0.3"/>
  <pageSetup fitToHeight="0" fitToWidth="1"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AC103"/>
  <sheetViews>
    <sheetView view="pageBreakPreview" zoomScaleNormal="110" zoomScaleSheetLayoutView="100" workbookViewId="0" topLeftCell="A1">
      <selection activeCell="B39" sqref="B39:B46"/>
    </sheetView>
  </sheetViews>
  <sheetFormatPr defaultColWidth="13.00390625" defaultRowHeight="13.5"/>
  <cols>
    <col min="1" max="1" width="5.25390625" style="20" customWidth="1"/>
    <col min="2" max="29" width="6.50390625" style="20" customWidth="1"/>
    <col min="30" max="58" width="4.625" style="20" customWidth="1"/>
    <col min="59" max="16384" width="13.00390625" style="20" customWidth="1"/>
  </cols>
  <sheetData>
    <row r="1" ht="13.5">
      <c r="A1" s="20" t="s">
        <v>333</v>
      </c>
    </row>
    <row r="2" ht="18" customHeight="1">
      <c r="AC2" s="290" t="s">
        <v>250</v>
      </c>
    </row>
    <row r="3" spans="2:29" ht="30" customHeight="1">
      <c r="B3" s="380"/>
      <c r="C3" s="382" t="s">
        <v>76</v>
      </c>
      <c r="D3" s="383"/>
      <c r="E3" s="383"/>
      <c r="F3" s="383"/>
      <c r="G3" s="383"/>
      <c r="H3" s="383"/>
      <c r="I3" s="383"/>
      <c r="J3" s="383"/>
      <c r="K3" s="384"/>
      <c r="L3" s="382" t="s">
        <v>177</v>
      </c>
      <c r="M3" s="383"/>
      <c r="N3" s="383"/>
      <c r="O3" s="383"/>
      <c r="P3" s="383"/>
      <c r="Q3" s="383"/>
      <c r="R3" s="383"/>
      <c r="S3" s="383"/>
      <c r="T3" s="384"/>
      <c r="U3" s="382" t="s">
        <v>339</v>
      </c>
      <c r="V3" s="383"/>
      <c r="W3" s="383"/>
      <c r="X3" s="383"/>
      <c r="Y3" s="383"/>
      <c r="Z3" s="383"/>
      <c r="AA3" s="383"/>
      <c r="AB3" s="383"/>
      <c r="AC3" s="384"/>
    </row>
    <row r="4" spans="2:29" ht="45.75" customHeight="1">
      <c r="B4" s="381"/>
      <c r="C4" s="134" t="s">
        <v>84</v>
      </c>
      <c r="D4" s="146" t="s">
        <v>62</v>
      </c>
      <c r="E4" s="147" t="s">
        <v>63</v>
      </c>
      <c r="F4" s="147" t="s">
        <v>64</v>
      </c>
      <c r="G4" s="147" t="s">
        <v>65</v>
      </c>
      <c r="H4" s="147" t="s">
        <v>66</v>
      </c>
      <c r="I4" s="147" t="s">
        <v>67</v>
      </c>
      <c r="J4" s="147" t="s">
        <v>100</v>
      </c>
      <c r="K4" s="133" t="s">
        <v>88</v>
      </c>
      <c r="L4" s="134" t="s">
        <v>84</v>
      </c>
      <c r="M4" s="146" t="s">
        <v>62</v>
      </c>
      <c r="N4" s="147" t="s">
        <v>63</v>
      </c>
      <c r="O4" s="147" t="s">
        <v>64</v>
      </c>
      <c r="P4" s="147" t="s">
        <v>65</v>
      </c>
      <c r="Q4" s="147" t="s">
        <v>66</v>
      </c>
      <c r="R4" s="147" t="s">
        <v>67</v>
      </c>
      <c r="S4" s="147" t="s">
        <v>100</v>
      </c>
      <c r="T4" s="133" t="s">
        <v>88</v>
      </c>
      <c r="U4" s="134" t="s">
        <v>340</v>
      </c>
      <c r="V4" s="146" t="s">
        <v>341</v>
      </c>
      <c r="W4" s="147" t="s">
        <v>342</v>
      </c>
      <c r="X4" s="147" t="s">
        <v>343</v>
      </c>
      <c r="Y4" s="147" t="s">
        <v>344</v>
      </c>
      <c r="Z4" s="147" t="s">
        <v>345</v>
      </c>
      <c r="AA4" s="147" t="s">
        <v>346</v>
      </c>
      <c r="AB4" s="147" t="s">
        <v>347</v>
      </c>
      <c r="AC4" s="133" t="s">
        <v>348</v>
      </c>
    </row>
    <row r="5" spans="2:29" ht="18" customHeight="1">
      <c r="B5" s="385" t="s">
        <v>84</v>
      </c>
      <c r="C5" s="136">
        <f>SUM(C7,C9,C11,C13,C15,C19,C21,C17)</f>
        <v>7194</v>
      </c>
      <c r="D5" s="137">
        <f aca="true" t="shared" si="0" ref="D5:AC5">SUM(D7,D9,D11,D13,D15,D19,D21,D17)</f>
        <v>228</v>
      </c>
      <c r="E5" s="137">
        <f t="shared" si="0"/>
        <v>3236</v>
      </c>
      <c r="F5" s="137">
        <f t="shared" si="0"/>
        <v>3355</v>
      </c>
      <c r="G5" s="137">
        <f t="shared" si="0"/>
        <v>297</v>
      </c>
      <c r="H5" s="137">
        <f t="shared" si="0"/>
        <v>10</v>
      </c>
      <c r="I5" s="137">
        <f t="shared" si="0"/>
        <v>2</v>
      </c>
      <c r="J5" s="137">
        <f t="shared" si="0"/>
        <v>9</v>
      </c>
      <c r="K5" s="138">
        <f t="shared" si="0"/>
        <v>57</v>
      </c>
      <c r="L5" s="137">
        <f t="shared" si="0"/>
        <v>751</v>
      </c>
      <c r="M5" s="137">
        <f t="shared" si="0"/>
        <v>23</v>
      </c>
      <c r="N5" s="137">
        <f t="shared" si="0"/>
        <v>330</v>
      </c>
      <c r="O5" s="137">
        <f t="shared" si="0"/>
        <v>362</v>
      </c>
      <c r="P5" s="137">
        <f t="shared" si="0"/>
        <v>30</v>
      </c>
      <c r="Q5" s="137">
        <f t="shared" si="0"/>
        <v>1</v>
      </c>
      <c r="R5" s="137">
        <f t="shared" si="0"/>
        <v>1</v>
      </c>
      <c r="S5" s="137">
        <f t="shared" si="0"/>
        <v>0</v>
      </c>
      <c r="T5" s="138">
        <f t="shared" si="0"/>
        <v>4</v>
      </c>
      <c r="U5" s="149">
        <f t="shared" si="0"/>
        <v>2327</v>
      </c>
      <c r="V5" s="137">
        <f t="shared" si="0"/>
        <v>76</v>
      </c>
      <c r="W5" s="137">
        <f t="shared" si="0"/>
        <v>1032</v>
      </c>
      <c r="X5" s="137">
        <f t="shared" si="0"/>
        <v>1095</v>
      </c>
      <c r="Y5" s="137">
        <f t="shared" si="0"/>
        <v>99</v>
      </c>
      <c r="Z5" s="137">
        <f t="shared" si="0"/>
        <v>3</v>
      </c>
      <c r="AA5" s="137">
        <f t="shared" si="0"/>
        <v>0</v>
      </c>
      <c r="AB5" s="137">
        <f t="shared" si="0"/>
        <v>2</v>
      </c>
      <c r="AC5" s="138">
        <f t="shared" si="0"/>
        <v>20</v>
      </c>
    </row>
    <row r="6" spans="2:29" ht="18" customHeight="1">
      <c r="B6" s="386"/>
      <c r="C6" s="271">
        <f aca="true" t="shared" si="1" ref="C6:C22">SUM(D6:K6)</f>
        <v>99.99999999999999</v>
      </c>
      <c r="D6" s="140">
        <f aca="true" t="shared" si="2" ref="D6:K6">ROUND(D5/$C5*100,1)</f>
        <v>3.2</v>
      </c>
      <c r="E6" s="140">
        <f t="shared" si="2"/>
        <v>45</v>
      </c>
      <c r="F6" s="140">
        <f>ROUND(F5/$C5*100,1)+0.1</f>
        <v>46.7</v>
      </c>
      <c r="G6" s="140">
        <f t="shared" si="2"/>
        <v>4.1</v>
      </c>
      <c r="H6" s="140">
        <f>ROUND(H5/$C5*100,1)</f>
        <v>0.1</v>
      </c>
      <c r="I6" s="140">
        <f>ROUND(I5/$C5*100,1)</f>
        <v>0</v>
      </c>
      <c r="J6" s="140">
        <f>ROUND(J5/$C5*100,1)</f>
        <v>0.1</v>
      </c>
      <c r="K6" s="141">
        <f t="shared" si="2"/>
        <v>0.8</v>
      </c>
      <c r="L6" s="271">
        <f>SUM(M6:T6)</f>
        <v>100</v>
      </c>
      <c r="M6" s="140">
        <f>ROUND(M5/$L5*100,1)</f>
        <v>3.1</v>
      </c>
      <c r="N6" s="140">
        <f aca="true" t="shared" si="3" ref="N6:T6">ROUND(N5/$L5*100,1)</f>
        <v>43.9</v>
      </c>
      <c r="O6" s="140">
        <f>ROUND(O5/$L5*100,1)+0.1</f>
        <v>48.300000000000004</v>
      </c>
      <c r="P6" s="140">
        <f t="shared" si="3"/>
        <v>4</v>
      </c>
      <c r="Q6" s="140">
        <f t="shared" si="3"/>
        <v>0.1</v>
      </c>
      <c r="R6" s="140">
        <f t="shared" si="3"/>
        <v>0.1</v>
      </c>
      <c r="S6" s="140">
        <f t="shared" si="3"/>
        <v>0</v>
      </c>
      <c r="T6" s="141">
        <f t="shared" si="3"/>
        <v>0.5</v>
      </c>
      <c r="U6" s="271">
        <f>SUM(V6:AC6)</f>
        <v>99.99999999999999</v>
      </c>
      <c r="V6" s="140">
        <f>ROUND(V5/$U5*100,1)</f>
        <v>3.3</v>
      </c>
      <c r="W6" s="140">
        <f aca="true" t="shared" si="4" ref="W6:AC6">ROUND(W5/$U5*100,1)</f>
        <v>44.3</v>
      </c>
      <c r="X6" s="140">
        <f>ROUND(X5/$U5*100,1)-0.1</f>
        <v>47</v>
      </c>
      <c r="Y6" s="140">
        <f t="shared" si="4"/>
        <v>4.3</v>
      </c>
      <c r="Z6" s="140">
        <f t="shared" si="4"/>
        <v>0.1</v>
      </c>
      <c r="AA6" s="140">
        <f t="shared" si="4"/>
        <v>0</v>
      </c>
      <c r="AB6" s="140">
        <f t="shared" si="4"/>
        <v>0.1</v>
      </c>
      <c r="AC6" s="141">
        <f t="shared" si="4"/>
        <v>0.9</v>
      </c>
    </row>
    <row r="7" spans="2:29" ht="18" customHeight="1">
      <c r="B7" s="387" t="s">
        <v>29</v>
      </c>
      <c r="C7" s="139">
        <f>SUM(D7:K7)</f>
        <v>290</v>
      </c>
      <c r="D7" s="142">
        <f>SUM(M7,V7,D28,M28,V28)</f>
        <v>48</v>
      </c>
      <c r="E7" s="142">
        <f aca="true" t="shared" si="5" ref="E7:K7">SUM(N7,W7,E28,N28,W28)</f>
        <v>184</v>
      </c>
      <c r="F7" s="142">
        <f t="shared" si="5"/>
        <v>47</v>
      </c>
      <c r="G7" s="142">
        <f t="shared" si="5"/>
        <v>1</v>
      </c>
      <c r="H7" s="142">
        <f t="shared" si="5"/>
        <v>2</v>
      </c>
      <c r="I7" s="142">
        <f t="shared" si="5"/>
        <v>2</v>
      </c>
      <c r="J7" s="142">
        <f t="shared" si="5"/>
        <v>3</v>
      </c>
      <c r="K7" s="142">
        <f t="shared" si="5"/>
        <v>3</v>
      </c>
      <c r="L7" s="139">
        <f>SUM(M7:T7)</f>
        <v>48</v>
      </c>
      <c r="M7" s="142">
        <v>7</v>
      </c>
      <c r="N7" s="142">
        <v>29</v>
      </c>
      <c r="O7" s="142">
        <v>10</v>
      </c>
      <c r="P7" s="142">
        <v>0</v>
      </c>
      <c r="Q7" s="142">
        <v>1</v>
      </c>
      <c r="R7" s="148">
        <v>1</v>
      </c>
      <c r="S7" s="148">
        <v>0</v>
      </c>
      <c r="T7" s="148">
        <v>0</v>
      </c>
      <c r="U7" s="139">
        <f>SUM(V7:AC7)</f>
        <v>113</v>
      </c>
      <c r="V7" s="142">
        <v>14</v>
      </c>
      <c r="W7" s="142">
        <v>76</v>
      </c>
      <c r="X7" s="142">
        <v>18</v>
      </c>
      <c r="Y7" s="142">
        <v>1</v>
      </c>
      <c r="Z7" s="142">
        <v>0</v>
      </c>
      <c r="AA7" s="148">
        <v>0</v>
      </c>
      <c r="AB7" s="148">
        <v>2</v>
      </c>
      <c r="AC7" s="143">
        <v>2</v>
      </c>
    </row>
    <row r="8" spans="2:29" ht="18" customHeight="1">
      <c r="B8" s="387"/>
      <c r="C8" s="271">
        <f t="shared" si="1"/>
        <v>100</v>
      </c>
      <c r="D8" s="140">
        <f>ROUND(D7/$C7*100,1)</f>
        <v>16.6</v>
      </c>
      <c r="E8" s="140">
        <f>ROUND(E7/$C7*100,1)+0.1</f>
        <v>63.5</v>
      </c>
      <c r="F8" s="140">
        <f aca="true" t="shared" si="6" ref="F8:K8">ROUND(F7/$C7*100,1)</f>
        <v>16.2</v>
      </c>
      <c r="G8" s="140">
        <f t="shared" si="6"/>
        <v>0.3</v>
      </c>
      <c r="H8" s="140">
        <f t="shared" si="6"/>
        <v>0.7</v>
      </c>
      <c r="I8" s="140">
        <f t="shared" si="6"/>
        <v>0.7</v>
      </c>
      <c r="J8" s="140">
        <f t="shared" si="6"/>
        <v>1</v>
      </c>
      <c r="K8" s="141">
        <f t="shared" si="6"/>
        <v>1</v>
      </c>
      <c r="L8" s="271">
        <f>SUM(M8:T8)</f>
        <v>99.99999999999999</v>
      </c>
      <c r="M8" s="140">
        <f aca="true" t="shared" si="7" ref="M8:T8">ROUND(M7/$L7*100,1)</f>
        <v>14.6</v>
      </c>
      <c r="N8" s="140">
        <f t="shared" si="7"/>
        <v>60.4</v>
      </c>
      <c r="O8" s="140">
        <f t="shared" si="7"/>
        <v>20.8</v>
      </c>
      <c r="P8" s="140">
        <f t="shared" si="7"/>
        <v>0</v>
      </c>
      <c r="Q8" s="140">
        <f t="shared" si="7"/>
        <v>2.1</v>
      </c>
      <c r="R8" s="140">
        <f t="shared" si="7"/>
        <v>2.1</v>
      </c>
      <c r="S8" s="140">
        <f t="shared" si="7"/>
        <v>0</v>
      </c>
      <c r="T8" s="141">
        <f t="shared" si="7"/>
        <v>0</v>
      </c>
      <c r="U8" s="271">
        <f aca="true" t="shared" si="8" ref="U8:U22">SUM(V8:AC8)</f>
        <v>100.00000000000001</v>
      </c>
      <c r="V8" s="140">
        <f>ROUND(V7/$U7*100,1)</f>
        <v>12.4</v>
      </c>
      <c r="W8" s="140">
        <f>ROUND(W7/$U7*100,1)-0.1</f>
        <v>67.2</v>
      </c>
      <c r="X8" s="140">
        <f aca="true" t="shared" si="9" ref="X8:AC8">ROUND(X7/$U7*100,1)</f>
        <v>15.9</v>
      </c>
      <c r="Y8" s="140">
        <f t="shared" si="9"/>
        <v>0.9</v>
      </c>
      <c r="Z8" s="140">
        <f t="shared" si="9"/>
        <v>0</v>
      </c>
      <c r="AA8" s="140">
        <f t="shared" si="9"/>
        <v>0</v>
      </c>
      <c r="AB8" s="140">
        <f t="shared" si="9"/>
        <v>1.8</v>
      </c>
      <c r="AC8" s="141">
        <f t="shared" si="9"/>
        <v>1.8</v>
      </c>
    </row>
    <row r="9" spans="2:29" ht="18" customHeight="1">
      <c r="B9" s="387" t="s">
        <v>30</v>
      </c>
      <c r="C9" s="139">
        <f t="shared" si="1"/>
        <v>1628</v>
      </c>
      <c r="D9" s="142">
        <f aca="true" t="shared" si="10" ref="D9:K9">SUM(M9,V9,D30,M30,V30)</f>
        <v>94</v>
      </c>
      <c r="E9" s="142">
        <f t="shared" si="10"/>
        <v>957</v>
      </c>
      <c r="F9" s="142">
        <f t="shared" si="10"/>
        <v>563</v>
      </c>
      <c r="G9" s="142">
        <f t="shared" si="10"/>
        <v>12</v>
      </c>
      <c r="H9" s="142">
        <f t="shared" si="10"/>
        <v>0</v>
      </c>
      <c r="I9" s="142">
        <f t="shared" si="10"/>
        <v>0</v>
      </c>
      <c r="J9" s="142">
        <f t="shared" si="10"/>
        <v>0</v>
      </c>
      <c r="K9" s="142">
        <f t="shared" si="10"/>
        <v>2</v>
      </c>
      <c r="L9" s="139">
        <f aca="true" t="shared" si="11" ref="L9:L22">SUM(M9:T9)</f>
        <v>206</v>
      </c>
      <c r="M9" s="142">
        <v>11</v>
      </c>
      <c r="N9" s="142">
        <v>115</v>
      </c>
      <c r="O9" s="142">
        <v>79</v>
      </c>
      <c r="P9" s="142">
        <v>1</v>
      </c>
      <c r="Q9" s="142">
        <v>0</v>
      </c>
      <c r="R9" s="148">
        <v>0</v>
      </c>
      <c r="S9" s="148">
        <v>0</v>
      </c>
      <c r="T9" s="148">
        <v>0</v>
      </c>
      <c r="U9" s="139">
        <f t="shared" si="8"/>
        <v>559</v>
      </c>
      <c r="V9" s="142">
        <v>33</v>
      </c>
      <c r="W9" s="142">
        <v>307</v>
      </c>
      <c r="X9" s="142">
        <v>211</v>
      </c>
      <c r="Y9" s="142">
        <v>7</v>
      </c>
      <c r="Z9" s="142">
        <v>0</v>
      </c>
      <c r="AA9" s="148">
        <v>0</v>
      </c>
      <c r="AB9" s="148">
        <v>0</v>
      </c>
      <c r="AC9" s="143">
        <v>1</v>
      </c>
    </row>
    <row r="10" spans="2:29" ht="18" customHeight="1">
      <c r="B10" s="387"/>
      <c r="C10" s="271">
        <f t="shared" si="1"/>
        <v>99.99999999999999</v>
      </c>
      <c r="D10" s="140">
        <f>ROUND(D9/$C9*100,1)</f>
        <v>5.8</v>
      </c>
      <c r="E10" s="140">
        <f aca="true" t="shared" si="12" ref="E10:J10">ROUND(E9/$C9*100,1)</f>
        <v>58.8</v>
      </c>
      <c r="F10" s="140">
        <f t="shared" si="12"/>
        <v>34.6</v>
      </c>
      <c r="G10" s="140">
        <f t="shared" si="12"/>
        <v>0.7</v>
      </c>
      <c r="H10" s="140">
        <f t="shared" si="12"/>
        <v>0</v>
      </c>
      <c r="I10" s="140">
        <f t="shared" si="12"/>
        <v>0</v>
      </c>
      <c r="J10" s="140">
        <f t="shared" si="12"/>
        <v>0</v>
      </c>
      <c r="K10" s="141">
        <f>ROUND(K9/$C9*100,1)</f>
        <v>0.1</v>
      </c>
      <c r="L10" s="271">
        <f t="shared" si="11"/>
        <v>100</v>
      </c>
      <c r="M10" s="140">
        <f aca="true" t="shared" si="13" ref="M10:T10">ROUND(M9/$L9*100,1)</f>
        <v>5.3</v>
      </c>
      <c r="N10" s="140">
        <f>ROUND(N9/$L9*100,1)+0.1</f>
        <v>55.9</v>
      </c>
      <c r="O10" s="140">
        <f t="shared" si="13"/>
        <v>38.3</v>
      </c>
      <c r="P10" s="140">
        <f t="shared" si="13"/>
        <v>0.5</v>
      </c>
      <c r="Q10" s="140">
        <f t="shared" si="13"/>
        <v>0</v>
      </c>
      <c r="R10" s="140">
        <f t="shared" si="13"/>
        <v>0</v>
      </c>
      <c r="S10" s="140">
        <f t="shared" si="13"/>
        <v>0</v>
      </c>
      <c r="T10" s="141">
        <f t="shared" si="13"/>
        <v>0</v>
      </c>
      <c r="U10" s="271">
        <f t="shared" si="8"/>
        <v>100</v>
      </c>
      <c r="V10" s="140">
        <f aca="true" t="shared" si="14" ref="V10:AC10">ROUND(V9/$U9*100,1)</f>
        <v>5.9</v>
      </c>
      <c r="W10" s="140">
        <f t="shared" si="14"/>
        <v>54.9</v>
      </c>
      <c r="X10" s="140">
        <f t="shared" si="14"/>
        <v>37.7</v>
      </c>
      <c r="Y10" s="140">
        <f t="shared" si="14"/>
        <v>1.3</v>
      </c>
      <c r="Z10" s="140">
        <f t="shared" si="14"/>
        <v>0</v>
      </c>
      <c r="AA10" s="140">
        <f t="shared" si="14"/>
        <v>0</v>
      </c>
      <c r="AB10" s="140">
        <f t="shared" si="14"/>
        <v>0</v>
      </c>
      <c r="AC10" s="141">
        <f t="shared" si="14"/>
        <v>0.2</v>
      </c>
    </row>
    <row r="11" spans="2:29" ht="18" customHeight="1">
      <c r="B11" s="387" t="s">
        <v>31</v>
      </c>
      <c r="C11" s="139">
        <f t="shared" si="1"/>
        <v>3902</v>
      </c>
      <c r="D11" s="142">
        <f aca="true" t="shared" si="15" ref="D11:K11">SUM(M11,V11,D32,M32,V32)</f>
        <v>75</v>
      </c>
      <c r="E11" s="142">
        <f t="shared" si="15"/>
        <v>1749</v>
      </c>
      <c r="F11" s="142">
        <f t="shared" si="15"/>
        <v>1927</v>
      </c>
      <c r="G11" s="142">
        <f t="shared" si="15"/>
        <v>132</v>
      </c>
      <c r="H11" s="142">
        <f t="shared" si="15"/>
        <v>0</v>
      </c>
      <c r="I11" s="142">
        <f t="shared" si="15"/>
        <v>0</v>
      </c>
      <c r="J11" s="142">
        <f t="shared" si="15"/>
        <v>2</v>
      </c>
      <c r="K11" s="142">
        <f t="shared" si="15"/>
        <v>17</v>
      </c>
      <c r="L11" s="139">
        <f t="shared" si="11"/>
        <v>361</v>
      </c>
      <c r="M11" s="142">
        <v>4</v>
      </c>
      <c r="N11" s="142">
        <v>151</v>
      </c>
      <c r="O11" s="142">
        <v>197</v>
      </c>
      <c r="P11" s="142">
        <v>8</v>
      </c>
      <c r="Q11" s="142">
        <v>0</v>
      </c>
      <c r="R11" s="148">
        <v>0</v>
      </c>
      <c r="S11" s="148">
        <v>0</v>
      </c>
      <c r="T11" s="148">
        <v>1</v>
      </c>
      <c r="U11" s="139">
        <f t="shared" si="8"/>
        <v>1216</v>
      </c>
      <c r="V11" s="142">
        <v>25</v>
      </c>
      <c r="W11" s="142">
        <v>545</v>
      </c>
      <c r="X11" s="142">
        <v>597</v>
      </c>
      <c r="Y11" s="142">
        <v>44</v>
      </c>
      <c r="Z11" s="142">
        <v>0</v>
      </c>
      <c r="AA11" s="148">
        <v>0</v>
      </c>
      <c r="AB11" s="148">
        <v>0</v>
      </c>
      <c r="AC11" s="143">
        <v>5</v>
      </c>
    </row>
    <row r="12" spans="2:29" ht="18" customHeight="1">
      <c r="B12" s="387"/>
      <c r="C12" s="271">
        <f t="shared" si="1"/>
        <v>100</v>
      </c>
      <c r="D12" s="140">
        <f>ROUND(D11/$C11*100,1)</f>
        <v>1.9</v>
      </c>
      <c r="E12" s="140">
        <f aca="true" t="shared" si="16" ref="E12:J12">ROUND(E11/$C11*100,1)</f>
        <v>44.8</v>
      </c>
      <c r="F12" s="140">
        <f t="shared" si="16"/>
        <v>49.4</v>
      </c>
      <c r="G12" s="140">
        <f t="shared" si="16"/>
        <v>3.4</v>
      </c>
      <c r="H12" s="140">
        <f t="shared" si="16"/>
        <v>0</v>
      </c>
      <c r="I12" s="140">
        <f t="shared" si="16"/>
        <v>0</v>
      </c>
      <c r="J12" s="140">
        <f t="shared" si="16"/>
        <v>0.1</v>
      </c>
      <c r="K12" s="141">
        <f>ROUND(K11/$C11*100,1)</f>
        <v>0.4</v>
      </c>
      <c r="L12" s="271">
        <f t="shared" si="11"/>
        <v>100</v>
      </c>
      <c r="M12" s="140">
        <f aca="true" t="shared" si="17" ref="M12:T12">ROUND(M11/$L11*100,1)</f>
        <v>1.1</v>
      </c>
      <c r="N12" s="140">
        <f t="shared" si="17"/>
        <v>41.8</v>
      </c>
      <c r="O12" s="140">
        <f t="shared" si="17"/>
        <v>54.6</v>
      </c>
      <c r="P12" s="140">
        <f t="shared" si="17"/>
        <v>2.2</v>
      </c>
      <c r="Q12" s="140">
        <f t="shared" si="17"/>
        <v>0</v>
      </c>
      <c r="R12" s="140">
        <f t="shared" si="17"/>
        <v>0</v>
      </c>
      <c r="S12" s="140">
        <f t="shared" si="17"/>
        <v>0</v>
      </c>
      <c r="T12" s="141">
        <f t="shared" si="17"/>
        <v>0.3</v>
      </c>
      <c r="U12" s="271">
        <f t="shared" si="8"/>
        <v>100</v>
      </c>
      <c r="V12" s="140">
        <f aca="true" t="shared" si="18" ref="V12:AC12">ROUND(V11/$U11*100,1)</f>
        <v>2.1</v>
      </c>
      <c r="W12" s="140">
        <f t="shared" si="18"/>
        <v>44.8</v>
      </c>
      <c r="X12" s="140">
        <f t="shared" si="18"/>
        <v>49.1</v>
      </c>
      <c r="Y12" s="140">
        <f t="shared" si="18"/>
        <v>3.6</v>
      </c>
      <c r="Z12" s="140">
        <f t="shared" si="18"/>
        <v>0</v>
      </c>
      <c r="AA12" s="140">
        <f t="shared" si="18"/>
        <v>0</v>
      </c>
      <c r="AB12" s="140">
        <f t="shared" si="18"/>
        <v>0</v>
      </c>
      <c r="AC12" s="141">
        <f t="shared" si="18"/>
        <v>0.4</v>
      </c>
    </row>
    <row r="13" spans="2:29" ht="18" customHeight="1">
      <c r="B13" s="387" t="s">
        <v>32</v>
      </c>
      <c r="C13" s="139">
        <f t="shared" si="1"/>
        <v>1147</v>
      </c>
      <c r="D13" s="142">
        <f aca="true" t="shared" si="19" ref="D13:K13">SUM(M13,V13,D34,M34,V34)</f>
        <v>10</v>
      </c>
      <c r="E13" s="142">
        <f t="shared" si="19"/>
        <v>301</v>
      </c>
      <c r="F13" s="142">
        <f t="shared" si="19"/>
        <v>712</v>
      </c>
      <c r="G13" s="142">
        <f t="shared" si="19"/>
        <v>117</v>
      </c>
      <c r="H13" s="142">
        <f t="shared" si="19"/>
        <v>2</v>
      </c>
      <c r="I13" s="142">
        <f t="shared" si="19"/>
        <v>0</v>
      </c>
      <c r="J13" s="142">
        <f t="shared" si="19"/>
        <v>1</v>
      </c>
      <c r="K13" s="142">
        <f t="shared" si="19"/>
        <v>4</v>
      </c>
      <c r="L13" s="139">
        <f t="shared" si="11"/>
        <v>108</v>
      </c>
      <c r="M13" s="142">
        <v>1</v>
      </c>
      <c r="N13" s="142">
        <v>31</v>
      </c>
      <c r="O13" s="142">
        <v>61</v>
      </c>
      <c r="P13" s="142">
        <v>15</v>
      </c>
      <c r="Q13" s="142">
        <v>0</v>
      </c>
      <c r="R13" s="148">
        <v>0</v>
      </c>
      <c r="S13" s="148">
        <v>0</v>
      </c>
      <c r="T13" s="148">
        <v>0</v>
      </c>
      <c r="U13" s="139">
        <f t="shared" si="8"/>
        <v>368</v>
      </c>
      <c r="V13" s="142">
        <v>4</v>
      </c>
      <c r="W13" s="142">
        <v>89</v>
      </c>
      <c r="X13" s="142">
        <v>236</v>
      </c>
      <c r="Y13" s="142">
        <v>37</v>
      </c>
      <c r="Z13" s="142">
        <v>0</v>
      </c>
      <c r="AA13" s="148">
        <v>0</v>
      </c>
      <c r="AB13" s="148">
        <v>0</v>
      </c>
      <c r="AC13" s="143">
        <v>2</v>
      </c>
    </row>
    <row r="14" spans="2:29" ht="18" customHeight="1">
      <c r="B14" s="387"/>
      <c r="C14" s="271">
        <f t="shared" si="1"/>
        <v>100</v>
      </c>
      <c r="D14" s="140">
        <f>ROUND(D13/$C13*100,1)</f>
        <v>0.9</v>
      </c>
      <c r="E14" s="140">
        <f aca="true" t="shared" si="20" ref="E14:J14">ROUND(E13/$C13*100,1)</f>
        <v>26.2</v>
      </c>
      <c r="F14" s="140">
        <f t="shared" si="20"/>
        <v>62.1</v>
      </c>
      <c r="G14" s="140">
        <f t="shared" si="20"/>
        <v>10.2</v>
      </c>
      <c r="H14" s="140">
        <f t="shared" si="20"/>
        <v>0.2</v>
      </c>
      <c r="I14" s="140">
        <f t="shared" si="20"/>
        <v>0</v>
      </c>
      <c r="J14" s="140">
        <f t="shared" si="20"/>
        <v>0.1</v>
      </c>
      <c r="K14" s="141">
        <f>ROUND(K13/$C13*100,1)</f>
        <v>0.3</v>
      </c>
      <c r="L14" s="271">
        <f t="shared" si="11"/>
        <v>100</v>
      </c>
      <c r="M14" s="140">
        <f aca="true" t="shared" si="21" ref="M14:T14">ROUND(M13/$L13*100,1)</f>
        <v>0.9</v>
      </c>
      <c r="N14" s="140">
        <f t="shared" si="21"/>
        <v>28.7</v>
      </c>
      <c r="O14" s="140">
        <f t="shared" si="21"/>
        <v>56.5</v>
      </c>
      <c r="P14" s="140">
        <f t="shared" si="21"/>
        <v>13.9</v>
      </c>
      <c r="Q14" s="140">
        <f t="shared" si="21"/>
        <v>0</v>
      </c>
      <c r="R14" s="140">
        <f t="shared" si="21"/>
        <v>0</v>
      </c>
      <c r="S14" s="140">
        <f t="shared" si="21"/>
        <v>0</v>
      </c>
      <c r="T14" s="141">
        <f t="shared" si="21"/>
        <v>0</v>
      </c>
      <c r="U14" s="271">
        <f t="shared" si="8"/>
        <v>99.99999999999999</v>
      </c>
      <c r="V14" s="140">
        <f aca="true" t="shared" si="22" ref="V14:AC14">ROUND(V13/$U13*100,1)</f>
        <v>1.1</v>
      </c>
      <c r="W14" s="140">
        <f t="shared" si="22"/>
        <v>24.2</v>
      </c>
      <c r="X14" s="140">
        <f t="shared" si="22"/>
        <v>64.1</v>
      </c>
      <c r="Y14" s="140">
        <f t="shared" si="22"/>
        <v>10.1</v>
      </c>
      <c r="Z14" s="140">
        <f t="shared" si="22"/>
        <v>0</v>
      </c>
      <c r="AA14" s="140">
        <f t="shared" si="22"/>
        <v>0</v>
      </c>
      <c r="AB14" s="140">
        <f t="shared" si="22"/>
        <v>0</v>
      </c>
      <c r="AC14" s="141">
        <f t="shared" si="22"/>
        <v>0.5</v>
      </c>
    </row>
    <row r="15" spans="2:29" ht="18" customHeight="1">
      <c r="B15" s="387" t="s">
        <v>33</v>
      </c>
      <c r="C15" s="139">
        <f t="shared" si="1"/>
        <v>124</v>
      </c>
      <c r="D15" s="142">
        <f aca="true" t="shared" si="23" ref="D15:K15">SUM(M15,V15,D36,M36,V36)</f>
        <v>1</v>
      </c>
      <c r="E15" s="142">
        <f t="shared" si="23"/>
        <v>14</v>
      </c>
      <c r="F15" s="142">
        <f t="shared" si="23"/>
        <v>78</v>
      </c>
      <c r="G15" s="142">
        <f t="shared" si="23"/>
        <v>26</v>
      </c>
      <c r="H15" s="142">
        <f t="shared" si="23"/>
        <v>5</v>
      </c>
      <c r="I15" s="142">
        <f t="shared" si="23"/>
        <v>0</v>
      </c>
      <c r="J15" s="142">
        <f t="shared" si="23"/>
        <v>0</v>
      </c>
      <c r="K15" s="142">
        <f t="shared" si="23"/>
        <v>0</v>
      </c>
      <c r="L15" s="139">
        <f t="shared" si="11"/>
        <v>13</v>
      </c>
      <c r="M15" s="142">
        <v>0</v>
      </c>
      <c r="N15" s="142">
        <v>0</v>
      </c>
      <c r="O15" s="142">
        <v>10</v>
      </c>
      <c r="P15" s="142">
        <v>3</v>
      </c>
      <c r="Q15" s="142">
        <v>0</v>
      </c>
      <c r="R15" s="148">
        <v>0</v>
      </c>
      <c r="S15" s="148">
        <v>0</v>
      </c>
      <c r="T15" s="148">
        <v>0</v>
      </c>
      <c r="U15" s="139">
        <f t="shared" si="8"/>
        <v>38</v>
      </c>
      <c r="V15" s="142">
        <v>0</v>
      </c>
      <c r="W15" s="142">
        <v>4</v>
      </c>
      <c r="X15" s="142">
        <v>23</v>
      </c>
      <c r="Y15" s="142">
        <v>9</v>
      </c>
      <c r="Z15" s="142">
        <v>2</v>
      </c>
      <c r="AA15" s="148">
        <v>0</v>
      </c>
      <c r="AB15" s="148">
        <v>0</v>
      </c>
      <c r="AC15" s="143">
        <v>0</v>
      </c>
    </row>
    <row r="16" spans="2:29" ht="18" customHeight="1">
      <c r="B16" s="387"/>
      <c r="C16" s="271">
        <f t="shared" si="1"/>
        <v>100</v>
      </c>
      <c r="D16" s="140">
        <f aca="true" t="shared" si="24" ref="D16:K16">ROUND(D15/$C15*100,1)</f>
        <v>0.8</v>
      </c>
      <c r="E16" s="140">
        <f t="shared" si="24"/>
        <v>11.3</v>
      </c>
      <c r="F16" s="140">
        <f t="shared" si="24"/>
        <v>62.9</v>
      </c>
      <c r="G16" s="140">
        <f t="shared" si="24"/>
        <v>21</v>
      </c>
      <c r="H16" s="140">
        <f t="shared" si="24"/>
        <v>4</v>
      </c>
      <c r="I16" s="140">
        <f t="shared" si="24"/>
        <v>0</v>
      </c>
      <c r="J16" s="140">
        <f t="shared" si="24"/>
        <v>0</v>
      </c>
      <c r="K16" s="141">
        <f t="shared" si="24"/>
        <v>0</v>
      </c>
      <c r="L16" s="271">
        <f t="shared" si="11"/>
        <v>100</v>
      </c>
      <c r="M16" s="140">
        <f aca="true" t="shared" si="25" ref="M16:T16">ROUND(M15/$L15*100,1)</f>
        <v>0</v>
      </c>
      <c r="N16" s="140">
        <f t="shared" si="25"/>
        <v>0</v>
      </c>
      <c r="O16" s="140">
        <f t="shared" si="25"/>
        <v>76.9</v>
      </c>
      <c r="P16" s="140">
        <f t="shared" si="25"/>
        <v>23.1</v>
      </c>
      <c r="Q16" s="140">
        <f t="shared" si="25"/>
        <v>0</v>
      </c>
      <c r="R16" s="140">
        <f t="shared" si="25"/>
        <v>0</v>
      </c>
      <c r="S16" s="140">
        <f t="shared" si="25"/>
        <v>0</v>
      </c>
      <c r="T16" s="141">
        <f t="shared" si="25"/>
        <v>0</v>
      </c>
      <c r="U16" s="271">
        <f t="shared" si="8"/>
        <v>100</v>
      </c>
      <c r="V16" s="140">
        <f aca="true" t="shared" si="26" ref="V16:AC16">ROUND(V15/$U15*100,1)</f>
        <v>0</v>
      </c>
      <c r="W16" s="140">
        <f t="shared" si="26"/>
        <v>10.5</v>
      </c>
      <c r="X16" s="140">
        <f t="shared" si="26"/>
        <v>60.5</v>
      </c>
      <c r="Y16" s="140">
        <f t="shared" si="26"/>
        <v>23.7</v>
      </c>
      <c r="Z16" s="140">
        <f t="shared" si="26"/>
        <v>5.3</v>
      </c>
      <c r="AA16" s="140">
        <f t="shared" si="26"/>
        <v>0</v>
      </c>
      <c r="AB16" s="140">
        <f t="shared" si="26"/>
        <v>0</v>
      </c>
      <c r="AC16" s="141">
        <f t="shared" si="26"/>
        <v>0</v>
      </c>
    </row>
    <row r="17" spans="2:29" ht="18" customHeight="1">
      <c r="B17" s="387" t="s">
        <v>2</v>
      </c>
      <c r="C17" s="139">
        <f t="shared" si="1"/>
        <v>5</v>
      </c>
      <c r="D17" s="142">
        <f aca="true" t="shared" si="27" ref="D17:K17">SUM(M17,V17,D38,M38,V38)</f>
        <v>0</v>
      </c>
      <c r="E17" s="142">
        <f t="shared" si="27"/>
        <v>0</v>
      </c>
      <c r="F17" s="142">
        <f t="shared" si="27"/>
        <v>2</v>
      </c>
      <c r="G17" s="142">
        <f t="shared" si="27"/>
        <v>2</v>
      </c>
      <c r="H17" s="142">
        <f t="shared" si="27"/>
        <v>1</v>
      </c>
      <c r="I17" s="142">
        <f t="shared" si="27"/>
        <v>0</v>
      </c>
      <c r="J17" s="142">
        <f t="shared" si="27"/>
        <v>0</v>
      </c>
      <c r="K17" s="142">
        <f t="shared" si="27"/>
        <v>0</v>
      </c>
      <c r="L17" s="139">
        <f t="shared" si="11"/>
        <v>2</v>
      </c>
      <c r="M17" s="142">
        <v>0</v>
      </c>
      <c r="N17" s="142">
        <v>0</v>
      </c>
      <c r="O17" s="142">
        <v>1</v>
      </c>
      <c r="P17" s="142">
        <v>1</v>
      </c>
      <c r="Q17" s="142">
        <v>0</v>
      </c>
      <c r="R17" s="148">
        <v>0</v>
      </c>
      <c r="S17" s="148">
        <v>0</v>
      </c>
      <c r="T17" s="148">
        <v>0</v>
      </c>
      <c r="U17" s="139">
        <f t="shared" si="8"/>
        <v>1</v>
      </c>
      <c r="V17" s="142">
        <v>0</v>
      </c>
      <c r="W17" s="142">
        <v>0</v>
      </c>
      <c r="X17" s="142">
        <v>0</v>
      </c>
      <c r="Y17" s="142">
        <v>0</v>
      </c>
      <c r="Z17" s="142">
        <v>1</v>
      </c>
      <c r="AA17" s="148">
        <v>0</v>
      </c>
      <c r="AB17" s="148">
        <v>0</v>
      </c>
      <c r="AC17" s="143">
        <v>0</v>
      </c>
    </row>
    <row r="18" spans="2:29" ht="18" customHeight="1">
      <c r="B18" s="387"/>
      <c r="C18" s="271">
        <f t="shared" si="1"/>
        <v>100</v>
      </c>
      <c r="D18" s="140">
        <f aca="true" t="shared" si="28" ref="D18:K18">ROUND(D17/$C17*100,1)</f>
        <v>0</v>
      </c>
      <c r="E18" s="140">
        <f t="shared" si="28"/>
        <v>0</v>
      </c>
      <c r="F18" s="140">
        <f t="shared" si="28"/>
        <v>40</v>
      </c>
      <c r="G18" s="140">
        <f t="shared" si="28"/>
        <v>40</v>
      </c>
      <c r="H18" s="140">
        <f t="shared" si="28"/>
        <v>20</v>
      </c>
      <c r="I18" s="140">
        <f t="shared" si="28"/>
        <v>0</v>
      </c>
      <c r="J18" s="140">
        <f t="shared" si="28"/>
        <v>0</v>
      </c>
      <c r="K18" s="141">
        <f t="shared" si="28"/>
        <v>0</v>
      </c>
      <c r="L18" s="271">
        <f t="shared" si="11"/>
        <v>100</v>
      </c>
      <c r="M18" s="140">
        <f aca="true" t="shared" si="29" ref="M18:T18">ROUND(M17/$L17*100,1)</f>
        <v>0</v>
      </c>
      <c r="N18" s="140">
        <f t="shared" si="29"/>
        <v>0</v>
      </c>
      <c r="O18" s="140">
        <f t="shared" si="29"/>
        <v>50</v>
      </c>
      <c r="P18" s="140">
        <f t="shared" si="29"/>
        <v>50</v>
      </c>
      <c r="Q18" s="140">
        <f t="shared" si="29"/>
        <v>0</v>
      </c>
      <c r="R18" s="140">
        <f t="shared" si="29"/>
        <v>0</v>
      </c>
      <c r="S18" s="140">
        <f t="shared" si="29"/>
        <v>0</v>
      </c>
      <c r="T18" s="141">
        <f t="shared" si="29"/>
        <v>0</v>
      </c>
      <c r="U18" s="271">
        <f t="shared" si="8"/>
        <v>100</v>
      </c>
      <c r="V18" s="140">
        <f aca="true" t="shared" si="30" ref="V18:AC18">ROUND(V17/$U17*100,1)</f>
        <v>0</v>
      </c>
      <c r="W18" s="140">
        <f t="shared" si="30"/>
        <v>0</v>
      </c>
      <c r="X18" s="140">
        <f t="shared" si="30"/>
        <v>0</v>
      </c>
      <c r="Y18" s="140">
        <f t="shared" si="30"/>
        <v>0</v>
      </c>
      <c r="Z18" s="140">
        <f t="shared" si="30"/>
        <v>100</v>
      </c>
      <c r="AA18" s="140">
        <f t="shared" si="30"/>
        <v>0</v>
      </c>
      <c r="AB18" s="140">
        <f t="shared" si="30"/>
        <v>0</v>
      </c>
      <c r="AC18" s="141">
        <f t="shared" si="30"/>
        <v>0</v>
      </c>
    </row>
    <row r="19" spans="2:29" ht="18" customHeight="1">
      <c r="B19" s="387" t="s">
        <v>130</v>
      </c>
      <c r="C19" s="139">
        <f t="shared" si="1"/>
        <v>19</v>
      </c>
      <c r="D19" s="142">
        <f aca="true" t="shared" si="31" ref="D19:K19">SUM(M19,V19,D40,M40,V40)</f>
        <v>0</v>
      </c>
      <c r="E19" s="142">
        <f t="shared" si="31"/>
        <v>2</v>
      </c>
      <c r="F19" s="142">
        <f t="shared" si="31"/>
        <v>12</v>
      </c>
      <c r="G19" s="142">
        <f t="shared" si="31"/>
        <v>2</v>
      </c>
      <c r="H19" s="142">
        <f t="shared" si="31"/>
        <v>0</v>
      </c>
      <c r="I19" s="142">
        <f t="shared" si="31"/>
        <v>0</v>
      </c>
      <c r="J19" s="142">
        <f t="shared" si="31"/>
        <v>3</v>
      </c>
      <c r="K19" s="142">
        <f t="shared" si="31"/>
        <v>0</v>
      </c>
      <c r="L19" s="139">
        <f t="shared" si="11"/>
        <v>4</v>
      </c>
      <c r="M19" s="142">
        <v>0</v>
      </c>
      <c r="N19" s="142">
        <v>0</v>
      </c>
      <c r="O19" s="142">
        <v>3</v>
      </c>
      <c r="P19" s="142">
        <v>1</v>
      </c>
      <c r="Q19" s="142">
        <v>0</v>
      </c>
      <c r="R19" s="148">
        <v>0</v>
      </c>
      <c r="S19" s="148">
        <v>0</v>
      </c>
      <c r="T19" s="148">
        <v>0</v>
      </c>
      <c r="U19" s="139">
        <f t="shared" si="8"/>
        <v>4</v>
      </c>
      <c r="V19" s="142">
        <v>0</v>
      </c>
      <c r="W19" s="142">
        <v>0</v>
      </c>
      <c r="X19" s="142">
        <v>4</v>
      </c>
      <c r="Y19" s="142">
        <v>0</v>
      </c>
      <c r="Z19" s="142">
        <v>0</v>
      </c>
      <c r="AA19" s="148">
        <v>0</v>
      </c>
      <c r="AB19" s="148">
        <v>0</v>
      </c>
      <c r="AC19" s="143">
        <v>0</v>
      </c>
    </row>
    <row r="20" spans="2:29" ht="18" customHeight="1">
      <c r="B20" s="387"/>
      <c r="C20" s="271">
        <f t="shared" si="1"/>
        <v>100</v>
      </c>
      <c r="D20" s="140">
        <f>ROUND(D19/$C19*100,1)</f>
        <v>0</v>
      </c>
      <c r="E20" s="140">
        <f aca="true" t="shared" si="32" ref="E20:J20">ROUND(E19/$C19*100,1)</f>
        <v>10.5</v>
      </c>
      <c r="F20" s="140">
        <f t="shared" si="32"/>
        <v>63.2</v>
      </c>
      <c r="G20" s="140">
        <f t="shared" si="32"/>
        <v>10.5</v>
      </c>
      <c r="H20" s="140">
        <f t="shared" si="32"/>
        <v>0</v>
      </c>
      <c r="I20" s="140">
        <f t="shared" si="32"/>
        <v>0</v>
      </c>
      <c r="J20" s="140">
        <f t="shared" si="32"/>
        <v>15.8</v>
      </c>
      <c r="K20" s="141">
        <f>ROUND(K19/$C19*100,1)</f>
        <v>0</v>
      </c>
      <c r="L20" s="271">
        <f t="shared" si="11"/>
        <v>100</v>
      </c>
      <c r="M20" s="140">
        <f aca="true" t="shared" si="33" ref="M20:T20">ROUND(M19/$L19*100,1)</f>
        <v>0</v>
      </c>
      <c r="N20" s="140">
        <f t="shared" si="33"/>
        <v>0</v>
      </c>
      <c r="O20" s="140">
        <f t="shared" si="33"/>
        <v>75</v>
      </c>
      <c r="P20" s="140">
        <f t="shared" si="33"/>
        <v>25</v>
      </c>
      <c r="Q20" s="140">
        <f t="shared" si="33"/>
        <v>0</v>
      </c>
      <c r="R20" s="140">
        <f t="shared" si="33"/>
        <v>0</v>
      </c>
      <c r="S20" s="140">
        <f t="shared" si="33"/>
        <v>0</v>
      </c>
      <c r="T20" s="141">
        <f t="shared" si="33"/>
        <v>0</v>
      </c>
      <c r="U20" s="271">
        <f t="shared" si="8"/>
        <v>100</v>
      </c>
      <c r="V20" s="140">
        <f aca="true" t="shared" si="34" ref="V20:AC20">ROUND(V19/$U19*100,1)</f>
        <v>0</v>
      </c>
      <c r="W20" s="140">
        <f t="shared" si="34"/>
        <v>0</v>
      </c>
      <c r="X20" s="140">
        <f t="shared" si="34"/>
        <v>100</v>
      </c>
      <c r="Y20" s="140">
        <f t="shared" si="34"/>
        <v>0</v>
      </c>
      <c r="Z20" s="140">
        <f t="shared" si="34"/>
        <v>0</v>
      </c>
      <c r="AA20" s="140">
        <f t="shared" si="34"/>
        <v>0</v>
      </c>
      <c r="AB20" s="140">
        <f t="shared" si="34"/>
        <v>0</v>
      </c>
      <c r="AC20" s="141">
        <f t="shared" si="34"/>
        <v>0</v>
      </c>
    </row>
    <row r="21" spans="2:29" ht="18" customHeight="1">
      <c r="B21" s="387" t="s">
        <v>88</v>
      </c>
      <c r="C21" s="139">
        <f t="shared" si="1"/>
        <v>79</v>
      </c>
      <c r="D21" s="142">
        <f aca="true" t="shared" si="35" ref="D21:K21">SUM(M21,V21,D42,M42,V42)</f>
        <v>0</v>
      </c>
      <c r="E21" s="142">
        <f t="shared" si="35"/>
        <v>29</v>
      </c>
      <c r="F21" s="142">
        <f t="shared" si="35"/>
        <v>14</v>
      </c>
      <c r="G21" s="142">
        <f t="shared" si="35"/>
        <v>5</v>
      </c>
      <c r="H21" s="142">
        <f t="shared" si="35"/>
        <v>0</v>
      </c>
      <c r="I21" s="142">
        <f t="shared" si="35"/>
        <v>0</v>
      </c>
      <c r="J21" s="142">
        <f t="shared" si="35"/>
        <v>0</v>
      </c>
      <c r="K21" s="142">
        <f t="shared" si="35"/>
        <v>31</v>
      </c>
      <c r="L21" s="139">
        <f t="shared" si="11"/>
        <v>9</v>
      </c>
      <c r="M21" s="142">
        <v>0</v>
      </c>
      <c r="N21" s="142">
        <v>4</v>
      </c>
      <c r="O21" s="142">
        <v>1</v>
      </c>
      <c r="P21" s="142">
        <v>1</v>
      </c>
      <c r="Q21" s="142">
        <v>0</v>
      </c>
      <c r="R21" s="148">
        <v>0</v>
      </c>
      <c r="S21" s="148">
        <v>0</v>
      </c>
      <c r="T21" s="143">
        <v>3</v>
      </c>
      <c r="U21" s="139">
        <f t="shared" si="8"/>
        <v>28</v>
      </c>
      <c r="V21" s="142">
        <v>0</v>
      </c>
      <c r="W21" s="142">
        <v>11</v>
      </c>
      <c r="X21" s="142">
        <v>6</v>
      </c>
      <c r="Y21" s="142">
        <v>1</v>
      </c>
      <c r="Z21" s="142">
        <v>0</v>
      </c>
      <c r="AA21" s="148">
        <v>0</v>
      </c>
      <c r="AB21" s="148">
        <v>0</v>
      </c>
      <c r="AC21" s="143">
        <v>10</v>
      </c>
    </row>
    <row r="22" spans="2:29" ht="18" customHeight="1">
      <c r="B22" s="388"/>
      <c r="C22" s="272">
        <f t="shared" si="1"/>
        <v>100</v>
      </c>
      <c r="D22" s="144">
        <f aca="true" t="shared" si="36" ref="D22:J22">ROUND(D21/$C21*100,1)</f>
        <v>0</v>
      </c>
      <c r="E22" s="144">
        <f t="shared" si="36"/>
        <v>36.7</v>
      </c>
      <c r="F22" s="144">
        <f t="shared" si="36"/>
        <v>17.7</v>
      </c>
      <c r="G22" s="144">
        <f t="shared" si="36"/>
        <v>6.3</v>
      </c>
      <c r="H22" s="144">
        <f t="shared" si="36"/>
        <v>0</v>
      </c>
      <c r="I22" s="144">
        <f t="shared" si="36"/>
        <v>0</v>
      </c>
      <c r="J22" s="144">
        <f t="shared" si="36"/>
        <v>0</v>
      </c>
      <c r="K22" s="145">
        <f>ROUND(K21/$C21*100,1)+0.1</f>
        <v>39.300000000000004</v>
      </c>
      <c r="L22" s="272">
        <f t="shared" si="11"/>
        <v>100</v>
      </c>
      <c r="M22" s="144">
        <f aca="true" t="shared" si="37" ref="M22:T22">ROUND(M21/$L21*100,1)</f>
        <v>0</v>
      </c>
      <c r="N22" s="144">
        <f>ROUND(N21/$L21*100,1)+0.1</f>
        <v>44.5</v>
      </c>
      <c r="O22" s="144">
        <f t="shared" si="37"/>
        <v>11.1</v>
      </c>
      <c r="P22" s="144">
        <f t="shared" si="37"/>
        <v>11.1</v>
      </c>
      <c r="Q22" s="144">
        <f t="shared" si="37"/>
        <v>0</v>
      </c>
      <c r="R22" s="144">
        <f t="shared" si="37"/>
        <v>0</v>
      </c>
      <c r="S22" s="144">
        <f t="shared" si="37"/>
        <v>0</v>
      </c>
      <c r="T22" s="145">
        <f t="shared" si="37"/>
        <v>33.3</v>
      </c>
      <c r="U22" s="272">
        <f t="shared" si="8"/>
        <v>100</v>
      </c>
      <c r="V22" s="144">
        <f aca="true" t="shared" si="38" ref="V22:AC22">ROUND(V21/$U21*100,1)</f>
        <v>0</v>
      </c>
      <c r="W22" s="144">
        <f t="shared" si="38"/>
        <v>39.3</v>
      </c>
      <c r="X22" s="144">
        <f t="shared" si="38"/>
        <v>21.4</v>
      </c>
      <c r="Y22" s="144">
        <f t="shared" si="38"/>
        <v>3.6</v>
      </c>
      <c r="Z22" s="144">
        <f t="shared" si="38"/>
        <v>0</v>
      </c>
      <c r="AA22" s="144">
        <f t="shared" si="38"/>
        <v>0</v>
      </c>
      <c r="AB22" s="144">
        <f t="shared" si="38"/>
        <v>0</v>
      </c>
      <c r="AC22" s="145">
        <f t="shared" si="38"/>
        <v>35.7</v>
      </c>
    </row>
    <row r="23" ht="18" customHeight="1"/>
    <row r="24" spans="2:29" ht="30" customHeight="1">
      <c r="B24" s="380"/>
      <c r="C24" s="382" t="s">
        <v>110</v>
      </c>
      <c r="D24" s="383"/>
      <c r="E24" s="383"/>
      <c r="F24" s="383"/>
      <c r="G24" s="383"/>
      <c r="H24" s="383"/>
      <c r="I24" s="383"/>
      <c r="J24" s="383"/>
      <c r="K24" s="384"/>
      <c r="L24" s="382" t="s">
        <v>189</v>
      </c>
      <c r="M24" s="383"/>
      <c r="N24" s="383"/>
      <c r="O24" s="383"/>
      <c r="P24" s="383"/>
      <c r="Q24" s="383"/>
      <c r="R24" s="383"/>
      <c r="S24" s="383"/>
      <c r="T24" s="384"/>
      <c r="U24" s="382" t="s">
        <v>0</v>
      </c>
      <c r="V24" s="383"/>
      <c r="W24" s="383"/>
      <c r="X24" s="383"/>
      <c r="Y24" s="383"/>
      <c r="Z24" s="383"/>
      <c r="AA24" s="383"/>
      <c r="AB24" s="383"/>
      <c r="AC24" s="384"/>
    </row>
    <row r="25" spans="2:29" ht="46.5" customHeight="1">
      <c r="B25" s="381"/>
      <c r="C25" s="134" t="s">
        <v>84</v>
      </c>
      <c r="D25" s="146" t="s">
        <v>62</v>
      </c>
      <c r="E25" s="147" t="s">
        <v>63</v>
      </c>
      <c r="F25" s="147" t="s">
        <v>64</v>
      </c>
      <c r="G25" s="147" t="s">
        <v>65</v>
      </c>
      <c r="H25" s="147" t="s">
        <v>66</v>
      </c>
      <c r="I25" s="147" t="s">
        <v>67</v>
      </c>
      <c r="J25" s="147" t="s">
        <v>100</v>
      </c>
      <c r="K25" s="135" t="s">
        <v>88</v>
      </c>
      <c r="L25" s="134" t="s">
        <v>84</v>
      </c>
      <c r="M25" s="146" t="s">
        <v>62</v>
      </c>
      <c r="N25" s="147" t="s">
        <v>63</v>
      </c>
      <c r="O25" s="147" t="s">
        <v>64</v>
      </c>
      <c r="P25" s="147" t="s">
        <v>65</v>
      </c>
      <c r="Q25" s="147" t="s">
        <v>66</v>
      </c>
      <c r="R25" s="147" t="s">
        <v>67</v>
      </c>
      <c r="S25" s="147" t="s">
        <v>100</v>
      </c>
      <c r="T25" s="133" t="s">
        <v>88</v>
      </c>
      <c r="U25" s="134" t="s">
        <v>84</v>
      </c>
      <c r="V25" s="146" t="s">
        <v>62</v>
      </c>
      <c r="W25" s="147" t="s">
        <v>63</v>
      </c>
      <c r="X25" s="147" t="s">
        <v>64</v>
      </c>
      <c r="Y25" s="147" t="s">
        <v>65</v>
      </c>
      <c r="Z25" s="147" t="s">
        <v>66</v>
      </c>
      <c r="AA25" s="147" t="s">
        <v>67</v>
      </c>
      <c r="AB25" s="147" t="s">
        <v>100</v>
      </c>
      <c r="AC25" s="133" t="s">
        <v>88</v>
      </c>
    </row>
    <row r="26" spans="2:29" ht="18" customHeight="1">
      <c r="B26" s="385" t="s">
        <v>84</v>
      </c>
      <c r="C26" s="149">
        <f aca="true" t="shared" si="39" ref="C26:AC26">SUM(C28,C30,C32,C34,C36,C40,C42,C38)</f>
        <v>2394</v>
      </c>
      <c r="D26" s="137">
        <f t="shared" si="39"/>
        <v>82</v>
      </c>
      <c r="E26" s="137">
        <f t="shared" si="39"/>
        <v>1067</v>
      </c>
      <c r="F26" s="137">
        <f t="shared" si="39"/>
        <v>1114</v>
      </c>
      <c r="G26" s="137">
        <f t="shared" si="39"/>
        <v>106</v>
      </c>
      <c r="H26" s="137">
        <f t="shared" si="39"/>
        <v>2</v>
      </c>
      <c r="I26" s="137">
        <f t="shared" si="39"/>
        <v>1</v>
      </c>
      <c r="J26" s="137">
        <f t="shared" si="39"/>
        <v>5</v>
      </c>
      <c r="K26" s="138">
        <f t="shared" si="39"/>
        <v>17</v>
      </c>
      <c r="L26" s="137">
        <f t="shared" si="39"/>
        <v>1712</v>
      </c>
      <c r="M26" s="137">
        <f t="shared" si="39"/>
        <v>45</v>
      </c>
      <c r="N26" s="137">
        <f t="shared" si="39"/>
        <v>804</v>
      </c>
      <c r="O26" s="137">
        <f t="shared" si="39"/>
        <v>781</v>
      </c>
      <c r="P26" s="137">
        <f t="shared" si="39"/>
        <v>61</v>
      </c>
      <c r="Q26" s="137">
        <f t="shared" si="39"/>
        <v>4</v>
      </c>
      <c r="R26" s="137">
        <f t="shared" si="39"/>
        <v>0</v>
      </c>
      <c r="S26" s="137">
        <f t="shared" si="39"/>
        <v>2</v>
      </c>
      <c r="T26" s="138">
        <f t="shared" si="39"/>
        <v>15</v>
      </c>
      <c r="U26" s="137">
        <f t="shared" si="39"/>
        <v>10</v>
      </c>
      <c r="V26" s="137">
        <f t="shared" si="39"/>
        <v>2</v>
      </c>
      <c r="W26" s="137">
        <f t="shared" si="39"/>
        <v>3</v>
      </c>
      <c r="X26" s="137">
        <f t="shared" si="39"/>
        <v>3</v>
      </c>
      <c r="Y26" s="137">
        <f t="shared" si="39"/>
        <v>1</v>
      </c>
      <c r="Z26" s="137">
        <f t="shared" si="39"/>
        <v>0</v>
      </c>
      <c r="AA26" s="137">
        <f t="shared" si="39"/>
        <v>0</v>
      </c>
      <c r="AB26" s="137">
        <f t="shared" si="39"/>
        <v>0</v>
      </c>
      <c r="AC26" s="138">
        <f t="shared" si="39"/>
        <v>1</v>
      </c>
    </row>
    <row r="27" spans="2:29" ht="18" customHeight="1">
      <c r="B27" s="386"/>
      <c r="C27" s="271">
        <f>SUM(D27:K27)</f>
        <v>100</v>
      </c>
      <c r="D27" s="140">
        <f>ROUND(D26/$C26*100,1)</f>
        <v>3.4</v>
      </c>
      <c r="E27" s="140">
        <f aca="true" t="shared" si="40" ref="E27:K27">ROUND(E26/$C26*100,1)</f>
        <v>44.6</v>
      </c>
      <c r="F27" s="140">
        <f>ROUND(F26/$C26*100,1)+0.1</f>
        <v>46.6</v>
      </c>
      <c r="G27" s="140">
        <f t="shared" si="40"/>
        <v>4.4</v>
      </c>
      <c r="H27" s="140">
        <f t="shared" si="40"/>
        <v>0.1</v>
      </c>
      <c r="I27" s="140">
        <f t="shared" si="40"/>
        <v>0</v>
      </c>
      <c r="J27" s="140">
        <f t="shared" si="40"/>
        <v>0.2</v>
      </c>
      <c r="K27" s="140">
        <f t="shared" si="40"/>
        <v>0.7</v>
      </c>
      <c r="L27" s="271">
        <f>SUM(M27:T27)</f>
        <v>100</v>
      </c>
      <c r="M27" s="140">
        <f>ROUND(M26/$L26*100,1)</f>
        <v>2.6</v>
      </c>
      <c r="N27" s="140">
        <f aca="true" t="shared" si="41" ref="N27:T27">ROUND(N26/$L26*100,1)</f>
        <v>47</v>
      </c>
      <c r="O27" s="140">
        <f t="shared" si="41"/>
        <v>45.6</v>
      </c>
      <c r="P27" s="140">
        <f t="shared" si="41"/>
        <v>3.6</v>
      </c>
      <c r="Q27" s="140">
        <f t="shared" si="41"/>
        <v>0.2</v>
      </c>
      <c r="R27" s="140">
        <f t="shared" si="41"/>
        <v>0</v>
      </c>
      <c r="S27" s="140">
        <f t="shared" si="41"/>
        <v>0.1</v>
      </c>
      <c r="T27" s="141">
        <f t="shared" si="41"/>
        <v>0.9</v>
      </c>
      <c r="U27" s="271">
        <f>SUM(V27:AC27)</f>
        <v>100</v>
      </c>
      <c r="V27" s="140">
        <f>ROUND(V26/$U26*100,1)</f>
        <v>20</v>
      </c>
      <c r="W27" s="140">
        <f aca="true" t="shared" si="42" ref="W27:AC27">ROUND(W26/$U26*100,1)</f>
        <v>30</v>
      </c>
      <c r="X27" s="140">
        <f t="shared" si="42"/>
        <v>30</v>
      </c>
      <c r="Y27" s="140">
        <f t="shared" si="42"/>
        <v>10</v>
      </c>
      <c r="Z27" s="140">
        <f t="shared" si="42"/>
        <v>0</v>
      </c>
      <c r="AA27" s="140">
        <f t="shared" si="42"/>
        <v>0</v>
      </c>
      <c r="AB27" s="140">
        <f t="shared" si="42"/>
        <v>0</v>
      </c>
      <c r="AC27" s="141">
        <f t="shared" si="42"/>
        <v>10</v>
      </c>
    </row>
    <row r="28" spans="2:29" ht="18" customHeight="1">
      <c r="B28" s="387" t="s">
        <v>29</v>
      </c>
      <c r="C28" s="139">
        <f>SUM(D28:K28)</f>
        <v>83</v>
      </c>
      <c r="D28" s="142">
        <v>15</v>
      </c>
      <c r="E28" s="142">
        <v>55</v>
      </c>
      <c r="F28" s="142">
        <v>11</v>
      </c>
      <c r="G28" s="142">
        <v>0</v>
      </c>
      <c r="H28" s="142">
        <v>0</v>
      </c>
      <c r="I28" s="148">
        <v>1</v>
      </c>
      <c r="J28" s="148">
        <v>1</v>
      </c>
      <c r="K28" s="143">
        <v>0</v>
      </c>
      <c r="L28" s="139">
        <f>SUM(M28:T28)</f>
        <v>44</v>
      </c>
      <c r="M28" s="142">
        <v>10</v>
      </c>
      <c r="N28" s="142">
        <v>24</v>
      </c>
      <c r="O28" s="142">
        <v>8</v>
      </c>
      <c r="P28" s="142">
        <v>0</v>
      </c>
      <c r="Q28" s="142">
        <v>1</v>
      </c>
      <c r="R28" s="148">
        <v>0</v>
      </c>
      <c r="S28" s="148">
        <v>0</v>
      </c>
      <c r="T28" s="148">
        <v>1</v>
      </c>
      <c r="U28" s="139">
        <f>SUM(V28:AC28)</f>
        <v>2</v>
      </c>
      <c r="V28" s="142">
        <v>2</v>
      </c>
      <c r="W28" s="142">
        <v>0</v>
      </c>
      <c r="X28" s="142">
        <v>0</v>
      </c>
      <c r="Y28" s="142">
        <v>0</v>
      </c>
      <c r="Z28" s="142">
        <v>0</v>
      </c>
      <c r="AA28" s="148">
        <v>0</v>
      </c>
      <c r="AB28" s="148">
        <v>0</v>
      </c>
      <c r="AC28" s="143">
        <v>0</v>
      </c>
    </row>
    <row r="29" spans="2:29" ht="18" customHeight="1">
      <c r="B29" s="387"/>
      <c r="C29" s="271">
        <f aca="true" t="shared" si="43" ref="C29:C41">SUM(D29:K29)</f>
        <v>100.00000000000001</v>
      </c>
      <c r="D29" s="140">
        <f>ROUND(D28/$C28*100,1)</f>
        <v>18.1</v>
      </c>
      <c r="E29" s="140">
        <f>ROUND(E28/$C28*100,1)-0.1</f>
        <v>66.2</v>
      </c>
      <c r="F29" s="140">
        <f aca="true" t="shared" si="44" ref="F29:K29">ROUND(F28/$C28*100,1)</f>
        <v>13.3</v>
      </c>
      <c r="G29" s="140">
        <f t="shared" si="44"/>
        <v>0</v>
      </c>
      <c r="H29" s="140">
        <f t="shared" si="44"/>
        <v>0</v>
      </c>
      <c r="I29" s="140">
        <f t="shared" si="44"/>
        <v>1.2</v>
      </c>
      <c r="J29" s="140">
        <f t="shared" si="44"/>
        <v>1.2</v>
      </c>
      <c r="K29" s="140">
        <f t="shared" si="44"/>
        <v>0</v>
      </c>
      <c r="L29" s="271">
        <f aca="true" t="shared" si="45" ref="L29:L43">SUM(M29:T29)</f>
        <v>100</v>
      </c>
      <c r="M29" s="140">
        <f aca="true" t="shared" si="46" ref="M29:T29">ROUND(M28/$L28*100,1)</f>
        <v>22.7</v>
      </c>
      <c r="N29" s="140">
        <f t="shared" si="46"/>
        <v>54.5</v>
      </c>
      <c r="O29" s="140">
        <f t="shared" si="46"/>
        <v>18.2</v>
      </c>
      <c r="P29" s="140">
        <f t="shared" si="46"/>
        <v>0</v>
      </c>
      <c r="Q29" s="140">
        <f t="shared" si="46"/>
        <v>2.3</v>
      </c>
      <c r="R29" s="140">
        <f t="shared" si="46"/>
        <v>0</v>
      </c>
      <c r="S29" s="140">
        <f t="shared" si="46"/>
        <v>0</v>
      </c>
      <c r="T29" s="141">
        <f t="shared" si="46"/>
        <v>2.3</v>
      </c>
      <c r="U29" s="271">
        <f aca="true" t="shared" si="47" ref="U29:U38">SUM(V29:AC29)</f>
        <v>100</v>
      </c>
      <c r="V29" s="140">
        <f aca="true" t="shared" si="48" ref="V29:AC29">ROUND(V28/$U28*100,1)</f>
        <v>100</v>
      </c>
      <c r="W29" s="140">
        <f t="shared" si="48"/>
        <v>0</v>
      </c>
      <c r="X29" s="140">
        <f t="shared" si="48"/>
        <v>0</v>
      </c>
      <c r="Y29" s="140">
        <f t="shared" si="48"/>
        <v>0</v>
      </c>
      <c r="Z29" s="140">
        <f t="shared" si="48"/>
        <v>0</v>
      </c>
      <c r="AA29" s="140">
        <f t="shared" si="48"/>
        <v>0</v>
      </c>
      <c r="AB29" s="140">
        <f t="shared" si="48"/>
        <v>0</v>
      </c>
      <c r="AC29" s="141">
        <f t="shared" si="48"/>
        <v>0</v>
      </c>
    </row>
    <row r="30" spans="2:29" ht="18" customHeight="1">
      <c r="B30" s="387" t="s">
        <v>30</v>
      </c>
      <c r="C30" s="139">
        <f t="shared" si="43"/>
        <v>521</v>
      </c>
      <c r="D30" s="142">
        <v>31</v>
      </c>
      <c r="E30" s="142">
        <v>317</v>
      </c>
      <c r="F30" s="142">
        <v>168</v>
      </c>
      <c r="G30" s="142">
        <v>4</v>
      </c>
      <c r="H30" s="142">
        <v>0</v>
      </c>
      <c r="I30" s="148">
        <v>0</v>
      </c>
      <c r="J30" s="148">
        <v>0</v>
      </c>
      <c r="K30" s="143">
        <v>1</v>
      </c>
      <c r="L30" s="139">
        <f t="shared" si="45"/>
        <v>340</v>
      </c>
      <c r="M30" s="142">
        <v>19</v>
      </c>
      <c r="N30" s="142">
        <v>217</v>
      </c>
      <c r="O30" s="142">
        <v>104</v>
      </c>
      <c r="P30" s="142">
        <v>0</v>
      </c>
      <c r="Q30" s="142">
        <v>0</v>
      </c>
      <c r="R30" s="148">
        <v>0</v>
      </c>
      <c r="S30" s="148">
        <v>0</v>
      </c>
      <c r="T30" s="148">
        <v>0</v>
      </c>
      <c r="U30" s="139">
        <f t="shared" si="47"/>
        <v>2</v>
      </c>
      <c r="V30" s="142">
        <v>0</v>
      </c>
      <c r="W30" s="142">
        <v>1</v>
      </c>
      <c r="X30" s="142">
        <v>1</v>
      </c>
      <c r="Y30" s="142">
        <v>0</v>
      </c>
      <c r="Z30" s="142">
        <v>0</v>
      </c>
      <c r="AA30" s="148">
        <v>0</v>
      </c>
      <c r="AB30" s="148">
        <v>0</v>
      </c>
      <c r="AC30" s="143">
        <v>0</v>
      </c>
    </row>
    <row r="31" spans="2:29" ht="18" customHeight="1">
      <c r="B31" s="387"/>
      <c r="C31" s="271">
        <f t="shared" si="43"/>
        <v>100</v>
      </c>
      <c r="D31" s="140">
        <f aca="true" t="shared" si="49" ref="D31:K31">ROUND(D30/$C30*100,1)</f>
        <v>6</v>
      </c>
      <c r="E31" s="140">
        <f t="shared" si="49"/>
        <v>60.8</v>
      </c>
      <c r="F31" s="140">
        <f t="shared" si="49"/>
        <v>32.2</v>
      </c>
      <c r="G31" s="140">
        <f t="shared" si="49"/>
        <v>0.8</v>
      </c>
      <c r="H31" s="140">
        <f t="shared" si="49"/>
        <v>0</v>
      </c>
      <c r="I31" s="140">
        <f t="shared" si="49"/>
        <v>0</v>
      </c>
      <c r="J31" s="140">
        <f t="shared" si="49"/>
        <v>0</v>
      </c>
      <c r="K31" s="140">
        <f t="shared" si="49"/>
        <v>0.2</v>
      </c>
      <c r="L31" s="271">
        <f t="shared" si="45"/>
        <v>100</v>
      </c>
      <c r="M31" s="140">
        <f aca="true" t="shared" si="50" ref="M31:T31">ROUND(M30/$L30*100,1)</f>
        <v>5.6</v>
      </c>
      <c r="N31" s="140">
        <f t="shared" si="50"/>
        <v>63.8</v>
      </c>
      <c r="O31" s="140">
        <f t="shared" si="50"/>
        <v>30.6</v>
      </c>
      <c r="P31" s="140">
        <f t="shared" si="50"/>
        <v>0</v>
      </c>
      <c r="Q31" s="140">
        <f t="shared" si="50"/>
        <v>0</v>
      </c>
      <c r="R31" s="140">
        <f t="shared" si="50"/>
        <v>0</v>
      </c>
      <c r="S31" s="140">
        <f t="shared" si="50"/>
        <v>0</v>
      </c>
      <c r="T31" s="141">
        <f t="shared" si="50"/>
        <v>0</v>
      </c>
      <c r="U31" s="271">
        <f t="shared" si="47"/>
        <v>100</v>
      </c>
      <c r="V31" s="140">
        <f aca="true" t="shared" si="51" ref="V31:AC31">ROUND(V30/$U30*100,1)</f>
        <v>0</v>
      </c>
      <c r="W31" s="140">
        <f t="shared" si="51"/>
        <v>50</v>
      </c>
      <c r="X31" s="140">
        <f t="shared" si="51"/>
        <v>50</v>
      </c>
      <c r="Y31" s="140">
        <f t="shared" si="51"/>
        <v>0</v>
      </c>
      <c r="Z31" s="140">
        <f t="shared" si="51"/>
        <v>0</v>
      </c>
      <c r="AA31" s="140">
        <f t="shared" si="51"/>
        <v>0</v>
      </c>
      <c r="AB31" s="140">
        <f t="shared" si="51"/>
        <v>0</v>
      </c>
      <c r="AC31" s="141">
        <f t="shared" si="51"/>
        <v>0</v>
      </c>
    </row>
    <row r="32" spans="2:29" ht="18" customHeight="1">
      <c r="B32" s="387" t="s">
        <v>31</v>
      </c>
      <c r="C32" s="139">
        <f t="shared" si="43"/>
        <v>1322</v>
      </c>
      <c r="D32" s="142">
        <v>31</v>
      </c>
      <c r="E32" s="142">
        <v>575</v>
      </c>
      <c r="F32" s="142">
        <v>659</v>
      </c>
      <c r="G32" s="142">
        <v>49</v>
      </c>
      <c r="H32" s="142">
        <v>0</v>
      </c>
      <c r="I32" s="148">
        <v>0</v>
      </c>
      <c r="J32" s="148">
        <v>1</v>
      </c>
      <c r="K32" s="143">
        <v>7</v>
      </c>
      <c r="L32" s="139">
        <f t="shared" si="45"/>
        <v>1000</v>
      </c>
      <c r="M32" s="142">
        <v>15</v>
      </c>
      <c r="N32" s="142">
        <v>476</v>
      </c>
      <c r="O32" s="142">
        <v>473</v>
      </c>
      <c r="P32" s="142">
        <v>31</v>
      </c>
      <c r="Q32" s="142">
        <v>0</v>
      </c>
      <c r="R32" s="148">
        <v>0</v>
      </c>
      <c r="S32" s="148">
        <v>1</v>
      </c>
      <c r="T32" s="148">
        <v>4</v>
      </c>
      <c r="U32" s="139">
        <f t="shared" si="47"/>
        <v>3</v>
      </c>
      <c r="V32" s="142">
        <v>0</v>
      </c>
      <c r="W32" s="142">
        <v>2</v>
      </c>
      <c r="X32" s="142">
        <v>1</v>
      </c>
      <c r="Y32" s="142">
        <v>0</v>
      </c>
      <c r="Z32" s="142">
        <v>0</v>
      </c>
      <c r="AA32" s="148">
        <v>0</v>
      </c>
      <c r="AB32" s="148">
        <v>0</v>
      </c>
      <c r="AC32" s="143">
        <v>0</v>
      </c>
    </row>
    <row r="33" spans="2:29" ht="18" customHeight="1">
      <c r="B33" s="387"/>
      <c r="C33" s="271">
        <f t="shared" si="43"/>
        <v>99.99999999999999</v>
      </c>
      <c r="D33" s="140">
        <f>ROUND(D32/$C32*100,1)</f>
        <v>2.3</v>
      </c>
      <c r="E33" s="140">
        <f>ROUND(E32/$C32*100,1)</f>
        <v>43.5</v>
      </c>
      <c r="F33" s="140">
        <f>ROUND(F32/$C32*100,1)+0.1</f>
        <v>49.9</v>
      </c>
      <c r="G33" s="140">
        <f>ROUND(G32/$C32*100,1)</f>
        <v>3.7</v>
      </c>
      <c r="H33" s="140">
        <f>ROUND(H32/$C32*100,1)</f>
        <v>0</v>
      </c>
      <c r="I33" s="140">
        <f>ROUND(I32/$C32*100,1)</f>
        <v>0</v>
      </c>
      <c r="J33" s="140">
        <f>ROUND(J32/$C32*100,1)</f>
        <v>0.1</v>
      </c>
      <c r="K33" s="140">
        <f>ROUND(K32/$C32*100,1)</f>
        <v>0.5</v>
      </c>
      <c r="L33" s="271">
        <f t="shared" si="45"/>
        <v>100</v>
      </c>
      <c r="M33" s="140">
        <f aca="true" t="shared" si="52" ref="M33:T33">ROUND(M32/$L32*100,1)</f>
        <v>1.5</v>
      </c>
      <c r="N33" s="140">
        <f t="shared" si="52"/>
        <v>47.6</v>
      </c>
      <c r="O33" s="140">
        <f t="shared" si="52"/>
        <v>47.3</v>
      </c>
      <c r="P33" s="140">
        <f t="shared" si="52"/>
        <v>3.1</v>
      </c>
      <c r="Q33" s="140">
        <f t="shared" si="52"/>
        <v>0</v>
      </c>
      <c r="R33" s="140">
        <f t="shared" si="52"/>
        <v>0</v>
      </c>
      <c r="S33" s="140">
        <f t="shared" si="52"/>
        <v>0.1</v>
      </c>
      <c r="T33" s="141">
        <f t="shared" si="52"/>
        <v>0.4</v>
      </c>
      <c r="U33" s="271">
        <f t="shared" si="47"/>
        <v>100</v>
      </c>
      <c r="V33" s="140">
        <f aca="true" t="shared" si="53" ref="V33:AC33">ROUND(V32/$U32*100,1)</f>
        <v>0</v>
      </c>
      <c r="W33" s="140">
        <f t="shared" si="53"/>
        <v>66.7</v>
      </c>
      <c r="X33" s="140">
        <f t="shared" si="53"/>
        <v>33.3</v>
      </c>
      <c r="Y33" s="140">
        <f t="shared" si="53"/>
        <v>0</v>
      </c>
      <c r="Z33" s="140">
        <f t="shared" si="53"/>
        <v>0</v>
      </c>
      <c r="AA33" s="140">
        <f t="shared" si="53"/>
        <v>0</v>
      </c>
      <c r="AB33" s="140">
        <f t="shared" si="53"/>
        <v>0</v>
      </c>
      <c r="AC33" s="141">
        <f t="shared" si="53"/>
        <v>0</v>
      </c>
    </row>
    <row r="34" spans="2:29" ht="18" customHeight="1">
      <c r="B34" s="387" t="s">
        <v>32</v>
      </c>
      <c r="C34" s="139">
        <f t="shared" si="43"/>
        <v>388</v>
      </c>
      <c r="D34" s="142">
        <v>4</v>
      </c>
      <c r="E34" s="142">
        <v>105</v>
      </c>
      <c r="F34" s="142">
        <v>237</v>
      </c>
      <c r="G34" s="142">
        <v>41</v>
      </c>
      <c r="H34" s="142">
        <v>1</v>
      </c>
      <c r="I34" s="148">
        <v>0</v>
      </c>
      <c r="J34" s="148">
        <v>0</v>
      </c>
      <c r="K34" s="143">
        <v>0</v>
      </c>
      <c r="L34" s="139">
        <f t="shared" si="45"/>
        <v>281</v>
      </c>
      <c r="M34" s="142">
        <v>1</v>
      </c>
      <c r="N34" s="142">
        <v>76</v>
      </c>
      <c r="O34" s="142">
        <v>177</v>
      </c>
      <c r="P34" s="142">
        <v>23</v>
      </c>
      <c r="Q34" s="142">
        <v>1</v>
      </c>
      <c r="R34" s="148">
        <v>0</v>
      </c>
      <c r="S34" s="148">
        <v>1</v>
      </c>
      <c r="T34" s="148">
        <v>2</v>
      </c>
      <c r="U34" s="139">
        <f t="shared" si="47"/>
        <v>2</v>
      </c>
      <c r="V34" s="142">
        <v>0</v>
      </c>
      <c r="W34" s="142">
        <v>0</v>
      </c>
      <c r="X34" s="142">
        <v>1</v>
      </c>
      <c r="Y34" s="142">
        <v>1</v>
      </c>
      <c r="Z34" s="142">
        <v>0</v>
      </c>
      <c r="AA34" s="148">
        <v>0</v>
      </c>
      <c r="AB34" s="148">
        <v>0</v>
      </c>
      <c r="AC34" s="143">
        <v>0</v>
      </c>
    </row>
    <row r="35" spans="2:29" ht="18" customHeight="1">
      <c r="B35" s="387"/>
      <c r="C35" s="271">
        <f t="shared" si="43"/>
        <v>99.99999999999999</v>
      </c>
      <c r="D35" s="140">
        <f>ROUND(D34/$C34*100,1)</f>
        <v>1</v>
      </c>
      <c r="E35" s="140">
        <f>ROUND(E34/$C34*100,1)</f>
        <v>27.1</v>
      </c>
      <c r="F35" s="140">
        <f>ROUND(F34/$C34*100,1)-0.1</f>
        <v>61</v>
      </c>
      <c r="G35" s="140">
        <f>ROUND(G34/$C34*100,1)</f>
        <v>10.6</v>
      </c>
      <c r="H35" s="140">
        <f>ROUND(H34/$C34*100,1)</f>
        <v>0.3</v>
      </c>
      <c r="I35" s="140">
        <f>ROUND(I34/$C34*100,1)</f>
        <v>0</v>
      </c>
      <c r="J35" s="140">
        <f>ROUND(J34/$C34*100,1)</f>
        <v>0</v>
      </c>
      <c r="K35" s="140">
        <f>ROUND(K34/$C34*100,1)</f>
        <v>0</v>
      </c>
      <c r="L35" s="271">
        <f t="shared" si="45"/>
        <v>100.00000000000001</v>
      </c>
      <c r="M35" s="140">
        <f>ROUND(M34/$L34*100,1)</f>
        <v>0.4</v>
      </c>
      <c r="N35" s="140">
        <f>ROUND(N34/$L34*100,1)</f>
        <v>27</v>
      </c>
      <c r="O35" s="140">
        <f>ROUND(O34/$L34*100,1)-0.1</f>
        <v>62.9</v>
      </c>
      <c r="P35" s="140">
        <f>ROUND(P34/$L34*100,1)</f>
        <v>8.2</v>
      </c>
      <c r="Q35" s="140">
        <f>ROUND(Q34/$L34*100,1)</f>
        <v>0.4</v>
      </c>
      <c r="R35" s="140">
        <f>ROUND(R34/$L34*100,1)</f>
        <v>0</v>
      </c>
      <c r="S35" s="140">
        <f>ROUND(S34/$L34*100,1)</f>
        <v>0.4</v>
      </c>
      <c r="T35" s="141">
        <f>ROUND(T34/$L34*100,1)</f>
        <v>0.7</v>
      </c>
      <c r="U35" s="271">
        <f t="shared" si="47"/>
        <v>100</v>
      </c>
      <c r="V35" s="140">
        <f aca="true" t="shared" si="54" ref="V35:AC35">ROUND(V34/$U34*100,1)</f>
        <v>0</v>
      </c>
      <c r="W35" s="140">
        <f t="shared" si="54"/>
        <v>0</v>
      </c>
      <c r="X35" s="140">
        <f t="shared" si="54"/>
        <v>50</v>
      </c>
      <c r="Y35" s="140">
        <f t="shared" si="54"/>
        <v>50</v>
      </c>
      <c r="Z35" s="140">
        <f t="shared" si="54"/>
        <v>0</v>
      </c>
      <c r="AA35" s="140">
        <f t="shared" si="54"/>
        <v>0</v>
      </c>
      <c r="AB35" s="140">
        <f t="shared" si="54"/>
        <v>0</v>
      </c>
      <c r="AC35" s="141">
        <f t="shared" si="54"/>
        <v>0</v>
      </c>
    </row>
    <row r="36" spans="2:29" ht="18" customHeight="1">
      <c r="B36" s="387" t="s">
        <v>33</v>
      </c>
      <c r="C36" s="139">
        <f t="shared" si="43"/>
        <v>44</v>
      </c>
      <c r="D36" s="142">
        <v>1</v>
      </c>
      <c r="E36" s="142">
        <v>5</v>
      </c>
      <c r="F36" s="142">
        <v>29</v>
      </c>
      <c r="G36" s="142">
        <v>8</v>
      </c>
      <c r="H36" s="142">
        <v>1</v>
      </c>
      <c r="I36" s="148">
        <v>0</v>
      </c>
      <c r="J36" s="148">
        <v>0</v>
      </c>
      <c r="K36" s="143">
        <v>0</v>
      </c>
      <c r="L36" s="139">
        <f t="shared" si="45"/>
        <v>29</v>
      </c>
      <c r="M36" s="142">
        <v>0</v>
      </c>
      <c r="N36" s="142">
        <v>5</v>
      </c>
      <c r="O36" s="142">
        <v>16</v>
      </c>
      <c r="P36" s="142">
        <v>6</v>
      </c>
      <c r="Q36" s="142">
        <v>2</v>
      </c>
      <c r="R36" s="148">
        <v>0</v>
      </c>
      <c r="S36" s="148">
        <v>0</v>
      </c>
      <c r="T36" s="148">
        <v>0</v>
      </c>
      <c r="U36" s="139">
        <f t="shared" si="47"/>
        <v>0</v>
      </c>
      <c r="V36" s="142">
        <v>0</v>
      </c>
      <c r="W36" s="142">
        <v>0</v>
      </c>
      <c r="X36" s="142">
        <v>0</v>
      </c>
      <c r="Y36" s="142">
        <v>0</v>
      </c>
      <c r="Z36" s="142">
        <v>0</v>
      </c>
      <c r="AA36" s="148">
        <v>0</v>
      </c>
      <c r="AB36" s="148">
        <v>0</v>
      </c>
      <c r="AC36" s="143">
        <v>0</v>
      </c>
    </row>
    <row r="37" spans="2:29" ht="18" customHeight="1">
      <c r="B37" s="387"/>
      <c r="C37" s="271">
        <f t="shared" si="43"/>
        <v>100.00000000000001</v>
      </c>
      <c r="D37" s="140">
        <f>ROUND(D36/$C36*100,1)</f>
        <v>2.3</v>
      </c>
      <c r="E37" s="140">
        <f>ROUND(E36/$C36*100,1)</f>
        <v>11.4</v>
      </c>
      <c r="F37" s="140">
        <f>ROUND(F36/$C36*100,1)-0.1</f>
        <v>65.80000000000001</v>
      </c>
      <c r="G37" s="140">
        <f>ROUND(G36/$C36*100,1)</f>
        <v>18.2</v>
      </c>
      <c r="H37" s="140">
        <f>ROUND(H36/$C36*100,1)</f>
        <v>2.3</v>
      </c>
      <c r="I37" s="140">
        <f>ROUND(I36/$C36*100,1)</f>
        <v>0</v>
      </c>
      <c r="J37" s="140">
        <f>ROUND(J36/$C36*100,1)</f>
        <v>0</v>
      </c>
      <c r="K37" s="140">
        <f>ROUND(K36/$C36*100,1)</f>
        <v>0</v>
      </c>
      <c r="L37" s="271">
        <f t="shared" si="45"/>
        <v>100.00000000000001</v>
      </c>
      <c r="M37" s="140">
        <f aca="true" t="shared" si="55" ref="M37:T37">ROUND(M36/$L36*100,1)</f>
        <v>0</v>
      </c>
      <c r="N37" s="140">
        <f t="shared" si="55"/>
        <v>17.2</v>
      </c>
      <c r="O37" s="140">
        <f t="shared" si="55"/>
        <v>55.2</v>
      </c>
      <c r="P37" s="140">
        <f t="shared" si="55"/>
        <v>20.7</v>
      </c>
      <c r="Q37" s="140">
        <f t="shared" si="55"/>
        <v>6.9</v>
      </c>
      <c r="R37" s="140">
        <f t="shared" si="55"/>
        <v>0</v>
      </c>
      <c r="S37" s="140">
        <f t="shared" si="55"/>
        <v>0</v>
      </c>
      <c r="T37" s="141">
        <f t="shared" si="55"/>
        <v>0</v>
      </c>
      <c r="U37" s="271">
        <v>0</v>
      </c>
      <c r="V37" s="140">
        <v>0</v>
      </c>
      <c r="W37" s="140">
        <v>0</v>
      </c>
      <c r="X37" s="140">
        <v>0</v>
      </c>
      <c r="Y37" s="140">
        <v>0</v>
      </c>
      <c r="Z37" s="140">
        <v>0</v>
      </c>
      <c r="AA37" s="140">
        <v>0</v>
      </c>
      <c r="AB37" s="140">
        <v>0</v>
      </c>
      <c r="AC37" s="141">
        <v>0</v>
      </c>
    </row>
    <row r="38" spans="2:29" ht="18" customHeight="1">
      <c r="B38" s="387" t="s">
        <v>2</v>
      </c>
      <c r="C38" s="139">
        <f t="shared" si="43"/>
        <v>1</v>
      </c>
      <c r="D38" s="142">
        <v>0</v>
      </c>
      <c r="E38" s="142">
        <v>0</v>
      </c>
      <c r="F38" s="142">
        <v>1</v>
      </c>
      <c r="G38" s="142">
        <v>0</v>
      </c>
      <c r="H38" s="142">
        <v>0</v>
      </c>
      <c r="I38" s="148">
        <v>0</v>
      </c>
      <c r="J38" s="148">
        <v>0</v>
      </c>
      <c r="K38" s="143">
        <v>0</v>
      </c>
      <c r="L38" s="139">
        <f t="shared" si="45"/>
        <v>1</v>
      </c>
      <c r="M38" s="142">
        <v>0</v>
      </c>
      <c r="N38" s="142">
        <v>0</v>
      </c>
      <c r="O38" s="142">
        <v>0</v>
      </c>
      <c r="P38" s="142">
        <v>1</v>
      </c>
      <c r="Q38" s="142">
        <v>0</v>
      </c>
      <c r="R38" s="148">
        <v>0</v>
      </c>
      <c r="S38" s="148">
        <v>0</v>
      </c>
      <c r="T38" s="148">
        <v>0</v>
      </c>
      <c r="U38" s="139">
        <f t="shared" si="47"/>
        <v>0</v>
      </c>
      <c r="V38" s="142">
        <v>0</v>
      </c>
      <c r="W38" s="142">
        <v>0</v>
      </c>
      <c r="X38" s="142">
        <v>0</v>
      </c>
      <c r="Y38" s="142">
        <v>0</v>
      </c>
      <c r="Z38" s="142">
        <v>0</v>
      </c>
      <c r="AA38" s="148">
        <v>0</v>
      </c>
      <c r="AB38" s="148">
        <v>0</v>
      </c>
      <c r="AC38" s="143">
        <v>0</v>
      </c>
    </row>
    <row r="39" spans="2:29" ht="18" customHeight="1">
      <c r="B39" s="387"/>
      <c r="C39" s="271">
        <f t="shared" si="43"/>
        <v>100</v>
      </c>
      <c r="D39" s="140">
        <f aca="true" t="shared" si="56" ref="D39:K39">ROUND(D38/$C38*100,1)</f>
        <v>0</v>
      </c>
      <c r="E39" s="140">
        <f t="shared" si="56"/>
        <v>0</v>
      </c>
      <c r="F39" s="140">
        <f t="shared" si="56"/>
        <v>100</v>
      </c>
      <c r="G39" s="140">
        <f t="shared" si="56"/>
        <v>0</v>
      </c>
      <c r="H39" s="140">
        <f t="shared" si="56"/>
        <v>0</v>
      </c>
      <c r="I39" s="140">
        <f t="shared" si="56"/>
        <v>0</v>
      </c>
      <c r="J39" s="140">
        <f t="shared" si="56"/>
        <v>0</v>
      </c>
      <c r="K39" s="140">
        <f t="shared" si="56"/>
        <v>0</v>
      </c>
      <c r="L39" s="271">
        <f t="shared" si="45"/>
        <v>100</v>
      </c>
      <c r="M39" s="140">
        <f aca="true" t="shared" si="57" ref="M39:T39">ROUND(M38/$L38*100,1)</f>
        <v>0</v>
      </c>
      <c r="N39" s="140">
        <f t="shared" si="57"/>
        <v>0</v>
      </c>
      <c r="O39" s="140">
        <f t="shared" si="57"/>
        <v>0</v>
      </c>
      <c r="P39" s="140">
        <f t="shared" si="57"/>
        <v>100</v>
      </c>
      <c r="Q39" s="140">
        <f t="shared" si="57"/>
        <v>0</v>
      </c>
      <c r="R39" s="140">
        <f t="shared" si="57"/>
        <v>0</v>
      </c>
      <c r="S39" s="140">
        <f t="shared" si="57"/>
        <v>0</v>
      </c>
      <c r="T39" s="141">
        <f t="shared" si="57"/>
        <v>0</v>
      </c>
      <c r="U39" s="271">
        <v>0</v>
      </c>
      <c r="V39" s="140">
        <v>0</v>
      </c>
      <c r="W39" s="140">
        <v>0</v>
      </c>
      <c r="X39" s="140">
        <v>0</v>
      </c>
      <c r="Y39" s="140">
        <v>0</v>
      </c>
      <c r="Z39" s="140">
        <v>0</v>
      </c>
      <c r="AA39" s="140">
        <v>0</v>
      </c>
      <c r="AB39" s="140">
        <v>0</v>
      </c>
      <c r="AC39" s="141">
        <v>0</v>
      </c>
    </row>
    <row r="40" spans="2:29" ht="18" customHeight="1">
      <c r="B40" s="387" t="s">
        <v>130</v>
      </c>
      <c r="C40" s="139">
        <f t="shared" si="43"/>
        <v>8</v>
      </c>
      <c r="D40" s="142">
        <v>0</v>
      </c>
      <c r="E40" s="142">
        <v>1</v>
      </c>
      <c r="F40" s="142">
        <v>3</v>
      </c>
      <c r="G40" s="142">
        <v>1</v>
      </c>
      <c r="H40" s="142">
        <v>0</v>
      </c>
      <c r="I40" s="148">
        <v>0</v>
      </c>
      <c r="J40" s="148">
        <v>3</v>
      </c>
      <c r="K40" s="143">
        <v>0</v>
      </c>
      <c r="L40" s="139">
        <f t="shared" si="45"/>
        <v>3</v>
      </c>
      <c r="M40" s="142">
        <v>0</v>
      </c>
      <c r="N40" s="142">
        <v>1</v>
      </c>
      <c r="O40" s="142">
        <v>2</v>
      </c>
      <c r="P40" s="142">
        <v>0</v>
      </c>
      <c r="Q40" s="142">
        <v>0</v>
      </c>
      <c r="R40" s="148">
        <v>0</v>
      </c>
      <c r="S40" s="148">
        <v>0</v>
      </c>
      <c r="T40" s="148">
        <v>0</v>
      </c>
      <c r="U40" s="139">
        <f>SUM(V40:AC40)</f>
        <v>0</v>
      </c>
      <c r="V40" s="142">
        <v>0</v>
      </c>
      <c r="W40" s="142">
        <v>0</v>
      </c>
      <c r="X40" s="142">
        <v>0</v>
      </c>
      <c r="Y40" s="142">
        <v>0</v>
      </c>
      <c r="Z40" s="142">
        <v>0</v>
      </c>
      <c r="AA40" s="148">
        <v>0</v>
      </c>
      <c r="AB40" s="148">
        <v>0</v>
      </c>
      <c r="AC40" s="143">
        <v>0</v>
      </c>
    </row>
    <row r="41" spans="2:29" ht="18" customHeight="1">
      <c r="B41" s="387"/>
      <c r="C41" s="271">
        <f t="shared" si="43"/>
        <v>100</v>
      </c>
      <c r="D41" s="140">
        <f aca="true" t="shared" si="58" ref="D41:K41">ROUND(D40/$C40*100,1)</f>
        <v>0</v>
      </c>
      <c r="E41" s="140">
        <f t="shared" si="58"/>
        <v>12.5</v>
      </c>
      <c r="F41" s="140">
        <f t="shared" si="58"/>
        <v>37.5</v>
      </c>
      <c r="G41" s="140">
        <f t="shared" si="58"/>
        <v>12.5</v>
      </c>
      <c r="H41" s="140">
        <f t="shared" si="58"/>
        <v>0</v>
      </c>
      <c r="I41" s="140">
        <f t="shared" si="58"/>
        <v>0</v>
      </c>
      <c r="J41" s="140">
        <f t="shared" si="58"/>
        <v>37.5</v>
      </c>
      <c r="K41" s="140">
        <f t="shared" si="58"/>
        <v>0</v>
      </c>
      <c r="L41" s="271">
        <f t="shared" si="45"/>
        <v>100</v>
      </c>
      <c r="M41" s="140">
        <f aca="true" t="shared" si="59" ref="M41:T41">ROUND(M40/$L40*100,1)</f>
        <v>0</v>
      </c>
      <c r="N41" s="140">
        <f t="shared" si="59"/>
        <v>33.3</v>
      </c>
      <c r="O41" s="140">
        <f t="shared" si="59"/>
        <v>66.7</v>
      </c>
      <c r="P41" s="140">
        <f t="shared" si="59"/>
        <v>0</v>
      </c>
      <c r="Q41" s="140">
        <f t="shared" si="59"/>
        <v>0</v>
      </c>
      <c r="R41" s="140">
        <f t="shared" si="59"/>
        <v>0</v>
      </c>
      <c r="S41" s="140">
        <f t="shared" si="59"/>
        <v>0</v>
      </c>
      <c r="T41" s="141">
        <f t="shared" si="59"/>
        <v>0</v>
      </c>
      <c r="U41" s="271">
        <v>0</v>
      </c>
      <c r="V41" s="140">
        <v>0</v>
      </c>
      <c r="W41" s="140">
        <v>0</v>
      </c>
      <c r="X41" s="140">
        <v>0</v>
      </c>
      <c r="Y41" s="140">
        <v>0</v>
      </c>
      <c r="Z41" s="140">
        <v>0</v>
      </c>
      <c r="AA41" s="140">
        <v>0</v>
      </c>
      <c r="AB41" s="140">
        <v>0</v>
      </c>
      <c r="AC41" s="141">
        <v>0</v>
      </c>
    </row>
    <row r="42" spans="2:29" ht="18" customHeight="1">
      <c r="B42" s="387" t="s">
        <v>88</v>
      </c>
      <c r="C42" s="139">
        <f>SUM(D42:K42)</f>
        <v>27</v>
      </c>
      <c r="D42" s="142">
        <v>0</v>
      </c>
      <c r="E42" s="142">
        <v>9</v>
      </c>
      <c r="F42" s="142">
        <v>6</v>
      </c>
      <c r="G42" s="142">
        <v>3</v>
      </c>
      <c r="H42" s="142">
        <v>0</v>
      </c>
      <c r="I42" s="148">
        <v>0</v>
      </c>
      <c r="J42" s="148">
        <v>0</v>
      </c>
      <c r="K42" s="143">
        <v>9</v>
      </c>
      <c r="L42" s="139">
        <f t="shared" si="45"/>
        <v>14</v>
      </c>
      <c r="M42" s="142">
        <v>0</v>
      </c>
      <c r="N42" s="142">
        <v>5</v>
      </c>
      <c r="O42" s="142">
        <v>1</v>
      </c>
      <c r="P42" s="142">
        <v>0</v>
      </c>
      <c r="Q42" s="142">
        <v>0</v>
      </c>
      <c r="R42" s="148">
        <v>0</v>
      </c>
      <c r="S42" s="148">
        <v>0</v>
      </c>
      <c r="T42" s="143">
        <v>8</v>
      </c>
      <c r="U42" s="139">
        <f>SUM(V42:AC42)</f>
        <v>1</v>
      </c>
      <c r="V42" s="142">
        <v>0</v>
      </c>
      <c r="W42" s="142">
        <v>0</v>
      </c>
      <c r="X42" s="142">
        <v>0</v>
      </c>
      <c r="Y42" s="142">
        <v>0</v>
      </c>
      <c r="Z42" s="142">
        <v>0</v>
      </c>
      <c r="AA42" s="148">
        <v>0</v>
      </c>
      <c r="AB42" s="148">
        <v>0</v>
      </c>
      <c r="AC42" s="143">
        <v>1</v>
      </c>
    </row>
    <row r="43" spans="2:29" ht="18" customHeight="1">
      <c r="B43" s="388"/>
      <c r="C43" s="272">
        <f>SUM(D43:K43)</f>
        <v>100</v>
      </c>
      <c r="D43" s="144">
        <f aca="true" t="shared" si="60" ref="D43:J43">ROUND(D42/$C42*100,1)</f>
        <v>0</v>
      </c>
      <c r="E43" s="144">
        <f t="shared" si="60"/>
        <v>33.3</v>
      </c>
      <c r="F43" s="144">
        <f t="shared" si="60"/>
        <v>22.2</v>
      </c>
      <c r="G43" s="144">
        <f t="shared" si="60"/>
        <v>11.1</v>
      </c>
      <c r="H43" s="144">
        <f t="shared" si="60"/>
        <v>0</v>
      </c>
      <c r="I43" s="144">
        <f t="shared" si="60"/>
        <v>0</v>
      </c>
      <c r="J43" s="144">
        <f t="shared" si="60"/>
        <v>0</v>
      </c>
      <c r="K43" s="145">
        <f>ROUND(K42/$C42*100,1)+0.1</f>
        <v>33.4</v>
      </c>
      <c r="L43" s="272">
        <f t="shared" si="45"/>
        <v>100</v>
      </c>
      <c r="M43" s="144">
        <f aca="true" t="shared" si="61" ref="M43:S43">ROUND(M42/$L42*100,1)</f>
        <v>0</v>
      </c>
      <c r="N43" s="144">
        <f t="shared" si="61"/>
        <v>35.7</v>
      </c>
      <c r="O43" s="144">
        <f t="shared" si="61"/>
        <v>7.1</v>
      </c>
      <c r="P43" s="144">
        <f t="shared" si="61"/>
        <v>0</v>
      </c>
      <c r="Q43" s="144">
        <f t="shared" si="61"/>
        <v>0</v>
      </c>
      <c r="R43" s="144">
        <f t="shared" si="61"/>
        <v>0</v>
      </c>
      <c r="S43" s="144">
        <f t="shared" si="61"/>
        <v>0</v>
      </c>
      <c r="T43" s="145">
        <f>ROUND(T42/$L42*100,1)+0.1</f>
        <v>57.2</v>
      </c>
      <c r="U43" s="272">
        <f>SUM(V43:AC43)</f>
        <v>100</v>
      </c>
      <c r="V43" s="144">
        <f aca="true" t="shared" si="62" ref="V43:AC43">ROUND(V42/$U42*100,1)</f>
        <v>0</v>
      </c>
      <c r="W43" s="144">
        <f t="shared" si="62"/>
        <v>0</v>
      </c>
      <c r="X43" s="144">
        <f t="shared" si="62"/>
        <v>0</v>
      </c>
      <c r="Y43" s="144">
        <f t="shared" si="62"/>
        <v>0</v>
      </c>
      <c r="Z43" s="144">
        <f t="shared" si="62"/>
        <v>0</v>
      </c>
      <c r="AA43" s="144">
        <f t="shared" si="62"/>
        <v>0</v>
      </c>
      <c r="AB43" s="144">
        <f t="shared" si="62"/>
        <v>0</v>
      </c>
      <c r="AC43" s="145">
        <f t="shared" si="62"/>
        <v>100</v>
      </c>
    </row>
    <row r="44" spans="2:23" ht="18" customHeight="1">
      <c r="B44" s="111"/>
      <c r="C44" s="111"/>
      <c r="D44" s="111"/>
      <c r="E44" s="111"/>
      <c r="F44" s="111"/>
      <c r="G44" s="111"/>
      <c r="H44" s="111"/>
      <c r="I44" s="111"/>
      <c r="J44" s="57"/>
      <c r="K44" s="57"/>
      <c r="L44" s="57"/>
      <c r="M44" s="57"/>
      <c r="N44" s="57"/>
      <c r="O44" s="57"/>
      <c r="P44" s="57"/>
      <c r="Q44" s="57"/>
      <c r="R44" s="57"/>
      <c r="S44" s="57"/>
      <c r="T44" s="57"/>
      <c r="U44" s="57"/>
      <c r="V44" s="57"/>
      <c r="W44" s="57"/>
    </row>
    <row r="45" spans="2:23" ht="30.75" customHeight="1">
      <c r="B45" s="391"/>
      <c r="C45" s="389"/>
      <c r="D45" s="389"/>
      <c r="E45" s="389"/>
      <c r="F45" s="389"/>
      <c r="G45" s="389"/>
      <c r="H45" s="389"/>
      <c r="I45" s="389"/>
      <c r="J45" s="389"/>
      <c r="K45" s="389"/>
      <c r="L45" s="389"/>
      <c r="M45" s="389"/>
      <c r="N45" s="389"/>
      <c r="O45" s="389"/>
      <c r="P45" s="389"/>
      <c r="Q45" s="389"/>
      <c r="R45" s="389"/>
      <c r="S45" s="389"/>
      <c r="T45" s="389"/>
      <c r="U45" s="57"/>
      <c r="V45" s="57"/>
      <c r="W45" s="57"/>
    </row>
    <row r="46" spans="2:23" ht="48" customHeight="1">
      <c r="B46" s="391"/>
      <c r="C46" s="111"/>
      <c r="D46" s="111"/>
      <c r="E46" s="111"/>
      <c r="F46" s="111"/>
      <c r="G46" s="111"/>
      <c r="H46" s="111"/>
      <c r="I46" s="111"/>
      <c r="J46" s="111"/>
      <c r="K46" s="111"/>
      <c r="L46" s="111"/>
      <c r="M46" s="111"/>
      <c r="N46" s="111"/>
      <c r="O46" s="111"/>
      <c r="P46" s="111"/>
      <c r="Q46" s="111"/>
      <c r="R46" s="111"/>
      <c r="S46" s="111"/>
      <c r="T46" s="111"/>
      <c r="U46" s="57"/>
      <c r="V46" s="57"/>
      <c r="W46" s="57"/>
    </row>
    <row r="47" spans="2:23" ht="15.75" customHeight="1">
      <c r="B47" s="390"/>
      <c r="C47" s="321"/>
      <c r="D47" s="321"/>
      <c r="E47" s="321"/>
      <c r="F47" s="321"/>
      <c r="G47" s="321"/>
      <c r="H47" s="321"/>
      <c r="I47" s="321"/>
      <c r="J47" s="321"/>
      <c r="K47" s="321"/>
      <c r="L47" s="321"/>
      <c r="M47" s="321"/>
      <c r="N47" s="321"/>
      <c r="O47" s="321"/>
      <c r="P47" s="321"/>
      <c r="Q47" s="321"/>
      <c r="R47" s="321"/>
      <c r="S47" s="321"/>
      <c r="T47" s="321"/>
      <c r="U47" s="58"/>
      <c r="V47" s="57"/>
      <c r="W47" s="57"/>
    </row>
    <row r="48" spans="2:23" ht="15.75" customHeight="1">
      <c r="B48" s="390"/>
      <c r="C48" s="322"/>
      <c r="D48" s="323"/>
      <c r="E48" s="323"/>
      <c r="F48" s="323"/>
      <c r="G48" s="323"/>
      <c r="H48" s="323"/>
      <c r="I48" s="323"/>
      <c r="J48" s="323"/>
      <c r="K48" s="323"/>
      <c r="L48" s="322"/>
      <c r="M48" s="323"/>
      <c r="N48" s="323"/>
      <c r="O48" s="323"/>
      <c r="P48" s="323"/>
      <c r="Q48" s="323"/>
      <c r="R48" s="323"/>
      <c r="S48" s="323"/>
      <c r="T48" s="323"/>
      <c r="U48" s="57"/>
      <c r="V48" s="57"/>
      <c r="W48" s="57"/>
    </row>
    <row r="49" spans="2:23" ht="15.75" customHeight="1">
      <c r="B49" s="389"/>
      <c r="C49" s="324"/>
      <c r="D49" s="321"/>
      <c r="E49" s="321"/>
      <c r="F49" s="321"/>
      <c r="G49" s="321"/>
      <c r="H49" s="321"/>
      <c r="I49" s="321"/>
      <c r="J49" s="321"/>
      <c r="K49" s="321"/>
      <c r="L49" s="324"/>
      <c r="M49" s="321"/>
      <c r="N49" s="321"/>
      <c r="O49" s="321"/>
      <c r="P49" s="321"/>
      <c r="Q49" s="321"/>
      <c r="R49" s="321"/>
      <c r="S49" s="321"/>
      <c r="T49" s="321"/>
      <c r="U49" s="57"/>
      <c r="V49" s="57"/>
      <c r="W49" s="57"/>
    </row>
    <row r="50" spans="2:23" ht="15.75" customHeight="1">
      <c r="B50" s="389"/>
      <c r="C50" s="322"/>
      <c r="D50" s="323"/>
      <c r="E50" s="323"/>
      <c r="F50" s="323"/>
      <c r="G50" s="323"/>
      <c r="H50" s="323"/>
      <c r="I50" s="323"/>
      <c r="J50" s="323"/>
      <c r="K50" s="323"/>
      <c r="L50" s="322"/>
      <c r="M50" s="323"/>
      <c r="N50" s="323"/>
      <c r="O50" s="323"/>
      <c r="P50" s="323"/>
      <c r="Q50" s="323"/>
      <c r="R50" s="323"/>
      <c r="S50" s="323"/>
      <c r="T50" s="323"/>
      <c r="U50" s="57"/>
      <c r="V50" s="57"/>
      <c r="W50" s="57"/>
    </row>
    <row r="51" spans="2:23" ht="15.75" customHeight="1">
      <c r="B51" s="389"/>
      <c r="C51" s="324"/>
      <c r="D51" s="321"/>
      <c r="E51" s="321"/>
      <c r="F51" s="321"/>
      <c r="G51" s="321"/>
      <c r="H51" s="321"/>
      <c r="I51" s="321"/>
      <c r="J51" s="321"/>
      <c r="K51" s="321"/>
      <c r="L51" s="324"/>
      <c r="M51" s="321"/>
      <c r="N51" s="321"/>
      <c r="O51" s="321"/>
      <c r="P51" s="321"/>
      <c r="Q51" s="321"/>
      <c r="R51" s="321"/>
      <c r="S51" s="321"/>
      <c r="T51" s="321"/>
      <c r="U51" s="57"/>
      <c r="V51" s="57"/>
      <c r="W51" s="57"/>
    </row>
    <row r="52" spans="2:23" ht="15.75" customHeight="1">
      <c r="B52" s="389"/>
      <c r="C52" s="322"/>
      <c r="D52" s="323"/>
      <c r="E52" s="323"/>
      <c r="F52" s="323"/>
      <c r="G52" s="323"/>
      <c r="H52" s="323"/>
      <c r="I52" s="323"/>
      <c r="J52" s="323"/>
      <c r="K52" s="323"/>
      <c r="L52" s="322"/>
      <c r="M52" s="323"/>
      <c r="N52" s="323"/>
      <c r="O52" s="323"/>
      <c r="P52" s="323"/>
      <c r="Q52" s="323"/>
      <c r="R52" s="323"/>
      <c r="S52" s="323"/>
      <c r="T52" s="323"/>
      <c r="U52" s="57"/>
      <c r="V52" s="57"/>
      <c r="W52" s="57"/>
    </row>
    <row r="53" spans="2:23" ht="15.75" customHeight="1">
      <c r="B53" s="389"/>
      <c r="C53" s="324"/>
      <c r="D53" s="321"/>
      <c r="E53" s="321"/>
      <c r="F53" s="321"/>
      <c r="G53" s="321"/>
      <c r="H53" s="321"/>
      <c r="I53" s="321"/>
      <c r="J53" s="321"/>
      <c r="K53" s="321"/>
      <c r="L53" s="324"/>
      <c r="M53" s="321"/>
      <c r="N53" s="321"/>
      <c r="O53" s="321"/>
      <c r="P53" s="321"/>
      <c r="Q53" s="321"/>
      <c r="R53" s="321"/>
      <c r="S53" s="321"/>
      <c r="T53" s="321"/>
      <c r="U53" s="57"/>
      <c r="V53" s="57"/>
      <c r="W53" s="57"/>
    </row>
    <row r="54" spans="2:23" ht="15.75" customHeight="1">
      <c r="B54" s="389"/>
      <c r="C54" s="322"/>
      <c r="D54" s="323"/>
      <c r="E54" s="323"/>
      <c r="F54" s="323"/>
      <c r="G54" s="323"/>
      <c r="H54" s="323"/>
      <c r="I54" s="323"/>
      <c r="J54" s="323"/>
      <c r="K54" s="323"/>
      <c r="L54" s="322"/>
      <c r="M54" s="323"/>
      <c r="N54" s="323"/>
      <c r="O54" s="323"/>
      <c r="P54" s="323"/>
      <c r="Q54" s="323"/>
      <c r="R54" s="323"/>
      <c r="S54" s="323"/>
      <c r="T54" s="323"/>
      <c r="U54" s="57"/>
      <c r="V54" s="57"/>
      <c r="W54" s="57"/>
    </row>
    <row r="55" spans="2:23" ht="15.75" customHeight="1">
      <c r="B55" s="389"/>
      <c r="C55" s="324"/>
      <c r="D55" s="321"/>
      <c r="E55" s="321"/>
      <c r="F55" s="321"/>
      <c r="G55" s="321"/>
      <c r="H55" s="321"/>
      <c r="I55" s="321"/>
      <c r="J55" s="321"/>
      <c r="K55" s="321"/>
      <c r="L55" s="324"/>
      <c r="M55" s="321"/>
      <c r="N55" s="321"/>
      <c r="O55" s="321"/>
      <c r="P55" s="321"/>
      <c r="Q55" s="321"/>
      <c r="R55" s="321"/>
      <c r="S55" s="321"/>
      <c r="T55" s="321"/>
      <c r="U55" s="57"/>
      <c r="V55" s="57"/>
      <c r="W55" s="57"/>
    </row>
    <row r="56" spans="2:23" ht="15.75" customHeight="1">
      <c r="B56" s="389"/>
      <c r="C56" s="322"/>
      <c r="D56" s="323"/>
      <c r="E56" s="323"/>
      <c r="F56" s="323"/>
      <c r="G56" s="323"/>
      <c r="H56" s="323"/>
      <c r="I56" s="323"/>
      <c r="J56" s="323"/>
      <c r="K56" s="323"/>
      <c r="L56" s="322"/>
      <c r="M56" s="323"/>
      <c r="N56" s="323"/>
      <c r="O56" s="323"/>
      <c r="P56" s="323"/>
      <c r="Q56" s="323"/>
      <c r="R56" s="323"/>
      <c r="S56" s="323"/>
      <c r="T56" s="323"/>
      <c r="U56" s="57"/>
      <c r="V56" s="57"/>
      <c r="W56" s="57"/>
    </row>
    <row r="57" spans="2:23" ht="15.75" customHeight="1">
      <c r="B57" s="389"/>
      <c r="C57" s="324"/>
      <c r="D57" s="321"/>
      <c r="E57" s="321"/>
      <c r="F57" s="321"/>
      <c r="G57" s="321"/>
      <c r="H57" s="321"/>
      <c r="I57" s="321"/>
      <c r="J57" s="321"/>
      <c r="K57" s="321"/>
      <c r="L57" s="324"/>
      <c r="M57" s="321"/>
      <c r="N57" s="321"/>
      <c r="O57" s="321"/>
      <c r="P57" s="321"/>
      <c r="Q57" s="321"/>
      <c r="R57" s="321"/>
      <c r="S57" s="321"/>
      <c r="T57" s="321"/>
      <c r="U57" s="57"/>
      <c r="V57" s="57"/>
      <c r="W57" s="57"/>
    </row>
    <row r="58" spans="2:23" ht="15.75" customHeight="1">
      <c r="B58" s="389"/>
      <c r="C58" s="322"/>
      <c r="D58" s="323"/>
      <c r="E58" s="323"/>
      <c r="F58" s="323"/>
      <c r="G58" s="323"/>
      <c r="H58" s="323"/>
      <c r="I58" s="323"/>
      <c r="J58" s="323"/>
      <c r="K58" s="323"/>
      <c r="L58" s="322"/>
      <c r="M58" s="323"/>
      <c r="N58" s="323"/>
      <c r="O58" s="323"/>
      <c r="P58" s="323"/>
      <c r="Q58" s="323"/>
      <c r="R58" s="323"/>
      <c r="S58" s="323"/>
      <c r="T58" s="323"/>
      <c r="U58" s="57"/>
      <c r="V58" s="57"/>
      <c r="W58" s="57"/>
    </row>
    <row r="59" spans="2:23" ht="15.75" customHeight="1">
      <c r="B59" s="389"/>
      <c r="C59" s="324"/>
      <c r="D59" s="321"/>
      <c r="E59" s="321"/>
      <c r="F59" s="321"/>
      <c r="G59" s="321"/>
      <c r="H59" s="321"/>
      <c r="I59" s="321"/>
      <c r="J59" s="321"/>
      <c r="K59" s="321"/>
      <c r="L59" s="324"/>
      <c r="M59" s="321"/>
      <c r="N59" s="321"/>
      <c r="O59" s="321"/>
      <c r="P59" s="321"/>
      <c r="Q59" s="321"/>
      <c r="R59" s="321"/>
      <c r="S59" s="321"/>
      <c r="T59" s="321"/>
      <c r="U59" s="57"/>
      <c r="V59" s="57"/>
      <c r="W59" s="57"/>
    </row>
    <row r="60" spans="2:23" ht="15.75" customHeight="1">
      <c r="B60" s="389"/>
      <c r="C60" s="322"/>
      <c r="D60" s="323"/>
      <c r="E60" s="323"/>
      <c r="F60" s="323"/>
      <c r="G60" s="323"/>
      <c r="H60" s="323"/>
      <c r="I60" s="323"/>
      <c r="J60" s="323"/>
      <c r="K60" s="323"/>
      <c r="L60" s="322"/>
      <c r="M60" s="323"/>
      <c r="N60" s="323"/>
      <c r="O60" s="323"/>
      <c r="P60" s="323"/>
      <c r="Q60" s="323"/>
      <c r="R60" s="323"/>
      <c r="S60" s="323"/>
      <c r="T60" s="323"/>
      <c r="U60" s="57"/>
      <c r="V60" s="57"/>
      <c r="W60" s="57"/>
    </row>
    <row r="61" spans="2:23" ht="15.75" customHeight="1">
      <c r="B61" s="389"/>
      <c r="C61" s="324"/>
      <c r="D61" s="321"/>
      <c r="E61" s="321"/>
      <c r="F61" s="321"/>
      <c r="G61" s="321"/>
      <c r="H61" s="321"/>
      <c r="I61" s="321"/>
      <c r="J61" s="321"/>
      <c r="K61" s="321"/>
      <c r="L61" s="324"/>
      <c r="M61" s="321"/>
      <c r="N61" s="321"/>
      <c r="O61" s="321"/>
      <c r="P61" s="321"/>
      <c r="Q61" s="321"/>
      <c r="R61" s="321"/>
      <c r="S61" s="321"/>
      <c r="T61" s="321"/>
      <c r="U61" s="57"/>
      <c r="V61" s="57"/>
      <c r="W61" s="57"/>
    </row>
    <row r="62" spans="2:23" ht="15.75" customHeight="1">
      <c r="B62" s="389"/>
      <c r="C62" s="322"/>
      <c r="D62" s="323"/>
      <c r="E62" s="323"/>
      <c r="F62" s="323"/>
      <c r="G62" s="323"/>
      <c r="H62" s="323"/>
      <c r="I62" s="323"/>
      <c r="J62" s="323"/>
      <c r="K62" s="323"/>
      <c r="L62" s="322"/>
      <c r="M62" s="323"/>
      <c r="N62" s="323"/>
      <c r="O62" s="323"/>
      <c r="P62" s="323"/>
      <c r="Q62" s="323"/>
      <c r="R62" s="323"/>
      <c r="S62" s="323"/>
      <c r="T62" s="323"/>
      <c r="U62" s="57"/>
      <c r="V62" s="57"/>
      <c r="W62" s="57"/>
    </row>
    <row r="63" spans="2:23" ht="15.75" customHeight="1">
      <c r="B63" s="389"/>
      <c r="C63" s="324"/>
      <c r="D63" s="321"/>
      <c r="E63" s="321"/>
      <c r="F63" s="321"/>
      <c r="G63" s="321"/>
      <c r="H63" s="321"/>
      <c r="I63" s="321"/>
      <c r="J63" s="321"/>
      <c r="K63" s="321"/>
      <c r="L63" s="324"/>
      <c r="M63" s="321"/>
      <c r="N63" s="321"/>
      <c r="O63" s="321"/>
      <c r="P63" s="321"/>
      <c r="Q63" s="321"/>
      <c r="R63" s="321"/>
      <c r="S63" s="321"/>
      <c r="T63" s="321"/>
      <c r="U63" s="57"/>
      <c r="V63" s="57"/>
      <c r="W63" s="57"/>
    </row>
    <row r="64" spans="2:23" ht="15.75" customHeight="1">
      <c r="B64" s="390"/>
      <c r="C64" s="322"/>
      <c r="D64" s="323"/>
      <c r="E64" s="323"/>
      <c r="F64" s="323"/>
      <c r="G64" s="323"/>
      <c r="H64" s="323"/>
      <c r="I64" s="323"/>
      <c r="J64" s="323"/>
      <c r="K64" s="323"/>
      <c r="L64" s="324"/>
      <c r="M64" s="323"/>
      <c r="N64" s="323"/>
      <c r="O64" s="323"/>
      <c r="P64" s="323"/>
      <c r="Q64" s="323"/>
      <c r="R64" s="323"/>
      <c r="S64" s="323"/>
      <c r="T64" s="323"/>
      <c r="U64" s="57"/>
      <c r="V64" s="57"/>
      <c r="W64" s="57"/>
    </row>
    <row r="65" spans="2:23" ht="18" customHeight="1">
      <c r="B65" s="150"/>
      <c r="C65" s="151"/>
      <c r="D65" s="87"/>
      <c r="E65" s="87"/>
      <c r="F65" s="87"/>
      <c r="G65" s="87"/>
      <c r="H65" s="87"/>
      <c r="I65" s="87"/>
      <c r="J65" s="87"/>
      <c r="K65" s="87"/>
      <c r="L65" s="151"/>
      <c r="M65" s="87"/>
      <c r="N65" s="87"/>
      <c r="O65" s="87"/>
      <c r="P65" s="87"/>
      <c r="Q65" s="87"/>
      <c r="R65" s="87"/>
      <c r="S65" s="87"/>
      <c r="T65" s="87"/>
      <c r="U65" s="57"/>
      <c r="V65" s="57"/>
      <c r="W65" s="57"/>
    </row>
    <row r="66" ht="18" customHeight="1"/>
    <row r="67" ht="18" customHeight="1"/>
    <row r="68" ht="18" customHeight="1"/>
    <row r="69" ht="18" customHeight="1"/>
    <row r="70" ht="18" customHeight="1"/>
    <row r="71" ht="18" customHeight="1"/>
    <row r="72" ht="18" customHeight="1"/>
    <row r="73" ht="17.25" customHeight="1"/>
    <row r="74" ht="18" customHeight="1"/>
    <row r="75" ht="13.5" customHeight="1"/>
    <row r="76" ht="27" customHeight="1"/>
    <row r="77" ht="36"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100" ht="26.25" customHeight="1"/>
    <row r="101" ht="63.75" customHeight="1"/>
    <row r="102" ht="18" customHeight="1"/>
    <row r="103" spans="2:26" ht="18" customHeight="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5" ht="27"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41" ht="22.5" customHeight="1"/>
  </sheetData>
  <sheetProtection/>
  <mergeCells count="38">
    <mergeCell ref="U3:AC3"/>
    <mergeCell ref="U24:AC24"/>
    <mergeCell ref="B53:B54"/>
    <mergeCell ref="B55:B56"/>
    <mergeCell ref="B57:B58"/>
    <mergeCell ref="B59:B60"/>
    <mergeCell ref="B32:B33"/>
    <mergeCell ref="B34:B35"/>
    <mergeCell ref="B36:B37"/>
    <mergeCell ref="B38:B39"/>
    <mergeCell ref="B61:B62"/>
    <mergeCell ref="B63:B64"/>
    <mergeCell ref="B45:B46"/>
    <mergeCell ref="C45:K45"/>
    <mergeCell ref="L45:T45"/>
    <mergeCell ref="B47:B48"/>
    <mergeCell ref="B49:B50"/>
    <mergeCell ref="B51:B52"/>
    <mergeCell ref="B40:B41"/>
    <mergeCell ref="B42:B43"/>
    <mergeCell ref="B24:B25"/>
    <mergeCell ref="C24:K24"/>
    <mergeCell ref="L24:T24"/>
    <mergeCell ref="B26:B27"/>
    <mergeCell ref="B28:B29"/>
    <mergeCell ref="B30:B31"/>
    <mergeCell ref="B11:B12"/>
    <mergeCell ref="B13:B14"/>
    <mergeCell ref="B15:B16"/>
    <mergeCell ref="B17:B18"/>
    <mergeCell ref="B19:B20"/>
    <mergeCell ref="B21:B22"/>
    <mergeCell ref="B3:B4"/>
    <mergeCell ref="C3:K3"/>
    <mergeCell ref="L3:T3"/>
    <mergeCell ref="B5:B6"/>
    <mergeCell ref="B7:B8"/>
    <mergeCell ref="B9:B10"/>
  </mergeCells>
  <printOptions/>
  <pageMargins left="0.7086614173228346" right="0.7086614173228346" top="0.7480314960629921" bottom="0.7480314960629921" header="0.31496062992125984" footer="0.31496062992125984"/>
  <pageSetup fitToHeight="1" fitToWidth="1" horizontalDpi="600" verticalDpi="600" orientation="landscape" paperSize="9" scale="62" r:id="rId1"/>
  <rowBreaks count="1" manualBreakCount="1">
    <brk id="97"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A35"/>
  <sheetViews>
    <sheetView view="pageBreakPreview" zoomScaleSheetLayoutView="100" zoomScalePageLayoutView="0" workbookViewId="0" topLeftCell="A1">
      <selection activeCell="B39" sqref="B39:B46"/>
    </sheetView>
  </sheetViews>
  <sheetFormatPr defaultColWidth="9.00390625" defaultRowHeight="13.5"/>
  <cols>
    <col min="1" max="1" width="5.25390625" style="0" customWidth="1"/>
    <col min="3" max="23" width="7.625" style="0" customWidth="1"/>
  </cols>
  <sheetData>
    <row r="1" spans="1:27" ht="13.5">
      <c r="A1" s="160" t="s">
        <v>334</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13.5">
      <c r="A2" s="160"/>
      <c r="B2" s="160"/>
      <c r="C2" s="160"/>
      <c r="D2" s="160"/>
      <c r="E2" s="160"/>
      <c r="F2" s="160"/>
      <c r="G2" s="160"/>
      <c r="H2" s="160"/>
      <c r="I2" s="160"/>
      <c r="J2" s="160"/>
      <c r="K2" s="160"/>
      <c r="L2" s="160"/>
      <c r="M2" s="160"/>
      <c r="N2" s="160"/>
      <c r="O2" s="160"/>
      <c r="P2" s="160"/>
      <c r="Q2" s="160"/>
      <c r="R2" s="160"/>
      <c r="S2" s="160"/>
      <c r="T2" s="160"/>
      <c r="U2" s="160"/>
      <c r="V2" s="160"/>
      <c r="W2" s="290" t="s">
        <v>250</v>
      </c>
      <c r="X2" s="160"/>
      <c r="Y2" s="160"/>
      <c r="Z2" s="160"/>
      <c r="AA2" s="160"/>
    </row>
    <row r="3" spans="1:27" ht="30" customHeight="1">
      <c r="A3" s="160"/>
      <c r="B3" s="380"/>
      <c r="C3" s="377" t="s">
        <v>76</v>
      </c>
      <c r="D3" s="378"/>
      <c r="E3" s="378"/>
      <c r="F3" s="378"/>
      <c r="G3" s="378"/>
      <c r="H3" s="378"/>
      <c r="I3" s="379"/>
      <c r="J3" s="377" t="s">
        <v>177</v>
      </c>
      <c r="K3" s="378"/>
      <c r="L3" s="378"/>
      <c r="M3" s="378"/>
      <c r="N3" s="378"/>
      <c r="O3" s="378"/>
      <c r="P3" s="379"/>
      <c r="Q3" s="377" t="s">
        <v>178</v>
      </c>
      <c r="R3" s="378"/>
      <c r="S3" s="378"/>
      <c r="T3" s="378"/>
      <c r="U3" s="378"/>
      <c r="V3" s="378"/>
      <c r="W3" s="379"/>
      <c r="X3" s="162"/>
      <c r="Y3" s="162"/>
      <c r="Z3" s="162"/>
      <c r="AA3" s="160"/>
    </row>
    <row r="4" spans="1:27" ht="69.75" customHeight="1">
      <c r="A4" s="160"/>
      <c r="B4" s="381"/>
      <c r="C4" s="171" t="s">
        <v>84</v>
      </c>
      <c r="D4" s="163" t="s">
        <v>101</v>
      </c>
      <c r="E4" s="164" t="s">
        <v>349</v>
      </c>
      <c r="F4" s="164" t="s">
        <v>350</v>
      </c>
      <c r="G4" s="164" t="s">
        <v>102</v>
      </c>
      <c r="H4" s="164" t="s">
        <v>48</v>
      </c>
      <c r="I4" s="172" t="s">
        <v>77</v>
      </c>
      <c r="J4" s="202" t="s">
        <v>84</v>
      </c>
      <c r="K4" s="163" t="s">
        <v>101</v>
      </c>
      <c r="L4" s="164" t="s">
        <v>349</v>
      </c>
      <c r="M4" s="164" t="s">
        <v>350</v>
      </c>
      <c r="N4" s="164" t="s">
        <v>102</v>
      </c>
      <c r="O4" s="164" t="s">
        <v>48</v>
      </c>
      <c r="P4" s="172" t="s">
        <v>77</v>
      </c>
      <c r="Q4" s="202" t="s">
        <v>84</v>
      </c>
      <c r="R4" s="163" t="s">
        <v>101</v>
      </c>
      <c r="S4" s="164" t="s">
        <v>349</v>
      </c>
      <c r="T4" s="164" t="s">
        <v>350</v>
      </c>
      <c r="U4" s="164" t="s">
        <v>102</v>
      </c>
      <c r="V4" s="164" t="s">
        <v>48</v>
      </c>
      <c r="W4" s="172" t="s">
        <v>77</v>
      </c>
      <c r="X4" s="160"/>
      <c r="Y4" s="160"/>
      <c r="Z4" s="160"/>
      <c r="AA4" s="160"/>
    </row>
    <row r="5" spans="1:27" ht="18" customHeight="1">
      <c r="A5" s="160"/>
      <c r="B5" s="371" t="s">
        <v>84</v>
      </c>
      <c r="C5" s="173">
        <v>7194</v>
      </c>
      <c r="D5" s="174">
        <v>6830</v>
      </c>
      <c r="E5" s="174">
        <v>274</v>
      </c>
      <c r="F5" s="174">
        <v>19</v>
      </c>
      <c r="G5" s="174">
        <v>45</v>
      </c>
      <c r="H5" s="174">
        <v>4</v>
      </c>
      <c r="I5" s="174">
        <v>22</v>
      </c>
      <c r="J5" s="173">
        <v>751</v>
      </c>
      <c r="K5" s="174">
        <v>706</v>
      </c>
      <c r="L5" s="174">
        <v>32</v>
      </c>
      <c r="M5" s="174">
        <v>0</v>
      </c>
      <c r="N5" s="174">
        <v>10</v>
      </c>
      <c r="O5" s="174">
        <v>0</v>
      </c>
      <c r="P5" s="174">
        <v>3</v>
      </c>
      <c r="Q5" s="173">
        <v>2327</v>
      </c>
      <c r="R5" s="174">
        <v>2201</v>
      </c>
      <c r="S5" s="174">
        <v>101</v>
      </c>
      <c r="T5" s="174">
        <v>6</v>
      </c>
      <c r="U5" s="174">
        <v>12</v>
      </c>
      <c r="V5" s="174">
        <v>1</v>
      </c>
      <c r="W5" s="191">
        <v>6</v>
      </c>
      <c r="X5" s="160"/>
      <c r="Y5" s="160"/>
      <c r="Z5" s="160"/>
      <c r="AA5" s="160"/>
    </row>
    <row r="6" spans="1:27" ht="18" customHeight="1">
      <c r="A6" s="160"/>
      <c r="B6" s="372"/>
      <c r="C6" s="273">
        <f>SUM(D6:I6)</f>
        <v>99.99999999999999</v>
      </c>
      <c r="D6" s="204">
        <f aca="true" t="shared" si="0" ref="D6:I6">ROUND(D5/$C5*100,1)</f>
        <v>94.9</v>
      </c>
      <c r="E6" s="204">
        <f t="shared" si="0"/>
        <v>3.8</v>
      </c>
      <c r="F6" s="204">
        <f t="shared" si="0"/>
        <v>0.3</v>
      </c>
      <c r="G6" s="204">
        <f t="shared" si="0"/>
        <v>0.6</v>
      </c>
      <c r="H6" s="204">
        <f t="shared" si="0"/>
        <v>0.1</v>
      </c>
      <c r="I6" s="205">
        <f t="shared" si="0"/>
        <v>0.3</v>
      </c>
      <c r="J6" s="273">
        <f aca="true" t="shared" si="1" ref="J6:J16">SUM(K6:P6)</f>
        <v>100</v>
      </c>
      <c r="K6" s="204">
        <f aca="true" t="shared" si="2" ref="K6:P6">ROUND(K5/$J5*100,1)</f>
        <v>94</v>
      </c>
      <c r="L6" s="204">
        <f t="shared" si="2"/>
        <v>4.3</v>
      </c>
      <c r="M6" s="204">
        <f t="shared" si="2"/>
        <v>0</v>
      </c>
      <c r="N6" s="204">
        <f t="shared" si="2"/>
        <v>1.3</v>
      </c>
      <c r="O6" s="204">
        <f t="shared" si="2"/>
        <v>0</v>
      </c>
      <c r="P6" s="205">
        <f t="shared" si="2"/>
        <v>0.4</v>
      </c>
      <c r="Q6" s="273">
        <f aca="true" t="shared" si="3" ref="Q6:Q16">SUM(R6:W6)</f>
        <v>99.99999999999999</v>
      </c>
      <c r="R6" s="204">
        <f aca="true" t="shared" si="4" ref="R6:W6">ROUND(R5/$Q5*100,1)</f>
        <v>94.6</v>
      </c>
      <c r="S6" s="204">
        <f t="shared" si="4"/>
        <v>4.3</v>
      </c>
      <c r="T6" s="204">
        <f t="shared" si="4"/>
        <v>0.3</v>
      </c>
      <c r="U6" s="204">
        <f t="shared" si="4"/>
        <v>0.5</v>
      </c>
      <c r="V6" s="204">
        <f t="shared" si="4"/>
        <v>0</v>
      </c>
      <c r="W6" s="205">
        <f t="shared" si="4"/>
        <v>0.3</v>
      </c>
      <c r="X6" s="160"/>
      <c r="Y6" s="160"/>
      <c r="Z6" s="160"/>
      <c r="AA6" s="160"/>
    </row>
    <row r="7" spans="1:27" ht="18" customHeight="1">
      <c r="A7" s="160"/>
      <c r="B7" s="375" t="s">
        <v>195</v>
      </c>
      <c r="C7" s="180">
        <v>780</v>
      </c>
      <c r="D7" s="183">
        <v>707</v>
      </c>
      <c r="E7" s="183">
        <v>57</v>
      </c>
      <c r="F7" s="183">
        <v>2</v>
      </c>
      <c r="G7" s="183">
        <v>12</v>
      </c>
      <c r="H7" s="183">
        <v>1</v>
      </c>
      <c r="I7" s="183">
        <v>1</v>
      </c>
      <c r="J7" s="203">
        <v>95</v>
      </c>
      <c r="K7" s="183">
        <v>84</v>
      </c>
      <c r="L7" s="183">
        <v>7</v>
      </c>
      <c r="M7" s="183">
        <v>0</v>
      </c>
      <c r="N7" s="183">
        <v>4</v>
      </c>
      <c r="O7" s="183">
        <v>0</v>
      </c>
      <c r="P7" s="184">
        <v>0</v>
      </c>
      <c r="Q7" s="203">
        <v>232</v>
      </c>
      <c r="R7" s="183">
        <v>207</v>
      </c>
      <c r="S7" s="183">
        <v>21</v>
      </c>
      <c r="T7" s="183">
        <v>1</v>
      </c>
      <c r="U7" s="183">
        <v>3</v>
      </c>
      <c r="V7" s="183">
        <v>0</v>
      </c>
      <c r="W7" s="184">
        <v>0</v>
      </c>
      <c r="X7" s="160"/>
      <c r="Y7" s="160"/>
      <c r="Z7" s="160"/>
      <c r="AA7" s="160"/>
    </row>
    <row r="8" spans="1:27" ht="18" customHeight="1">
      <c r="A8" s="160"/>
      <c r="B8" s="374"/>
      <c r="C8" s="273">
        <f>SUM(D8:I8)</f>
        <v>99.99999999999997</v>
      </c>
      <c r="D8" s="204">
        <f>ROUND(D7/$C7*100,1)+0.1</f>
        <v>90.69999999999999</v>
      </c>
      <c r="E8" s="204">
        <f>ROUND(E7/$C7*100,1)</f>
        <v>7.3</v>
      </c>
      <c r="F8" s="204">
        <f>ROUND(F7/$C7*100,1)</f>
        <v>0.3</v>
      </c>
      <c r="G8" s="204">
        <f>ROUND(G7/$C7*100,1)</f>
        <v>1.5</v>
      </c>
      <c r="H8" s="204">
        <f>ROUND(H7/$C7*100,1)</f>
        <v>0.1</v>
      </c>
      <c r="I8" s="205">
        <f>ROUND(I7/$C7*100,1)</f>
        <v>0.1</v>
      </c>
      <c r="J8" s="273">
        <f t="shared" si="1"/>
        <v>100.00000000000001</v>
      </c>
      <c r="K8" s="204">
        <f aca="true" t="shared" si="5" ref="K8:P8">ROUND(K7/$J7*100,1)</f>
        <v>88.4</v>
      </c>
      <c r="L8" s="204">
        <f t="shared" si="5"/>
        <v>7.4</v>
      </c>
      <c r="M8" s="204">
        <f t="shared" si="5"/>
        <v>0</v>
      </c>
      <c r="N8" s="204">
        <f t="shared" si="5"/>
        <v>4.2</v>
      </c>
      <c r="O8" s="204">
        <f t="shared" si="5"/>
        <v>0</v>
      </c>
      <c r="P8" s="205">
        <f t="shared" si="5"/>
        <v>0</v>
      </c>
      <c r="Q8" s="273">
        <f t="shared" si="3"/>
        <v>100</v>
      </c>
      <c r="R8" s="204">
        <f aca="true" t="shared" si="6" ref="R8:W8">ROUND(R7/$Q7*100,1)</f>
        <v>89.2</v>
      </c>
      <c r="S8" s="204">
        <f t="shared" si="6"/>
        <v>9.1</v>
      </c>
      <c r="T8" s="204">
        <f t="shared" si="6"/>
        <v>0.4</v>
      </c>
      <c r="U8" s="204">
        <f t="shared" si="6"/>
        <v>1.3</v>
      </c>
      <c r="V8" s="204">
        <f t="shared" si="6"/>
        <v>0</v>
      </c>
      <c r="W8" s="205">
        <f t="shared" si="6"/>
        <v>0</v>
      </c>
      <c r="X8" s="160"/>
      <c r="Y8" s="160"/>
      <c r="Z8" s="160"/>
      <c r="AA8" s="160"/>
    </row>
    <row r="9" spans="1:27" ht="18" customHeight="1">
      <c r="A9" s="160"/>
      <c r="B9" s="375" t="s">
        <v>196</v>
      </c>
      <c r="C9" s="180">
        <v>2613</v>
      </c>
      <c r="D9" s="183">
        <v>2454</v>
      </c>
      <c r="E9" s="183">
        <v>135</v>
      </c>
      <c r="F9" s="183">
        <v>8</v>
      </c>
      <c r="G9" s="183">
        <v>13</v>
      </c>
      <c r="H9" s="183">
        <v>1</v>
      </c>
      <c r="I9" s="183">
        <v>2</v>
      </c>
      <c r="J9" s="203">
        <v>281</v>
      </c>
      <c r="K9" s="183">
        <v>264</v>
      </c>
      <c r="L9" s="183">
        <v>14</v>
      </c>
      <c r="M9" s="183">
        <v>0</v>
      </c>
      <c r="N9" s="183">
        <v>3</v>
      </c>
      <c r="O9" s="183">
        <v>0</v>
      </c>
      <c r="P9" s="184">
        <v>0</v>
      </c>
      <c r="Q9" s="203">
        <v>894</v>
      </c>
      <c r="R9" s="183">
        <v>831</v>
      </c>
      <c r="S9" s="183">
        <v>52</v>
      </c>
      <c r="T9" s="183">
        <v>3</v>
      </c>
      <c r="U9" s="183">
        <v>5</v>
      </c>
      <c r="V9" s="183">
        <v>1</v>
      </c>
      <c r="W9" s="184">
        <v>2</v>
      </c>
      <c r="X9" s="160"/>
      <c r="Y9" s="160"/>
      <c r="Z9" s="160"/>
      <c r="AA9" s="160"/>
    </row>
    <row r="10" spans="1:27" ht="18" customHeight="1">
      <c r="A10" s="160"/>
      <c r="B10" s="373"/>
      <c r="C10" s="273">
        <f>SUM(D10:I10)</f>
        <v>100</v>
      </c>
      <c r="D10" s="204">
        <f aca="true" t="shared" si="7" ref="D10:I10">ROUND(D9/$C9*100,1)</f>
        <v>93.9</v>
      </c>
      <c r="E10" s="204">
        <f t="shared" si="7"/>
        <v>5.2</v>
      </c>
      <c r="F10" s="204">
        <f t="shared" si="7"/>
        <v>0.3</v>
      </c>
      <c r="G10" s="204">
        <f t="shared" si="7"/>
        <v>0.5</v>
      </c>
      <c r="H10" s="204">
        <f t="shared" si="7"/>
        <v>0</v>
      </c>
      <c r="I10" s="205">
        <f t="shared" si="7"/>
        <v>0.1</v>
      </c>
      <c r="J10" s="273">
        <f>SUM(K10:P10)</f>
        <v>100</v>
      </c>
      <c r="K10" s="204">
        <f>ROUND(K9/$J9*100,1)-0.1</f>
        <v>93.9</v>
      </c>
      <c r="L10" s="204">
        <f>ROUND(L9/$J9*100,1)</f>
        <v>5</v>
      </c>
      <c r="M10" s="204">
        <f>ROUND(M9/$J9*100,1)</f>
        <v>0</v>
      </c>
      <c r="N10" s="204">
        <f>ROUND(N9/$J9*100,1)</f>
        <v>1.1</v>
      </c>
      <c r="O10" s="204">
        <f>ROUND(O9/$J9*100,1)</f>
        <v>0</v>
      </c>
      <c r="P10" s="205">
        <f>ROUND(P9/$J9*100,1)</f>
        <v>0</v>
      </c>
      <c r="Q10" s="273">
        <f t="shared" si="3"/>
        <v>99.99999999999999</v>
      </c>
      <c r="R10" s="204">
        <f aca="true" t="shared" si="8" ref="R10:W10">ROUND(R9/$Q9*100,1)</f>
        <v>93</v>
      </c>
      <c r="S10" s="204">
        <f t="shared" si="8"/>
        <v>5.8</v>
      </c>
      <c r="T10" s="204">
        <f t="shared" si="8"/>
        <v>0.3</v>
      </c>
      <c r="U10" s="204">
        <f t="shared" si="8"/>
        <v>0.6</v>
      </c>
      <c r="V10" s="204">
        <f t="shared" si="8"/>
        <v>0.1</v>
      </c>
      <c r="W10" s="205">
        <f t="shared" si="8"/>
        <v>0.2</v>
      </c>
      <c r="X10" s="160"/>
      <c r="Y10" s="160"/>
      <c r="Z10" s="160"/>
      <c r="AA10" s="160"/>
    </row>
    <row r="11" spans="1:27" ht="18" customHeight="1">
      <c r="A11" s="160"/>
      <c r="B11" s="375" t="s">
        <v>197</v>
      </c>
      <c r="C11" s="180">
        <v>1901</v>
      </c>
      <c r="D11" s="183">
        <v>1842</v>
      </c>
      <c r="E11" s="183">
        <v>44</v>
      </c>
      <c r="F11" s="183">
        <v>4</v>
      </c>
      <c r="G11" s="183">
        <v>9</v>
      </c>
      <c r="H11" s="183">
        <v>0</v>
      </c>
      <c r="I11" s="183">
        <v>2</v>
      </c>
      <c r="J11" s="203">
        <v>187</v>
      </c>
      <c r="K11" s="183">
        <v>182</v>
      </c>
      <c r="L11" s="183">
        <v>2</v>
      </c>
      <c r="M11" s="183">
        <v>0</v>
      </c>
      <c r="N11" s="183">
        <v>2</v>
      </c>
      <c r="O11" s="183">
        <v>0</v>
      </c>
      <c r="P11" s="184">
        <v>1</v>
      </c>
      <c r="Q11" s="203">
        <v>596</v>
      </c>
      <c r="R11" s="183">
        <v>575</v>
      </c>
      <c r="S11" s="183">
        <v>18</v>
      </c>
      <c r="T11" s="183">
        <v>0</v>
      </c>
      <c r="U11" s="183">
        <v>2</v>
      </c>
      <c r="V11" s="183">
        <v>0</v>
      </c>
      <c r="W11" s="184">
        <v>1</v>
      </c>
      <c r="X11" s="160"/>
      <c r="Y11" s="160"/>
      <c r="Z11" s="160"/>
      <c r="AA11" s="160"/>
    </row>
    <row r="12" spans="1:27" ht="18" customHeight="1">
      <c r="A12" s="160"/>
      <c r="B12" s="374"/>
      <c r="C12" s="273">
        <f>SUM(D12:I12)</f>
        <v>100</v>
      </c>
      <c r="D12" s="204">
        <f aca="true" t="shared" si="9" ref="D12:I12">ROUND(D11/$C11*100,1)</f>
        <v>96.9</v>
      </c>
      <c r="E12" s="204">
        <f t="shared" si="9"/>
        <v>2.3</v>
      </c>
      <c r="F12" s="204">
        <f t="shared" si="9"/>
        <v>0.2</v>
      </c>
      <c r="G12" s="204">
        <f t="shared" si="9"/>
        <v>0.5</v>
      </c>
      <c r="H12" s="204">
        <f t="shared" si="9"/>
        <v>0</v>
      </c>
      <c r="I12" s="205">
        <f t="shared" si="9"/>
        <v>0.1</v>
      </c>
      <c r="J12" s="273">
        <f t="shared" si="1"/>
        <v>99.99999999999999</v>
      </c>
      <c r="K12" s="204">
        <f aca="true" t="shared" si="10" ref="K12:P12">ROUND(K11/$J11*100,1)</f>
        <v>97.3</v>
      </c>
      <c r="L12" s="204">
        <f t="shared" si="10"/>
        <v>1.1</v>
      </c>
      <c r="M12" s="204">
        <f t="shared" si="10"/>
        <v>0</v>
      </c>
      <c r="N12" s="204">
        <f t="shared" si="10"/>
        <v>1.1</v>
      </c>
      <c r="O12" s="204">
        <f t="shared" si="10"/>
        <v>0</v>
      </c>
      <c r="P12" s="205">
        <f t="shared" si="10"/>
        <v>0.5</v>
      </c>
      <c r="Q12" s="273">
        <f t="shared" si="3"/>
        <v>100</v>
      </c>
      <c r="R12" s="204">
        <f aca="true" t="shared" si="11" ref="R12:W12">ROUND(R11/$Q11*100,1)</f>
        <v>96.5</v>
      </c>
      <c r="S12" s="204">
        <f t="shared" si="11"/>
        <v>3</v>
      </c>
      <c r="T12" s="204">
        <f t="shared" si="11"/>
        <v>0</v>
      </c>
      <c r="U12" s="204">
        <f t="shared" si="11"/>
        <v>0.3</v>
      </c>
      <c r="V12" s="204">
        <f t="shared" si="11"/>
        <v>0</v>
      </c>
      <c r="W12" s="205">
        <f t="shared" si="11"/>
        <v>0.2</v>
      </c>
      <c r="X12" s="160"/>
      <c r="Y12" s="160"/>
      <c r="Z12" s="160"/>
      <c r="AA12" s="160"/>
    </row>
    <row r="13" spans="1:27" ht="18" customHeight="1">
      <c r="A13" s="160"/>
      <c r="B13" s="375" t="s">
        <v>198</v>
      </c>
      <c r="C13" s="180">
        <v>1852</v>
      </c>
      <c r="D13" s="183">
        <v>1796</v>
      </c>
      <c r="E13" s="183">
        <v>38</v>
      </c>
      <c r="F13" s="183">
        <v>5</v>
      </c>
      <c r="G13" s="183">
        <v>11</v>
      </c>
      <c r="H13" s="183">
        <v>2</v>
      </c>
      <c r="I13" s="183">
        <v>0</v>
      </c>
      <c r="J13" s="203">
        <v>183</v>
      </c>
      <c r="K13" s="183">
        <v>173</v>
      </c>
      <c r="L13" s="183">
        <v>9</v>
      </c>
      <c r="M13" s="183">
        <v>0</v>
      </c>
      <c r="N13" s="183">
        <v>1</v>
      </c>
      <c r="O13" s="183">
        <v>0</v>
      </c>
      <c r="P13" s="184">
        <v>0</v>
      </c>
      <c r="Q13" s="203">
        <v>592</v>
      </c>
      <c r="R13" s="183">
        <v>578</v>
      </c>
      <c r="S13" s="183">
        <v>10</v>
      </c>
      <c r="T13" s="183">
        <v>2</v>
      </c>
      <c r="U13" s="183">
        <v>2</v>
      </c>
      <c r="V13" s="183">
        <v>0</v>
      </c>
      <c r="W13" s="184">
        <v>0</v>
      </c>
      <c r="X13" s="160"/>
      <c r="Y13" s="160"/>
      <c r="Z13" s="160"/>
      <c r="AA13" s="160"/>
    </row>
    <row r="14" spans="1:27" ht="18" customHeight="1">
      <c r="A14" s="160"/>
      <c r="B14" s="374"/>
      <c r="C14" s="273">
        <f>SUM(D14:I14)</f>
        <v>99.99999999999999</v>
      </c>
      <c r="D14" s="204">
        <f>ROUND(D13/$C13*100,1)-0.1</f>
        <v>96.9</v>
      </c>
      <c r="E14" s="204">
        <f>ROUND(E13/$C13*100,1)</f>
        <v>2.1</v>
      </c>
      <c r="F14" s="204">
        <f>ROUND(F13/$C13*100,1)</f>
        <v>0.3</v>
      </c>
      <c r="G14" s="204">
        <f>ROUND(G13/$C13*100,1)</f>
        <v>0.6</v>
      </c>
      <c r="H14" s="204">
        <f>ROUND(H13/$C13*100,1)</f>
        <v>0.1</v>
      </c>
      <c r="I14" s="205">
        <f>ROUND(I13/$C13*100,1)</f>
        <v>0</v>
      </c>
      <c r="J14" s="273">
        <f t="shared" si="1"/>
        <v>100</v>
      </c>
      <c r="K14" s="204">
        <f>ROUND(K13/$J13*100,1)+0.1</f>
        <v>94.6</v>
      </c>
      <c r="L14" s="204">
        <f>ROUND(L13/$J13*100,1)</f>
        <v>4.9</v>
      </c>
      <c r="M14" s="204">
        <f>ROUND(M13/$J13*100,1)</f>
        <v>0</v>
      </c>
      <c r="N14" s="204">
        <f>ROUND(N13/$J13*100,1)</f>
        <v>0.5</v>
      </c>
      <c r="O14" s="204">
        <f>ROUND(O13/$J13*100,1)</f>
        <v>0</v>
      </c>
      <c r="P14" s="205">
        <f>ROUND(P13/$J13*100,1)</f>
        <v>0</v>
      </c>
      <c r="Q14" s="273">
        <f t="shared" si="3"/>
        <v>99.99999999999999</v>
      </c>
      <c r="R14" s="204">
        <f>ROUND(R13/$Q13*100,1)+0.1</f>
        <v>97.69999999999999</v>
      </c>
      <c r="S14" s="204">
        <f>ROUND(S13/$Q13*100,1)</f>
        <v>1.7</v>
      </c>
      <c r="T14" s="204">
        <f>ROUND(T13/$Q13*100,1)</f>
        <v>0.3</v>
      </c>
      <c r="U14" s="204">
        <f>ROUND(U13/$Q13*100,1)</f>
        <v>0.3</v>
      </c>
      <c r="V14" s="204">
        <f>ROUND(V13/$Q13*100,1)</f>
        <v>0</v>
      </c>
      <c r="W14" s="205">
        <f>ROUND(W13/$Q13*100,1)</f>
        <v>0</v>
      </c>
      <c r="X14" s="160"/>
      <c r="Y14" s="160"/>
      <c r="Z14" s="160"/>
      <c r="AA14" s="160"/>
    </row>
    <row r="15" spans="1:27" ht="18" customHeight="1">
      <c r="A15" s="160"/>
      <c r="B15" s="375" t="s">
        <v>88</v>
      </c>
      <c r="C15" s="180">
        <v>48</v>
      </c>
      <c r="D15" s="183">
        <v>31</v>
      </c>
      <c r="E15" s="183">
        <v>0</v>
      </c>
      <c r="F15" s="183">
        <v>0</v>
      </c>
      <c r="G15" s="183">
        <v>0</v>
      </c>
      <c r="H15" s="183">
        <v>0</v>
      </c>
      <c r="I15" s="183">
        <v>17</v>
      </c>
      <c r="J15" s="203">
        <v>5</v>
      </c>
      <c r="K15" s="183">
        <v>3</v>
      </c>
      <c r="L15" s="183">
        <v>0</v>
      </c>
      <c r="M15" s="183">
        <v>0</v>
      </c>
      <c r="N15" s="183">
        <v>0</v>
      </c>
      <c r="O15" s="183">
        <v>0</v>
      </c>
      <c r="P15" s="184">
        <v>2</v>
      </c>
      <c r="Q15" s="203">
        <v>13</v>
      </c>
      <c r="R15" s="183">
        <v>10</v>
      </c>
      <c r="S15" s="183">
        <v>0</v>
      </c>
      <c r="T15" s="183">
        <v>0</v>
      </c>
      <c r="U15" s="183">
        <v>0</v>
      </c>
      <c r="V15" s="183">
        <v>0</v>
      </c>
      <c r="W15" s="184">
        <v>3</v>
      </c>
      <c r="X15" s="160"/>
      <c r="Y15" s="160"/>
      <c r="Z15" s="160"/>
      <c r="AA15" s="160"/>
    </row>
    <row r="16" spans="1:27" ht="18" customHeight="1">
      <c r="A16" s="160"/>
      <c r="B16" s="376"/>
      <c r="C16" s="274">
        <f>SUM(D16:I16)</f>
        <v>100</v>
      </c>
      <c r="D16" s="206">
        <f aca="true" t="shared" si="12" ref="D16:I16">ROUND(D15/$C15*100,1)</f>
        <v>64.6</v>
      </c>
      <c r="E16" s="206">
        <f t="shared" si="12"/>
        <v>0</v>
      </c>
      <c r="F16" s="206">
        <f t="shared" si="12"/>
        <v>0</v>
      </c>
      <c r="G16" s="206">
        <f t="shared" si="12"/>
        <v>0</v>
      </c>
      <c r="H16" s="206">
        <f t="shared" si="12"/>
        <v>0</v>
      </c>
      <c r="I16" s="207">
        <f t="shared" si="12"/>
        <v>35.4</v>
      </c>
      <c r="J16" s="274">
        <f t="shared" si="1"/>
        <v>100</v>
      </c>
      <c r="K16" s="206">
        <f aca="true" t="shared" si="13" ref="K16:P16">ROUND(K15/$J15*100,1)</f>
        <v>60</v>
      </c>
      <c r="L16" s="206">
        <f t="shared" si="13"/>
        <v>0</v>
      </c>
      <c r="M16" s="206">
        <f t="shared" si="13"/>
        <v>0</v>
      </c>
      <c r="N16" s="206">
        <f t="shared" si="13"/>
        <v>0</v>
      </c>
      <c r="O16" s="206">
        <f t="shared" si="13"/>
        <v>0</v>
      </c>
      <c r="P16" s="207">
        <f t="shared" si="13"/>
        <v>40</v>
      </c>
      <c r="Q16" s="274">
        <f t="shared" si="3"/>
        <v>100</v>
      </c>
      <c r="R16" s="206">
        <f aca="true" t="shared" si="14" ref="R16:W16">ROUND(R15/$Q15*100,1)</f>
        <v>76.9</v>
      </c>
      <c r="S16" s="206">
        <f t="shared" si="14"/>
        <v>0</v>
      </c>
      <c r="T16" s="206">
        <f t="shared" si="14"/>
        <v>0</v>
      </c>
      <c r="U16" s="206">
        <f t="shared" si="14"/>
        <v>0</v>
      </c>
      <c r="V16" s="206">
        <f t="shared" si="14"/>
        <v>0</v>
      </c>
      <c r="W16" s="207">
        <f t="shared" si="14"/>
        <v>23.1</v>
      </c>
      <c r="X16" s="160"/>
      <c r="Y16" s="160"/>
      <c r="Z16" s="160"/>
      <c r="AA16" s="160"/>
    </row>
    <row r="17" spans="1:27" ht="13.5">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row>
    <row r="18" spans="1:27" ht="30" customHeight="1">
      <c r="A18" s="160"/>
      <c r="B18" s="380"/>
      <c r="C18" s="377" t="s">
        <v>110</v>
      </c>
      <c r="D18" s="378"/>
      <c r="E18" s="378"/>
      <c r="F18" s="378"/>
      <c r="G18" s="378"/>
      <c r="H18" s="378"/>
      <c r="I18" s="379"/>
      <c r="J18" s="377" t="s">
        <v>189</v>
      </c>
      <c r="K18" s="378"/>
      <c r="L18" s="378"/>
      <c r="M18" s="378"/>
      <c r="N18" s="378"/>
      <c r="O18" s="378"/>
      <c r="P18" s="379"/>
      <c r="Q18" s="377" t="s">
        <v>0</v>
      </c>
      <c r="R18" s="378"/>
      <c r="S18" s="378"/>
      <c r="T18" s="378"/>
      <c r="U18" s="378"/>
      <c r="V18" s="378"/>
      <c r="W18" s="379"/>
      <c r="X18" s="162"/>
      <c r="Y18" s="162"/>
      <c r="Z18" s="162"/>
      <c r="AA18" s="160"/>
    </row>
    <row r="19" spans="1:27" ht="69.75" customHeight="1">
      <c r="A19" s="160"/>
      <c r="B19" s="381"/>
      <c r="C19" s="202" t="s">
        <v>84</v>
      </c>
      <c r="D19" s="163" t="s">
        <v>101</v>
      </c>
      <c r="E19" s="164" t="s">
        <v>349</v>
      </c>
      <c r="F19" s="164" t="s">
        <v>350</v>
      </c>
      <c r="G19" s="164" t="s">
        <v>102</v>
      </c>
      <c r="H19" s="164" t="s">
        <v>48</v>
      </c>
      <c r="I19" s="172" t="s">
        <v>77</v>
      </c>
      <c r="J19" s="202" t="s">
        <v>84</v>
      </c>
      <c r="K19" s="163" t="s">
        <v>101</v>
      </c>
      <c r="L19" s="164" t="s">
        <v>349</v>
      </c>
      <c r="M19" s="164" t="s">
        <v>350</v>
      </c>
      <c r="N19" s="164" t="s">
        <v>102</v>
      </c>
      <c r="O19" s="164" t="s">
        <v>48</v>
      </c>
      <c r="P19" s="172" t="s">
        <v>77</v>
      </c>
      <c r="Q19" s="202" t="s">
        <v>84</v>
      </c>
      <c r="R19" s="163" t="s">
        <v>101</v>
      </c>
      <c r="S19" s="164" t="s">
        <v>349</v>
      </c>
      <c r="T19" s="164" t="s">
        <v>350</v>
      </c>
      <c r="U19" s="164" t="s">
        <v>102</v>
      </c>
      <c r="V19" s="164" t="s">
        <v>48</v>
      </c>
      <c r="W19" s="172" t="s">
        <v>77</v>
      </c>
      <c r="X19" s="160"/>
      <c r="Y19" s="160"/>
      <c r="Z19" s="160"/>
      <c r="AA19" s="160"/>
    </row>
    <row r="20" spans="1:27" ht="18" customHeight="1">
      <c r="A20" s="160"/>
      <c r="B20" s="371" t="s">
        <v>84</v>
      </c>
      <c r="C20" s="173">
        <v>2394</v>
      </c>
      <c r="D20" s="174">
        <v>2282</v>
      </c>
      <c r="E20" s="174">
        <v>86</v>
      </c>
      <c r="F20" s="174">
        <v>6</v>
      </c>
      <c r="G20" s="174">
        <v>12</v>
      </c>
      <c r="H20" s="174">
        <v>2</v>
      </c>
      <c r="I20" s="174">
        <v>6</v>
      </c>
      <c r="J20" s="173">
        <v>1712</v>
      </c>
      <c r="K20" s="174">
        <v>1632</v>
      </c>
      <c r="L20" s="174">
        <v>54</v>
      </c>
      <c r="M20" s="174">
        <v>7</v>
      </c>
      <c r="N20" s="174">
        <v>11</v>
      </c>
      <c r="O20" s="174">
        <v>1</v>
      </c>
      <c r="P20" s="174">
        <v>7</v>
      </c>
      <c r="Q20" s="173">
        <v>10</v>
      </c>
      <c r="R20" s="174">
        <v>9</v>
      </c>
      <c r="S20" s="174">
        <v>1</v>
      </c>
      <c r="T20" s="174">
        <v>0</v>
      </c>
      <c r="U20" s="174">
        <v>0</v>
      </c>
      <c r="V20" s="174">
        <v>0</v>
      </c>
      <c r="W20" s="191">
        <v>0</v>
      </c>
      <c r="X20" s="160"/>
      <c r="Y20" s="160"/>
      <c r="Z20" s="160"/>
      <c r="AA20" s="160"/>
    </row>
    <row r="21" spans="1:27" ht="18" customHeight="1">
      <c r="A21" s="160"/>
      <c r="B21" s="372"/>
      <c r="C21" s="273">
        <f aca="true" t="shared" si="15" ref="C21:C31">SUM(D21:I21)</f>
        <v>99.99999999999999</v>
      </c>
      <c r="D21" s="208">
        <f>ROUND(D20/$C20*100,1)-0.1</f>
        <v>95.2</v>
      </c>
      <c r="E21" s="208">
        <f>ROUND(E20/$C20*100,1)</f>
        <v>3.6</v>
      </c>
      <c r="F21" s="208">
        <f>ROUND(F20/$C20*100,1)</f>
        <v>0.3</v>
      </c>
      <c r="G21" s="208">
        <f>ROUND(G20/$C20*100,1)</f>
        <v>0.5</v>
      </c>
      <c r="H21" s="208">
        <f>ROUND(H20/$C20*100,1)</f>
        <v>0.1</v>
      </c>
      <c r="I21" s="209">
        <f>ROUND(I20/$C20*100,1)</f>
        <v>0.3</v>
      </c>
      <c r="J21" s="273">
        <f aca="true" t="shared" si="16" ref="J21:J31">SUM(K21:P21)</f>
        <v>100</v>
      </c>
      <c r="K21" s="208">
        <f aca="true" t="shared" si="17" ref="K21:P21">ROUND(K20/$J20*100,1)</f>
        <v>95.3</v>
      </c>
      <c r="L21" s="208">
        <f t="shared" si="17"/>
        <v>3.2</v>
      </c>
      <c r="M21" s="208">
        <f t="shared" si="17"/>
        <v>0.4</v>
      </c>
      <c r="N21" s="208">
        <f t="shared" si="17"/>
        <v>0.6</v>
      </c>
      <c r="O21" s="208">
        <f t="shared" si="17"/>
        <v>0.1</v>
      </c>
      <c r="P21" s="208">
        <f t="shared" si="17"/>
        <v>0.4</v>
      </c>
      <c r="Q21" s="273">
        <f aca="true" t="shared" si="18" ref="Q21:Q29">SUM(R21:W21)</f>
        <v>100</v>
      </c>
      <c r="R21" s="208">
        <f aca="true" t="shared" si="19" ref="R21:W21">ROUND(R20/$Q20*100,1)</f>
        <v>90</v>
      </c>
      <c r="S21" s="208">
        <f t="shared" si="19"/>
        <v>10</v>
      </c>
      <c r="T21" s="208">
        <f t="shared" si="19"/>
        <v>0</v>
      </c>
      <c r="U21" s="208">
        <f t="shared" si="19"/>
        <v>0</v>
      </c>
      <c r="V21" s="208">
        <f t="shared" si="19"/>
        <v>0</v>
      </c>
      <c r="W21" s="209">
        <f t="shared" si="19"/>
        <v>0</v>
      </c>
      <c r="X21" s="160"/>
      <c r="Y21" s="160"/>
      <c r="Z21" s="160"/>
      <c r="AA21" s="160"/>
    </row>
    <row r="22" spans="1:27" ht="18" customHeight="1">
      <c r="A22" s="160"/>
      <c r="B22" s="375" t="s">
        <v>201</v>
      </c>
      <c r="C22" s="203">
        <v>258</v>
      </c>
      <c r="D22" s="183">
        <v>238</v>
      </c>
      <c r="E22" s="183">
        <v>15</v>
      </c>
      <c r="F22" s="183">
        <v>0</v>
      </c>
      <c r="G22" s="183">
        <v>3</v>
      </c>
      <c r="H22" s="183">
        <v>1</v>
      </c>
      <c r="I22" s="184">
        <v>1</v>
      </c>
      <c r="J22" s="203">
        <v>192</v>
      </c>
      <c r="K22" s="183">
        <v>176</v>
      </c>
      <c r="L22" s="183">
        <v>13</v>
      </c>
      <c r="M22" s="183">
        <v>1</v>
      </c>
      <c r="N22" s="183">
        <v>2</v>
      </c>
      <c r="O22" s="183">
        <v>0</v>
      </c>
      <c r="P22" s="184">
        <v>0</v>
      </c>
      <c r="Q22" s="203">
        <v>3</v>
      </c>
      <c r="R22" s="183">
        <v>2</v>
      </c>
      <c r="S22" s="183">
        <v>1</v>
      </c>
      <c r="T22" s="183">
        <v>0</v>
      </c>
      <c r="U22" s="183">
        <v>0</v>
      </c>
      <c r="V22" s="183">
        <v>0</v>
      </c>
      <c r="W22" s="184">
        <v>0</v>
      </c>
      <c r="X22" s="160"/>
      <c r="Y22" s="160"/>
      <c r="Z22" s="160"/>
      <c r="AA22" s="160"/>
    </row>
    <row r="23" spans="1:27" ht="18" customHeight="1">
      <c r="A23" s="160"/>
      <c r="B23" s="374"/>
      <c r="C23" s="273">
        <f t="shared" si="15"/>
        <v>100.00000000000001</v>
      </c>
      <c r="D23" s="208">
        <f aca="true" t="shared" si="20" ref="D23:I23">ROUND(D22/$C22*100,1)</f>
        <v>92.2</v>
      </c>
      <c r="E23" s="208">
        <f t="shared" si="20"/>
        <v>5.8</v>
      </c>
      <c r="F23" s="208">
        <f t="shared" si="20"/>
        <v>0</v>
      </c>
      <c r="G23" s="208">
        <f t="shared" si="20"/>
        <v>1.2</v>
      </c>
      <c r="H23" s="208">
        <f t="shared" si="20"/>
        <v>0.4</v>
      </c>
      <c r="I23" s="209">
        <f t="shared" si="20"/>
        <v>0.4</v>
      </c>
      <c r="J23" s="273">
        <f t="shared" si="16"/>
        <v>100</v>
      </c>
      <c r="K23" s="208">
        <f aca="true" t="shared" si="21" ref="K23:P23">ROUND(K22/$J22*100,1)</f>
        <v>91.7</v>
      </c>
      <c r="L23" s="208">
        <f t="shared" si="21"/>
        <v>6.8</v>
      </c>
      <c r="M23" s="208">
        <f t="shared" si="21"/>
        <v>0.5</v>
      </c>
      <c r="N23" s="208">
        <f t="shared" si="21"/>
        <v>1</v>
      </c>
      <c r="O23" s="208">
        <f t="shared" si="21"/>
        <v>0</v>
      </c>
      <c r="P23" s="208">
        <f t="shared" si="21"/>
        <v>0</v>
      </c>
      <c r="Q23" s="273">
        <f t="shared" si="18"/>
        <v>100</v>
      </c>
      <c r="R23" s="208">
        <f aca="true" t="shared" si="22" ref="R23:W23">ROUND(R22/$Q22*100,1)</f>
        <v>66.7</v>
      </c>
      <c r="S23" s="208">
        <f t="shared" si="22"/>
        <v>33.3</v>
      </c>
      <c r="T23" s="208">
        <f t="shared" si="22"/>
        <v>0</v>
      </c>
      <c r="U23" s="208">
        <f t="shared" si="22"/>
        <v>0</v>
      </c>
      <c r="V23" s="208">
        <f t="shared" si="22"/>
        <v>0</v>
      </c>
      <c r="W23" s="209">
        <f t="shared" si="22"/>
        <v>0</v>
      </c>
      <c r="X23" s="160"/>
      <c r="Y23" s="160"/>
      <c r="Z23" s="160"/>
      <c r="AA23" s="160"/>
    </row>
    <row r="24" spans="1:27" ht="18" customHeight="1">
      <c r="A24" s="160"/>
      <c r="B24" s="375" t="s">
        <v>202</v>
      </c>
      <c r="C24" s="203">
        <v>847</v>
      </c>
      <c r="D24" s="183">
        <v>802</v>
      </c>
      <c r="E24" s="183">
        <v>41</v>
      </c>
      <c r="F24" s="183">
        <v>3</v>
      </c>
      <c r="G24" s="183">
        <v>1</v>
      </c>
      <c r="H24" s="183">
        <v>0</v>
      </c>
      <c r="I24" s="184">
        <v>0</v>
      </c>
      <c r="J24" s="203">
        <v>590</v>
      </c>
      <c r="K24" s="183">
        <v>556</v>
      </c>
      <c r="L24" s="183">
        <v>28</v>
      </c>
      <c r="M24" s="183">
        <v>2</v>
      </c>
      <c r="N24" s="183">
        <v>4</v>
      </c>
      <c r="O24" s="183">
        <v>0</v>
      </c>
      <c r="P24" s="184">
        <v>0</v>
      </c>
      <c r="Q24" s="203">
        <v>1</v>
      </c>
      <c r="R24" s="183">
        <v>1</v>
      </c>
      <c r="S24" s="183">
        <v>0</v>
      </c>
      <c r="T24" s="183">
        <v>0</v>
      </c>
      <c r="U24" s="183">
        <v>0</v>
      </c>
      <c r="V24" s="183">
        <v>0</v>
      </c>
      <c r="W24" s="184">
        <v>0</v>
      </c>
      <c r="X24" s="160"/>
      <c r="Y24" s="160"/>
      <c r="Z24" s="160"/>
      <c r="AA24" s="160"/>
    </row>
    <row r="25" spans="1:27" ht="18" customHeight="1">
      <c r="A25" s="160"/>
      <c r="B25" s="374"/>
      <c r="C25" s="273">
        <f t="shared" si="15"/>
        <v>100</v>
      </c>
      <c r="D25" s="208">
        <f aca="true" t="shared" si="23" ref="D25:I25">ROUND(D24/$C24*100,1)</f>
        <v>94.7</v>
      </c>
      <c r="E25" s="208">
        <f t="shared" si="23"/>
        <v>4.8</v>
      </c>
      <c r="F25" s="208">
        <f t="shared" si="23"/>
        <v>0.4</v>
      </c>
      <c r="G25" s="208">
        <f t="shared" si="23"/>
        <v>0.1</v>
      </c>
      <c r="H25" s="208">
        <f t="shared" si="23"/>
        <v>0</v>
      </c>
      <c r="I25" s="209">
        <f t="shared" si="23"/>
        <v>0</v>
      </c>
      <c r="J25" s="273">
        <f t="shared" si="16"/>
        <v>100</v>
      </c>
      <c r="K25" s="208">
        <f>ROUND(K24/$J24*100,1)+0.1</f>
        <v>94.3</v>
      </c>
      <c r="L25" s="208">
        <f>ROUND(L24/$J24*100,1)</f>
        <v>4.7</v>
      </c>
      <c r="M25" s="208">
        <f>ROUND(M24/$J24*100,1)</f>
        <v>0.3</v>
      </c>
      <c r="N25" s="208">
        <f>ROUND(N24/$J24*100,1)</f>
        <v>0.7</v>
      </c>
      <c r="O25" s="208">
        <f>ROUND(O24/$J24*100,1)</f>
        <v>0</v>
      </c>
      <c r="P25" s="208">
        <f>ROUND(P24/$J24*100,1)</f>
        <v>0</v>
      </c>
      <c r="Q25" s="273">
        <f t="shared" si="18"/>
        <v>100</v>
      </c>
      <c r="R25" s="208">
        <f aca="true" t="shared" si="24" ref="R25:W25">ROUND(R24/$Q24*100,1)</f>
        <v>100</v>
      </c>
      <c r="S25" s="208">
        <f t="shared" si="24"/>
        <v>0</v>
      </c>
      <c r="T25" s="208">
        <f t="shared" si="24"/>
        <v>0</v>
      </c>
      <c r="U25" s="208">
        <f t="shared" si="24"/>
        <v>0</v>
      </c>
      <c r="V25" s="208">
        <f t="shared" si="24"/>
        <v>0</v>
      </c>
      <c r="W25" s="209">
        <f t="shared" si="24"/>
        <v>0</v>
      </c>
      <c r="X25" s="160"/>
      <c r="Y25" s="160"/>
      <c r="Z25" s="160"/>
      <c r="AA25" s="160"/>
    </row>
    <row r="26" spans="1:27" ht="18" customHeight="1">
      <c r="A26" s="160"/>
      <c r="B26" s="373" t="s">
        <v>203</v>
      </c>
      <c r="C26" s="203">
        <v>650</v>
      </c>
      <c r="D26" s="183">
        <v>628</v>
      </c>
      <c r="E26" s="183">
        <v>17</v>
      </c>
      <c r="F26" s="183">
        <v>2</v>
      </c>
      <c r="G26" s="183">
        <v>3</v>
      </c>
      <c r="H26" s="183">
        <v>0</v>
      </c>
      <c r="I26" s="184">
        <v>0</v>
      </c>
      <c r="J26" s="203">
        <v>466</v>
      </c>
      <c r="K26" s="183">
        <v>455</v>
      </c>
      <c r="L26" s="183">
        <v>7</v>
      </c>
      <c r="M26" s="183">
        <v>2</v>
      </c>
      <c r="N26" s="183">
        <v>2</v>
      </c>
      <c r="O26" s="183">
        <v>0</v>
      </c>
      <c r="P26" s="184">
        <v>0</v>
      </c>
      <c r="Q26" s="203">
        <v>2</v>
      </c>
      <c r="R26" s="183">
        <v>2</v>
      </c>
      <c r="S26" s="183">
        <v>0</v>
      </c>
      <c r="T26" s="183">
        <v>0</v>
      </c>
      <c r="U26" s="183">
        <v>0</v>
      </c>
      <c r="V26" s="183">
        <v>0</v>
      </c>
      <c r="W26" s="184">
        <v>0</v>
      </c>
      <c r="X26" s="160"/>
      <c r="Y26" s="160"/>
      <c r="Z26" s="160"/>
      <c r="AA26" s="160"/>
    </row>
    <row r="27" spans="1:27" ht="18" customHeight="1">
      <c r="A27" s="160"/>
      <c r="B27" s="374"/>
      <c r="C27" s="273">
        <f t="shared" si="15"/>
        <v>99.99999999999999</v>
      </c>
      <c r="D27" s="208">
        <f aca="true" t="shared" si="25" ref="D27:I27">ROUND(D26/$C26*100,1)</f>
        <v>96.6</v>
      </c>
      <c r="E27" s="208">
        <f t="shared" si="25"/>
        <v>2.6</v>
      </c>
      <c r="F27" s="208">
        <f t="shared" si="25"/>
        <v>0.3</v>
      </c>
      <c r="G27" s="208">
        <f t="shared" si="25"/>
        <v>0.5</v>
      </c>
      <c r="H27" s="208">
        <f t="shared" si="25"/>
        <v>0</v>
      </c>
      <c r="I27" s="209">
        <f t="shared" si="25"/>
        <v>0</v>
      </c>
      <c r="J27" s="273">
        <f t="shared" si="16"/>
        <v>100</v>
      </c>
      <c r="K27" s="208">
        <f>ROUND(K26/$J26*100,1)+0.1</f>
        <v>97.69999999999999</v>
      </c>
      <c r="L27" s="208">
        <f>ROUND(L26/$J26*100,1)</f>
        <v>1.5</v>
      </c>
      <c r="M27" s="208">
        <f>ROUND(M26/$J26*100,1)</f>
        <v>0.4</v>
      </c>
      <c r="N27" s="208">
        <f>ROUND(N26/$J26*100,1)</f>
        <v>0.4</v>
      </c>
      <c r="O27" s="208">
        <f>ROUND(O26/$J26*100,1)</f>
        <v>0</v>
      </c>
      <c r="P27" s="208">
        <f>ROUND(P26/$J26*100,1)</f>
        <v>0</v>
      </c>
      <c r="Q27" s="273">
        <f t="shared" si="18"/>
        <v>100</v>
      </c>
      <c r="R27" s="208">
        <f aca="true" t="shared" si="26" ref="R27:W27">ROUND(R26/$Q26*100,1)</f>
        <v>100</v>
      </c>
      <c r="S27" s="208">
        <f t="shared" si="26"/>
        <v>0</v>
      </c>
      <c r="T27" s="208">
        <f t="shared" si="26"/>
        <v>0</v>
      </c>
      <c r="U27" s="208">
        <f t="shared" si="26"/>
        <v>0</v>
      </c>
      <c r="V27" s="208">
        <f t="shared" si="26"/>
        <v>0</v>
      </c>
      <c r="W27" s="209">
        <f t="shared" si="26"/>
        <v>0</v>
      </c>
      <c r="X27" s="160"/>
      <c r="Y27" s="160"/>
      <c r="Z27" s="160"/>
      <c r="AA27" s="160"/>
    </row>
    <row r="28" spans="1:27" ht="18" customHeight="1">
      <c r="A28" s="160"/>
      <c r="B28" s="375" t="s">
        <v>204</v>
      </c>
      <c r="C28" s="203">
        <v>625</v>
      </c>
      <c r="D28" s="183">
        <v>605</v>
      </c>
      <c r="E28" s="183">
        <v>13</v>
      </c>
      <c r="F28" s="183">
        <v>1</v>
      </c>
      <c r="G28" s="183">
        <v>5</v>
      </c>
      <c r="H28" s="183">
        <v>1</v>
      </c>
      <c r="I28" s="184">
        <v>0</v>
      </c>
      <c r="J28" s="203">
        <v>448</v>
      </c>
      <c r="K28" s="183">
        <v>436</v>
      </c>
      <c r="L28" s="183">
        <v>6</v>
      </c>
      <c r="M28" s="183">
        <v>2</v>
      </c>
      <c r="N28" s="183">
        <v>3</v>
      </c>
      <c r="O28" s="183">
        <v>1</v>
      </c>
      <c r="P28" s="184">
        <v>0</v>
      </c>
      <c r="Q28" s="203">
        <v>4</v>
      </c>
      <c r="R28" s="183">
        <v>4</v>
      </c>
      <c r="S28" s="183">
        <v>0</v>
      </c>
      <c r="T28" s="183">
        <v>0</v>
      </c>
      <c r="U28" s="183">
        <v>0</v>
      </c>
      <c r="V28" s="183">
        <v>0</v>
      </c>
      <c r="W28" s="184">
        <v>0</v>
      </c>
      <c r="X28" s="160"/>
      <c r="Y28" s="160"/>
      <c r="Z28" s="160"/>
      <c r="AA28" s="160"/>
    </row>
    <row r="29" spans="1:27" ht="18" customHeight="1">
      <c r="A29" s="160"/>
      <c r="B29" s="374"/>
      <c r="C29" s="273">
        <f t="shared" si="15"/>
        <v>100</v>
      </c>
      <c r="D29" s="208">
        <f>ROUND(D28/$C28*100,1)-0.1</f>
        <v>96.7</v>
      </c>
      <c r="E29" s="208">
        <f>ROUND(E28/$C28*100,1)</f>
        <v>2.1</v>
      </c>
      <c r="F29" s="208">
        <f>ROUND(F28/$C28*100,1)</f>
        <v>0.2</v>
      </c>
      <c r="G29" s="208">
        <f>ROUND(G28/$C28*100,1)</f>
        <v>0.8</v>
      </c>
      <c r="H29" s="208">
        <f>ROUND(H28/$C28*100,1)</f>
        <v>0.2</v>
      </c>
      <c r="I29" s="209">
        <f>ROUND(I28/$C28*100,1)</f>
        <v>0</v>
      </c>
      <c r="J29" s="273">
        <f t="shared" si="16"/>
        <v>100</v>
      </c>
      <c r="K29" s="208">
        <f>ROUND(K28/$J28*100,1)+0.1</f>
        <v>97.39999999999999</v>
      </c>
      <c r="L29" s="208">
        <f>ROUND(L28/$J28*100,1)</f>
        <v>1.3</v>
      </c>
      <c r="M29" s="208">
        <f>ROUND(M28/$J28*100,1)</f>
        <v>0.4</v>
      </c>
      <c r="N29" s="208">
        <f>ROUND(N28/$J28*100,1)</f>
        <v>0.7</v>
      </c>
      <c r="O29" s="208">
        <f>ROUND(O28/$J28*100,1)</f>
        <v>0.2</v>
      </c>
      <c r="P29" s="208">
        <f>ROUND(P28/$J28*100,1)</f>
        <v>0</v>
      </c>
      <c r="Q29" s="273">
        <f t="shared" si="18"/>
        <v>100</v>
      </c>
      <c r="R29" s="208">
        <f aca="true" t="shared" si="27" ref="R29:W29">ROUND(R28/$Q28*100,1)</f>
        <v>100</v>
      </c>
      <c r="S29" s="208">
        <f t="shared" si="27"/>
        <v>0</v>
      </c>
      <c r="T29" s="208">
        <f t="shared" si="27"/>
        <v>0</v>
      </c>
      <c r="U29" s="208">
        <f t="shared" si="27"/>
        <v>0</v>
      </c>
      <c r="V29" s="208">
        <f t="shared" si="27"/>
        <v>0</v>
      </c>
      <c r="W29" s="209">
        <f t="shared" si="27"/>
        <v>0</v>
      </c>
      <c r="X29" s="160"/>
      <c r="Y29" s="160"/>
      <c r="Z29" s="160"/>
      <c r="AA29" s="160"/>
    </row>
    <row r="30" spans="1:27" ht="18" customHeight="1">
      <c r="A30" s="160"/>
      <c r="B30" s="375" t="s">
        <v>88</v>
      </c>
      <c r="C30" s="203">
        <v>14</v>
      </c>
      <c r="D30" s="183">
        <v>9</v>
      </c>
      <c r="E30" s="183">
        <v>0</v>
      </c>
      <c r="F30" s="183">
        <v>0</v>
      </c>
      <c r="G30" s="183">
        <v>0</v>
      </c>
      <c r="H30" s="183">
        <v>0</v>
      </c>
      <c r="I30" s="184">
        <v>5</v>
      </c>
      <c r="J30" s="203">
        <v>16</v>
      </c>
      <c r="K30" s="183">
        <v>9</v>
      </c>
      <c r="L30" s="183">
        <v>0</v>
      </c>
      <c r="M30" s="183">
        <v>0</v>
      </c>
      <c r="N30" s="183">
        <v>0</v>
      </c>
      <c r="O30" s="183">
        <v>0</v>
      </c>
      <c r="P30" s="184">
        <v>7</v>
      </c>
      <c r="Q30" s="203">
        <v>0</v>
      </c>
      <c r="R30" s="183">
        <v>0</v>
      </c>
      <c r="S30" s="183">
        <v>0</v>
      </c>
      <c r="T30" s="183">
        <v>0</v>
      </c>
      <c r="U30" s="183">
        <v>0</v>
      </c>
      <c r="V30" s="183">
        <v>0</v>
      </c>
      <c r="W30" s="184">
        <v>0</v>
      </c>
      <c r="X30" s="160"/>
      <c r="Y30" s="160"/>
      <c r="Z30" s="160"/>
      <c r="AA30" s="160"/>
    </row>
    <row r="31" spans="1:27" ht="18" customHeight="1">
      <c r="A31" s="160"/>
      <c r="B31" s="376"/>
      <c r="C31" s="274">
        <f t="shared" si="15"/>
        <v>100</v>
      </c>
      <c r="D31" s="210">
        <f aca="true" t="shared" si="28" ref="D31:I31">ROUND(D30/$C30*100,1)</f>
        <v>64.3</v>
      </c>
      <c r="E31" s="210">
        <f t="shared" si="28"/>
        <v>0</v>
      </c>
      <c r="F31" s="210">
        <f t="shared" si="28"/>
        <v>0</v>
      </c>
      <c r="G31" s="210">
        <f t="shared" si="28"/>
        <v>0</v>
      </c>
      <c r="H31" s="210">
        <f t="shared" si="28"/>
        <v>0</v>
      </c>
      <c r="I31" s="211">
        <f t="shared" si="28"/>
        <v>35.7</v>
      </c>
      <c r="J31" s="274">
        <f t="shared" si="16"/>
        <v>100</v>
      </c>
      <c r="K31" s="210">
        <f>ROUND(K30/$J30*100,1)-0.1</f>
        <v>56.199999999999996</v>
      </c>
      <c r="L31" s="210">
        <f>ROUND(L30/$J30*100,1)</f>
        <v>0</v>
      </c>
      <c r="M31" s="210">
        <f>ROUND(M30/$J30*100,1)</f>
        <v>0</v>
      </c>
      <c r="N31" s="210">
        <f>ROUND(N30/$J30*100,1)</f>
        <v>0</v>
      </c>
      <c r="O31" s="210">
        <f>ROUND(O30/$J30*100,1)</f>
        <v>0</v>
      </c>
      <c r="P31" s="211">
        <f>ROUND(P30/$J30*100,1)</f>
        <v>43.8</v>
      </c>
      <c r="Q31" s="274">
        <v>0</v>
      </c>
      <c r="R31" s="210">
        <v>0</v>
      </c>
      <c r="S31" s="210">
        <v>0</v>
      </c>
      <c r="T31" s="210">
        <v>0</v>
      </c>
      <c r="U31" s="210">
        <v>0</v>
      </c>
      <c r="V31" s="210">
        <v>0</v>
      </c>
      <c r="W31" s="211">
        <v>0</v>
      </c>
      <c r="X31" s="160"/>
      <c r="Y31" s="160"/>
      <c r="Z31" s="160"/>
      <c r="AA31" s="160"/>
    </row>
    <row r="32" spans="1:27" ht="13.5">
      <c r="A32" s="160"/>
      <c r="B32" s="162"/>
      <c r="C32" s="165"/>
      <c r="D32" s="166"/>
      <c r="E32" s="166"/>
      <c r="F32" s="166"/>
      <c r="G32" s="166"/>
      <c r="H32" s="166"/>
      <c r="I32" s="165"/>
      <c r="J32" s="166"/>
      <c r="K32" s="166"/>
      <c r="L32" s="166"/>
      <c r="M32" s="166"/>
      <c r="N32" s="166"/>
      <c r="O32" s="165"/>
      <c r="P32" s="166"/>
      <c r="Q32" s="166"/>
      <c r="R32" s="166"/>
      <c r="S32" s="166"/>
      <c r="T32" s="166"/>
      <c r="U32" s="161"/>
      <c r="V32" s="161"/>
      <c r="W32" s="161"/>
      <c r="X32" s="161"/>
      <c r="Y32" s="161"/>
      <c r="Z32" s="161"/>
      <c r="AA32" s="160"/>
    </row>
    <row r="33" spans="1:27" ht="13.5">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0"/>
    </row>
    <row r="34" spans="1:27" ht="13.5">
      <c r="A34" s="160"/>
      <c r="B34" s="161"/>
      <c r="C34" s="167"/>
      <c r="D34" s="167"/>
      <c r="E34" s="167"/>
      <c r="F34" s="167"/>
      <c r="G34" s="167"/>
      <c r="H34" s="167"/>
      <c r="I34" s="161"/>
      <c r="J34" s="161"/>
      <c r="K34" s="161"/>
      <c r="L34" s="161"/>
      <c r="M34" s="161"/>
      <c r="N34" s="161"/>
      <c r="O34" s="161"/>
      <c r="P34" s="161"/>
      <c r="Q34" s="161"/>
      <c r="R34" s="161"/>
      <c r="S34" s="161"/>
      <c r="T34" s="161"/>
      <c r="U34" s="161"/>
      <c r="V34" s="161"/>
      <c r="W34" s="161"/>
      <c r="X34" s="161"/>
      <c r="Y34" s="161"/>
      <c r="Z34" s="161"/>
      <c r="AA34" s="160"/>
    </row>
    <row r="35" spans="1:27" ht="13.5">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0"/>
    </row>
  </sheetData>
  <sheetProtection/>
  <mergeCells count="20">
    <mergeCell ref="C3:I3"/>
    <mergeCell ref="J3:P3"/>
    <mergeCell ref="Q3:W3"/>
    <mergeCell ref="B5:B6"/>
    <mergeCell ref="B7:B8"/>
    <mergeCell ref="B9:B10"/>
    <mergeCell ref="B3:B4"/>
    <mergeCell ref="B11:B12"/>
    <mergeCell ref="B13:B14"/>
    <mergeCell ref="B15:B16"/>
    <mergeCell ref="C18:I18"/>
    <mergeCell ref="J18:P18"/>
    <mergeCell ref="Q18:W18"/>
    <mergeCell ref="B18:B19"/>
    <mergeCell ref="B20:B21"/>
    <mergeCell ref="B22:B23"/>
    <mergeCell ref="B24:B25"/>
    <mergeCell ref="B26:B27"/>
    <mergeCell ref="B28:B29"/>
    <mergeCell ref="B30:B31"/>
  </mergeCells>
  <printOptions/>
  <pageMargins left="0.7" right="0.7" top="0.75" bottom="0.75" header="0.3" footer="0.3"/>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AA34"/>
  <sheetViews>
    <sheetView view="pageBreakPreview" zoomScaleSheetLayoutView="100" zoomScalePageLayoutView="0" workbookViewId="0" topLeftCell="A13">
      <selection activeCell="B39" sqref="B39:B46"/>
    </sheetView>
  </sheetViews>
  <sheetFormatPr defaultColWidth="9.00390625" defaultRowHeight="13.5"/>
  <cols>
    <col min="1" max="1" width="5.25390625" style="212" customWidth="1"/>
    <col min="2" max="2" width="9.00390625" style="212" customWidth="1"/>
    <col min="3" max="26" width="6.00390625" style="212" customWidth="1"/>
    <col min="27" max="16384" width="9.00390625" style="212" customWidth="1"/>
  </cols>
  <sheetData>
    <row r="1" spans="1:27" ht="13.5">
      <c r="A1" s="168" t="s">
        <v>337</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13.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290" t="s">
        <v>250</v>
      </c>
      <c r="AA2" s="169"/>
    </row>
    <row r="3" spans="1:27" ht="30" customHeight="1">
      <c r="A3" s="168"/>
      <c r="B3" s="380"/>
      <c r="C3" s="398" t="s">
        <v>76</v>
      </c>
      <c r="D3" s="399"/>
      <c r="E3" s="399"/>
      <c r="F3" s="399"/>
      <c r="G3" s="399"/>
      <c r="H3" s="399"/>
      <c r="I3" s="399"/>
      <c r="J3" s="400"/>
      <c r="K3" s="398" t="s">
        <v>177</v>
      </c>
      <c r="L3" s="399"/>
      <c r="M3" s="399"/>
      <c r="N3" s="399"/>
      <c r="O3" s="399"/>
      <c r="P3" s="399"/>
      <c r="Q3" s="399"/>
      <c r="R3" s="400"/>
      <c r="S3" s="398" t="s">
        <v>205</v>
      </c>
      <c r="T3" s="399"/>
      <c r="U3" s="399"/>
      <c r="V3" s="399"/>
      <c r="W3" s="399"/>
      <c r="X3" s="399"/>
      <c r="Y3" s="399"/>
      <c r="Z3" s="400"/>
      <c r="AA3" s="169"/>
    </row>
    <row r="4" spans="1:27" ht="69.75" customHeight="1">
      <c r="A4" s="168"/>
      <c r="B4" s="381"/>
      <c r="C4" s="213" t="s">
        <v>84</v>
      </c>
      <c r="D4" s="214" t="s">
        <v>206</v>
      </c>
      <c r="E4" s="214" t="s">
        <v>207</v>
      </c>
      <c r="F4" s="214" t="s">
        <v>208</v>
      </c>
      <c r="G4" s="214" t="s">
        <v>209</v>
      </c>
      <c r="H4" s="214" t="s">
        <v>210</v>
      </c>
      <c r="I4" s="214" t="s">
        <v>211</v>
      </c>
      <c r="J4" s="215" t="s">
        <v>77</v>
      </c>
      <c r="K4" s="213" t="s">
        <v>84</v>
      </c>
      <c r="L4" s="214" t="s">
        <v>206</v>
      </c>
      <c r="M4" s="214" t="s">
        <v>207</v>
      </c>
      <c r="N4" s="214" t="s">
        <v>208</v>
      </c>
      <c r="O4" s="214" t="s">
        <v>209</v>
      </c>
      <c r="P4" s="214" t="s">
        <v>210</v>
      </c>
      <c r="Q4" s="214" t="s">
        <v>211</v>
      </c>
      <c r="R4" s="215" t="s">
        <v>77</v>
      </c>
      <c r="S4" s="213" t="s">
        <v>84</v>
      </c>
      <c r="T4" s="214" t="s">
        <v>206</v>
      </c>
      <c r="U4" s="214" t="s">
        <v>207</v>
      </c>
      <c r="V4" s="214" t="s">
        <v>208</v>
      </c>
      <c r="W4" s="214" t="s">
        <v>209</v>
      </c>
      <c r="X4" s="214" t="s">
        <v>210</v>
      </c>
      <c r="Y4" s="214" t="s">
        <v>211</v>
      </c>
      <c r="Z4" s="215" t="s">
        <v>77</v>
      </c>
      <c r="AA4" s="169"/>
    </row>
    <row r="5" spans="1:27" ht="18" customHeight="1">
      <c r="A5" s="168"/>
      <c r="B5" s="392" t="s">
        <v>84</v>
      </c>
      <c r="C5" s="173">
        <v>7194</v>
      </c>
      <c r="D5" s="216">
        <v>621</v>
      </c>
      <c r="E5" s="216">
        <v>3508</v>
      </c>
      <c r="F5" s="216">
        <v>2639</v>
      </c>
      <c r="G5" s="216">
        <v>216</v>
      </c>
      <c r="H5" s="216">
        <v>9</v>
      </c>
      <c r="I5" s="216">
        <v>48</v>
      </c>
      <c r="J5" s="216">
        <v>153</v>
      </c>
      <c r="K5" s="173">
        <v>751</v>
      </c>
      <c r="L5" s="216">
        <v>83</v>
      </c>
      <c r="M5" s="216">
        <v>384</v>
      </c>
      <c r="N5" s="216">
        <v>242</v>
      </c>
      <c r="O5" s="216">
        <v>21</v>
      </c>
      <c r="P5" s="216">
        <v>0</v>
      </c>
      <c r="Q5" s="216">
        <v>6</v>
      </c>
      <c r="R5" s="216">
        <v>15</v>
      </c>
      <c r="S5" s="173">
        <v>2327</v>
      </c>
      <c r="T5" s="216">
        <v>210</v>
      </c>
      <c r="U5" s="216">
        <v>1168</v>
      </c>
      <c r="V5" s="216">
        <v>812</v>
      </c>
      <c r="W5" s="216">
        <v>63</v>
      </c>
      <c r="X5" s="216">
        <v>6</v>
      </c>
      <c r="Y5" s="216">
        <v>18</v>
      </c>
      <c r="Z5" s="217">
        <v>50</v>
      </c>
      <c r="AA5" s="169"/>
    </row>
    <row r="6" spans="1:27" ht="18" customHeight="1">
      <c r="A6" s="168"/>
      <c r="B6" s="393"/>
      <c r="C6" s="273">
        <f>SUM(D6:J6)</f>
        <v>99.99999999999999</v>
      </c>
      <c r="D6" s="218">
        <f aca="true" t="shared" si="0" ref="D6:J6">ROUND(D5/$C5*100,1)</f>
        <v>8.6</v>
      </c>
      <c r="E6" s="218">
        <f t="shared" si="0"/>
        <v>48.8</v>
      </c>
      <c r="F6" s="218">
        <f t="shared" si="0"/>
        <v>36.7</v>
      </c>
      <c r="G6" s="218">
        <f t="shared" si="0"/>
        <v>3</v>
      </c>
      <c r="H6" s="218">
        <f t="shared" si="0"/>
        <v>0.1</v>
      </c>
      <c r="I6" s="218">
        <f t="shared" si="0"/>
        <v>0.7</v>
      </c>
      <c r="J6" s="219">
        <f t="shared" si="0"/>
        <v>2.1</v>
      </c>
      <c r="K6" s="273">
        <f>SUM(L6:R6)</f>
        <v>100</v>
      </c>
      <c r="L6" s="218">
        <f aca="true" t="shared" si="1" ref="L6:Q6">ROUND(L5/$K5*100,1)</f>
        <v>11.1</v>
      </c>
      <c r="M6" s="218">
        <f t="shared" si="1"/>
        <v>51.1</v>
      </c>
      <c r="N6" s="218">
        <f t="shared" si="1"/>
        <v>32.2</v>
      </c>
      <c r="O6" s="218">
        <f t="shared" si="1"/>
        <v>2.8</v>
      </c>
      <c r="P6" s="218">
        <f t="shared" si="1"/>
        <v>0</v>
      </c>
      <c r="Q6" s="218">
        <f t="shared" si="1"/>
        <v>0.8</v>
      </c>
      <c r="R6" s="219">
        <f>ROUND(R5/$K5*100,1)</f>
        <v>2</v>
      </c>
      <c r="S6" s="273">
        <f>SUM(T6:Z6)</f>
        <v>99.99999999999999</v>
      </c>
      <c r="T6" s="218">
        <f aca="true" t="shared" si="2" ref="T6:Y6">ROUND(T5/$S5*100,1)</f>
        <v>9</v>
      </c>
      <c r="U6" s="218">
        <f t="shared" si="2"/>
        <v>50.2</v>
      </c>
      <c r="V6" s="218">
        <f t="shared" si="2"/>
        <v>34.9</v>
      </c>
      <c r="W6" s="218">
        <f t="shared" si="2"/>
        <v>2.7</v>
      </c>
      <c r="X6" s="218">
        <f t="shared" si="2"/>
        <v>0.3</v>
      </c>
      <c r="Y6" s="218">
        <f t="shared" si="2"/>
        <v>0.8</v>
      </c>
      <c r="Z6" s="219">
        <f>ROUND(Z5/$S5*100,1)</f>
        <v>2.1</v>
      </c>
      <c r="AA6" s="169"/>
    </row>
    <row r="7" spans="1:27" ht="18" customHeight="1">
      <c r="A7" s="168"/>
      <c r="B7" s="394" t="s">
        <v>195</v>
      </c>
      <c r="C7" s="180">
        <v>780</v>
      </c>
      <c r="D7" s="220">
        <v>57</v>
      </c>
      <c r="E7" s="220">
        <v>354</v>
      </c>
      <c r="F7" s="220">
        <v>311</v>
      </c>
      <c r="G7" s="220">
        <v>28</v>
      </c>
      <c r="H7" s="220">
        <v>6</v>
      </c>
      <c r="I7" s="220">
        <v>8</v>
      </c>
      <c r="J7" s="220">
        <v>16</v>
      </c>
      <c r="K7" s="203">
        <v>95</v>
      </c>
      <c r="L7" s="220">
        <v>9</v>
      </c>
      <c r="M7" s="220">
        <v>45</v>
      </c>
      <c r="N7" s="220">
        <v>37</v>
      </c>
      <c r="O7" s="220">
        <v>3</v>
      </c>
      <c r="P7" s="220">
        <v>0</v>
      </c>
      <c r="Q7" s="220">
        <v>1</v>
      </c>
      <c r="R7" s="221">
        <v>0</v>
      </c>
      <c r="S7" s="203">
        <v>232</v>
      </c>
      <c r="T7" s="220">
        <v>14</v>
      </c>
      <c r="U7" s="220">
        <v>111</v>
      </c>
      <c r="V7" s="220">
        <v>87</v>
      </c>
      <c r="W7" s="220">
        <v>4</v>
      </c>
      <c r="X7" s="220">
        <v>3</v>
      </c>
      <c r="Y7" s="220">
        <v>3</v>
      </c>
      <c r="Z7" s="221">
        <v>10</v>
      </c>
      <c r="AA7" s="169"/>
    </row>
    <row r="8" spans="1:27" ht="18" customHeight="1">
      <c r="A8" s="168"/>
      <c r="B8" s="395"/>
      <c r="C8" s="273">
        <f>SUM(D8:J8)</f>
        <v>99.99999999999999</v>
      </c>
      <c r="D8" s="218">
        <f aca="true" t="shared" si="3" ref="D8:I8">ROUND(D7/$C7*100,1)</f>
        <v>7.3</v>
      </c>
      <c r="E8" s="218">
        <f>ROUND(E7/$C7*100,1)-0.1</f>
        <v>45.3</v>
      </c>
      <c r="F8" s="218">
        <f t="shared" si="3"/>
        <v>39.9</v>
      </c>
      <c r="G8" s="218">
        <f t="shared" si="3"/>
        <v>3.6</v>
      </c>
      <c r="H8" s="218">
        <f t="shared" si="3"/>
        <v>0.8</v>
      </c>
      <c r="I8" s="218">
        <f t="shared" si="3"/>
        <v>1</v>
      </c>
      <c r="J8" s="219">
        <f>ROUND(J7/$C7*100,1)</f>
        <v>2.1</v>
      </c>
      <c r="K8" s="273">
        <f>SUM(L8:R8)</f>
        <v>99.99999999999999</v>
      </c>
      <c r="L8" s="218">
        <f aca="true" t="shared" si="4" ref="L8:Q8">ROUND(L7/$K7*100,1)</f>
        <v>9.5</v>
      </c>
      <c r="M8" s="218">
        <f>ROUND(M7/$K7*100,1)-0.1</f>
        <v>47.3</v>
      </c>
      <c r="N8" s="218">
        <f t="shared" si="4"/>
        <v>38.9</v>
      </c>
      <c r="O8" s="218">
        <f t="shared" si="4"/>
        <v>3.2</v>
      </c>
      <c r="P8" s="218">
        <f t="shared" si="4"/>
        <v>0</v>
      </c>
      <c r="Q8" s="218">
        <f t="shared" si="4"/>
        <v>1.1</v>
      </c>
      <c r="R8" s="219">
        <f>ROUND(R7/$K7*100,1)</f>
        <v>0</v>
      </c>
      <c r="S8" s="273">
        <f aca="true" t="shared" si="5" ref="S8:S14">SUM(T8:Z8)</f>
        <v>100</v>
      </c>
      <c r="T8" s="218">
        <f>ROUND(T7/$S7*100,1)</f>
        <v>6</v>
      </c>
      <c r="U8" s="218">
        <f>ROUND(U7/$S7*100,1)+0.1</f>
        <v>47.9</v>
      </c>
      <c r="V8" s="218">
        <f>ROUND(V7/$S7*100,1)</f>
        <v>37.5</v>
      </c>
      <c r="W8" s="218">
        <f>ROUND(W7/$S7*100,1)</f>
        <v>1.7</v>
      </c>
      <c r="X8" s="218">
        <f>ROUND(X7/$S7*100,1)</f>
        <v>1.3</v>
      </c>
      <c r="Y8" s="218">
        <f>ROUND(Y7/$S7*100,1)</f>
        <v>1.3</v>
      </c>
      <c r="Z8" s="219">
        <f>ROUND(Z7/$S7*100,1)</f>
        <v>4.3</v>
      </c>
      <c r="AA8" s="169"/>
    </row>
    <row r="9" spans="1:27" ht="18" customHeight="1">
      <c r="A9" s="168"/>
      <c r="B9" s="396" t="s">
        <v>196</v>
      </c>
      <c r="C9" s="180">
        <v>2613</v>
      </c>
      <c r="D9" s="220">
        <v>189</v>
      </c>
      <c r="E9" s="220">
        <v>1277</v>
      </c>
      <c r="F9" s="220">
        <v>979</v>
      </c>
      <c r="G9" s="220">
        <v>90</v>
      </c>
      <c r="H9" s="220">
        <v>2</v>
      </c>
      <c r="I9" s="220">
        <v>22</v>
      </c>
      <c r="J9" s="220">
        <v>54</v>
      </c>
      <c r="K9" s="203">
        <v>281</v>
      </c>
      <c r="L9" s="220">
        <v>27</v>
      </c>
      <c r="M9" s="220">
        <v>143</v>
      </c>
      <c r="N9" s="220">
        <v>93</v>
      </c>
      <c r="O9" s="220">
        <v>9</v>
      </c>
      <c r="P9" s="220">
        <v>0</v>
      </c>
      <c r="Q9" s="220">
        <v>4</v>
      </c>
      <c r="R9" s="221">
        <v>5</v>
      </c>
      <c r="S9" s="203">
        <v>894</v>
      </c>
      <c r="T9" s="220">
        <v>73</v>
      </c>
      <c r="U9" s="220">
        <v>455</v>
      </c>
      <c r="V9" s="220">
        <v>306</v>
      </c>
      <c r="W9" s="220">
        <v>33</v>
      </c>
      <c r="X9" s="220">
        <v>2</v>
      </c>
      <c r="Y9" s="220">
        <v>8</v>
      </c>
      <c r="Z9" s="221">
        <v>17</v>
      </c>
      <c r="AA9" s="169"/>
    </row>
    <row r="10" spans="1:27" ht="18" customHeight="1">
      <c r="A10" s="168"/>
      <c r="B10" s="394"/>
      <c r="C10" s="273">
        <f>SUM(D10:J10)</f>
        <v>99.99999999999999</v>
      </c>
      <c r="D10" s="218">
        <f aca="true" t="shared" si="6" ref="D10:I10">ROUND(D9/$C9*100,1)</f>
        <v>7.2</v>
      </c>
      <c r="E10" s="218">
        <f t="shared" si="6"/>
        <v>48.9</v>
      </c>
      <c r="F10" s="218">
        <f t="shared" si="6"/>
        <v>37.5</v>
      </c>
      <c r="G10" s="218">
        <f t="shared" si="6"/>
        <v>3.4</v>
      </c>
      <c r="H10" s="218">
        <f t="shared" si="6"/>
        <v>0.1</v>
      </c>
      <c r="I10" s="218">
        <f t="shared" si="6"/>
        <v>0.8</v>
      </c>
      <c r="J10" s="219">
        <f>ROUND(J9/$C9*100,1)</f>
        <v>2.1</v>
      </c>
      <c r="K10" s="273">
        <f>SUM(L10:R10)</f>
        <v>100</v>
      </c>
      <c r="L10" s="218">
        <f aca="true" t="shared" si="7" ref="L10:Q10">ROUND(L9/$K9*100,1)</f>
        <v>9.6</v>
      </c>
      <c r="M10" s="218">
        <f t="shared" si="7"/>
        <v>50.9</v>
      </c>
      <c r="N10" s="218">
        <f t="shared" si="7"/>
        <v>33.1</v>
      </c>
      <c r="O10" s="218">
        <f t="shared" si="7"/>
        <v>3.2</v>
      </c>
      <c r="P10" s="218">
        <f t="shared" si="7"/>
        <v>0</v>
      </c>
      <c r="Q10" s="218">
        <f t="shared" si="7"/>
        <v>1.4</v>
      </c>
      <c r="R10" s="219">
        <f>ROUND(R9/$K9*100,1)</f>
        <v>1.8</v>
      </c>
      <c r="S10" s="273">
        <f t="shared" si="5"/>
        <v>100.00000000000001</v>
      </c>
      <c r="T10" s="218">
        <f aca="true" t="shared" si="8" ref="T10:Z10">ROUND(T9/$S9*100,1)</f>
        <v>8.2</v>
      </c>
      <c r="U10" s="218">
        <f t="shared" si="8"/>
        <v>50.9</v>
      </c>
      <c r="V10" s="218">
        <f t="shared" si="8"/>
        <v>34.2</v>
      </c>
      <c r="W10" s="218">
        <f t="shared" si="8"/>
        <v>3.7</v>
      </c>
      <c r="X10" s="218">
        <f t="shared" si="8"/>
        <v>0.2</v>
      </c>
      <c r="Y10" s="218">
        <f t="shared" si="8"/>
        <v>0.9</v>
      </c>
      <c r="Z10" s="219">
        <f t="shared" si="8"/>
        <v>1.9</v>
      </c>
      <c r="AA10" s="169"/>
    </row>
    <row r="11" spans="1:27" ht="18" customHeight="1">
      <c r="A11" s="168"/>
      <c r="B11" s="396" t="s">
        <v>197</v>
      </c>
      <c r="C11" s="180">
        <v>1901</v>
      </c>
      <c r="D11" s="220">
        <v>150</v>
      </c>
      <c r="E11" s="220">
        <v>909</v>
      </c>
      <c r="F11" s="220">
        <v>742</v>
      </c>
      <c r="G11" s="220">
        <v>55</v>
      </c>
      <c r="H11" s="220">
        <v>0</v>
      </c>
      <c r="I11" s="220">
        <v>11</v>
      </c>
      <c r="J11" s="220">
        <v>34</v>
      </c>
      <c r="K11" s="203">
        <v>187</v>
      </c>
      <c r="L11" s="220">
        <v>22</v>
      </c>
      <c r="M11" s="220">
        <v>86</v>
      </c>
      <c r="N11" s="220">
        <v>68</v>
      </c>
      <c r="O11" s="220">
        <v>5</v>
      </c>
      <c r="P11" s="220">
        <v>0</v>
      </c>
      <c r="Q11" s="220">
        <v>0</v>
      </c>
      <c r="R11" s="221">
        <v>6</v>
      </c>
      <c r="S11" s="203">
        <v>596</v>
      </c>
      <c r="T11" s="220">
        <v>42</v>
      </c>
      <c r="U11" s="220">
        <v>293</v>
      </c>
      <c r="V11" s="220">
        <v>233</v>
      </c>
      <c r="W11" s="220">
        <v>15</v>
      </c>
      <c r="X11" s="220">
        <v>0</v>
      </c>
      <c r="Y11" s="220">
        <v>4</v>
      </c>
      <c r="Z11" s="221">
        <v>9</v>
      </c>
      <c r="AA11" s="169"/>
    </row>
    <row r="12" spans="1:27" ht="18" customHeight="1">
      <c r="A12" s="168"/>
      <c r="B12" s="395"/>
      <c r="C12" s="273">
        <f>SUM(D12:J12)</f>
        <v>99.99999999999999</v>
      </c>
      <c r="D12" s="218">
        <f aca="true" t="shared" si="9" ref="D12:I12">ROUND(D11/$C11*100,1)</f>
        <v>7.9</v>
      </c>
      <c r="E12" s="218">
        <f t="shared" si="9"/>
        <v>47.8</v>
      </c>
      <c r="F12" s="218">
        <f t="shared" si="9"/>
        <v>39</v>
      </c>
      <c r="G12" s="218">
        <f t="shared" si="9"/>
        <v>2.9</v>
      </c>
      <c r="H12" s="218">
        <f t="shared" si="9"/>
        <v>0</v>
      </c>
      <c r="I12" s="218">
        <f t="shared" si="9"/>
        <v>0.6</v>
      </c>
      <c r="J12" s="219">
        <f>ROUND(J11/$C11*100,1)</f>
        <v>1.8</v>
      </c>
      <c r="K12" s="273">
        <f>SUM(L12:R12)</f>
        <v>100</v>
      </c>
      <c r="L12" s="218">
        <f aca="true" t="shared" si="10" ref="L12:Q12">ROUND(L11/$K11*100,1)</f>
        <v>11.8</v>
      </c>
      <c r="M12" s="218">
        <f>ROUND(M11/$K11*100,1)-0.1</f>
        <v>45.9</v>
      </c>
      <c r="N12" s="218">
        <f t="shared" si="10"/>
        <v>36.4</v>
      </c>
      <c r="O12" s="218">
        <f t="shared" si="10"/>
        <v>2.7</v>
      </c>
      <c r="P12" s="218">
        <f t="shared" si="10"/>
        <v>0</v>
      </c>
      <c r="Q12" s="218">
        <f t="shared" si="10"/>
        <v>0</v>
      </c>
      <c r="R12" s="219">
        <f>ROUND(R11/$K11*100,1)</f>
        <v>3.2</v>
      </c>
      <c r="S12" s="273">
        <f t="shared" si="5"/>
        <v>100.00000000000001</v>
      </c>
      <c r="T12" s="218">
        <f aca="true" t="shared" si="11" ref="T12:Z12">ROUND(T11/$S11*100,1)</f>
        <v>7</v>
      </c>
      <c r="U12" s="218">
        <f t="shared" si="11"/>
        <v>49.2</v>
      </c>
      <c r="V12" s="218">
        <f t="shared" si="11"/>
        <v>39.1</v>
      </c>
      <c r="W12" s="218">
        <f t="shared" si="11"/>
        <v>2.5</v>
      </c>
      <c r="X12" s="218">
        <f t="shared" si="11"/>
        <v>0</v>
      </c>
      <c r="Y12" s="218">
        <f t="shared" si="11"/>
        <v>0.7</v>
      </c>
      <c r="Z12" s="219">
        <f t="shared" si="11"/>
        <v>1.5</v>
      </c>
      <c r="AA12" s="169"/>
    </row>
    <row r="13" spans="1:27" ht="18" customHeight="1">
      <c r="A13" s="168"/>
      <c r="B13" s="396" t="s">
        <v>198</v>
      </c>
      <c r="C13" s="180">
        <v>1852</v>
      </c>
      <c r="D13" s="220">
        <v>223</v>
      </c>
      <c r="E13" s="220">
        <v>953</v>
      </c>
      <c r="F13" s="220">
        <v>596</v>
      </c>
      <c r="G13" s="220">
        <v>42</v>
      </c>
      <c r="H13" s="220">
        <v>0</v>
      </c>
      <c r="I13" s="220">
        <v>7</v>
      </c>
      <c r="J13" s="220">
        <v>31</v>
      </c>
      <c r="K13" s="203">
        <v>183</v>
      </c>
      <c r="L13" s="220">
        <v>24</v>
      </c>
      <c r="M13" s="220">
        <v>108</v>
      </c>
      <c r="N13" s="220">
        <v>44</v>
      </c>
      <c r="O13" s="220">
        <v>4</v>
      </c>
      <c r="P13" s="220">
        <v>0</v>
      </c>
      <c r="Q13" s="220">
        <v>1</v>
      </c>
      <c r="R13" s="221">
        <v>2</v>
      </c>
      <c r="S13" s="203">
        <v>592</v>
      </c>
      <c r="T13" s="220">
        <v>81</v>
      </c>
      <c r="U13" s="220">
        <v>303</v>
      </c>
      <c r="V13" s="220">
        <v>183</v>
      </c>
      <c r="W13" s="220">
        <v>11</v>
      </c>
      <c r="X13" s="220">
        <v>0</v>
      </c>
      <c r="Y13" s="220">
        <v>3</v>
      </c>
      <c r="Z13" s="221">
        <v>11</v>
      </c>
      <c r="AA13" s="169"/>
    </row>
    <row r="14" spans="1:27" ht="18" customHeight="1">
      <c r="A14" s="168"/>
      <c r="B14" s="395"/>
      <c r="C14" s="273">
        <f>SUM(D14:J14)</f>
        <v>100</v>
      </c>
      <c r="D14" s="218">
        <f aca="true" t="shared" si="12" ref="D14:I14">ROUND(D13/$C13*100,1)</f>
        <v>12</v>
      </c>
      <c r="E14" s="218">
        <f>ROUND(E13/$C13*100,1)-0.1</f>
        <v>51.4</v>
      </c>
      <c r="F14" s="218">
        <f t="shared" si="12"/>
        <v>32.2</v>
      </c>
      <c r="G14" s="218">
        <f t="shared" si="12"/>
        <v>2.3</v>
      </c>
      <c r="H14" s="218">
        <f t="shared" si="12"/>
        <v>0</v>
      </c>
      <c r="I14" s="218">
        <f t="shared" si="12"/>
        <v>0.4</v>
      </c>
      <c r="J14" s="219">
        <f>ROUND(J13/$C13*100,1)</f>
        <v>1.7</v>
      </c>
      <c r="K14" s="273">
        <f>SUM(L14:R14)</f>
        <v>100</v>
      </c>
      <c r="L14" s="218">
        <f aca="true" t="shared" si="13" ref="L14:R14">ROUND(L13/$K13*100,1)</f>
        <v>13.1</v>
      </c>
      <c r="M14" s="218">
        <f>ROUND(M13/$K13*100,1)+0.1</f>
        <v>59.1</v>
      </c>
      <c r="N14" s="218">
        <f t="shared" si="13"/>
        <v>24</v>
      </c>
      <c r="O14" s="218">
        <f t="shared" si="13"/>
        <v>2.2</v>
      </c>
      <c r="P14" s="218">
        <f t="shared" si="13"/>
        <v>0</v>
      </c>
      <c r="Q14" s="218">
        <f t="shared" si="13"/>
        <v>0.5</v>
      </c>
      <c r="R14" s="219">
        <f t="shared" si="13"/>
        <v>1.1</v>
      </c>
      <c r="S14" s="273">
        <f t="shared" si="5"/>
        <v>100</v>
      </c>
      <c r="T14" s="218">
        <f aca="true" t="shared" si="14" ref="T14:Z14">ROUND(T13/$S13*100,1)</f>
        <v>13.7</v>
      </c>
      <c r="U14" s="218">
        <f>ROUND(U13/$S13*100,1)-0.1</f>
        <v>51.1</v>
      </c>
      <c r="V14" s="218">
        <f t="shared" si="14"/>
        <v>30.9</v>
      </c>
      <c r="W14" s="218">
        <f t="shared" si="14"/>
        <v>1.9</v>
      </c>
      <c r="X14" s="218">
        <f t="shared" si="14"/>
        <v>0</v>
      </c>
      <c r="Y14" s="218">
        <f t="shared" si="14"/>
        <v>0.5</v>
      </c>
      <c r="Z14" s="219">
        <f t="shared" si="14"/>
        <v>1.9</v>
      </c>
      <c r="AA14" s="169"/>
    </row>
    <row r="15" spans="1:27" ht="18" customHeight="1">
      <c r="A15" s="168"/>
      <c r="B15" s="396" t="s">
        <v>88</v>
      </c>
      <c r="C15" s="180">
        <v>48</v>
      </c>
      <c r="D15" s="220">
        <v>2</v>
      </c>
      <c r="E15" s="220">
        <v>15</v>
      </c>
      <c r="F15" s="220">
        <v>11</v>
      </c>
      <c r="G15" s="220">
        <v>1</v>
      </c>
      <c r="H15" s="220">
        <v>1</v>
      </c>
      <c r="I15" s="220">
        <v>0</v>
      </c>
      <c r="J15" s="220">
        <v>18</v>
      </c>
      <c r="K15" s="203">
        <v>5</v>
      </c>
      <c r="L15" s="220">
        <v>1</v>
      </c>
      <c r="M15" s="220">
        <v>2</v>
      </c>
      <c r="N15" s="220">
        <v>0</v>
      </c>
      <c r="O15" s="220">
        <v>0</v>
      </c>
      <c r="P15" s="220">
        <v>0</v>
      </c>
      <c r="Q15" s="220">
        <v>0</v>
      </c>
      <c r="R15" s="221">
        <v>2</v>
      </c>
      <c r="S15" s="203">
        <v>13</v>
      </c>
      <c r="T15" s="220">
        <v>0</v>
      </c>
      <c r="U15" s="220">
        <v>6</v>
      </c>
      <c r="V15" s="220">
        <v>3</v>
      </c>
      <c r="W15" s="220">
        <v>0</v>
      </c>
      <c r="X15" s="220">
        <v>1</v>
      </c>
      <c r="Y15" s="220">
        <v>0</v>
      </c>
      <c r="Z15" s="221">
        <v>3</v>
      </c>
      <c r="AA15" s="169"/>
    </row>
    <row r="16" spans="1:27" ht="18" customHeight="1">
      <c r="A16" s="168"/>
      <c r="B16" s="397"/>
      <c r="C16" s="274">
        <f>SUM(D16:J16)</f>
        <v>100</v>
      </c>
      <c r="D16" s="222">
        <f aca="true" t="shared" si="15" ref="D16:I16">ROUND(D15/$C15*100,1)</f>
        <v>4.2</v>
      </c>
      <c r="E16" s="222">
        <f t="shared" si="15"/>
        <v>31.3</v>
      </c>
      <c r="F16" s="222">
        <f t="shared" si="15"/>
        <v>22.9</v>
      </c>
      <c r="G16" s="222">
        <f t="shared" si="15"/>
        <v>2.1</v>
      </c>
      <c r="H16" s="222">
        <f t="shared" si="15"/>
        <v>2.1</v>
      </c>
      <c r="I16" s="222">
        <f t="shared" si="15"/>
        <v>0</v>
      </c>
      <c r="J16" s="223">
        <f>ROUND(J15/$C15*100,1)-0.1</f>
        <v>37.4</v>
      </c>
      <c r="K16" s="274">
        <f>SUM(L16:R16)</f>
        <v>100</v>
      </c>
      <c r="L16" s="222">
        <f aca="true" t="shared" si="16" ref="L16:R16">ROUND(L15/$K15*100,1)</f>
        <v>20</v>
      </c>
      <c r="M16" s="222">
        <f t="shared" si="16"/>
        <v>40</v>
      </c>
      <c r="N16" s="222">
        <f t="shared" si="16"/>
        <v>0</v>
      </c>
      <c r="O16" s="222">
        <f t="shared" si="16"/>
        <v>0</v>
      </c>
      <c r="P16" s="222">
        <f t="shared" si="16"/>
        <v>0</v>
      </c>
      <c r="Q16" s="222">
        <f t="shared" si="16"/>
        <v>0</v>
      </c>
      <c r="R16" s="223">
        <f t="shared" si="16"/>
        <v>40</v>
      </c>
      <c r="S16" s="274">
        <f>SUM(T16:Z16)</f>
        <v>100</v>
      </c>
      <c r="T16" s="222">
        <f aca="true" t="shared" si="17" ref="T16:Z16">ROUND(T15/$S15*100,1)</f>
        <v>0</v>
      </c>
      <c r="U16" s="222">
        <f>ROUND(U15/$S15*100,1)-0.1</f>
        <v>46.1</v>
      </c>
      <c r="V16" s="222">
        <f t="shared" si="17"/>
        <v>23.1</v>
      </c>
      <c r="W16" s="222">
        <f t="shared" si="17"/>
        <v>0</v>
      </c>
      <c r="X16" s="222">
        <f t="shared" si="17"/>
        <v>7.7</v>
      </c>
      <c r="Y16" s="222">
        <f t="shared" si="17"/>
        <v>0</v>
      </c>
      <c r="Z16" s="223">
        <f t="shared" si="17"/>
        <v>23.1</v>
      </c>
      <c r="AA16" s="169"/>
    </row>
    <row r="17" spans="1:27" ht="13.5">
      <c r="A17" s="168"/>
      <c r="B17" s="168"/>
      <c r="C17" s="168"/>
      <c r="D17" s="168"/>
      <c r="E17" s="168"/>
      <c r="F17" s="168"/>
      <c r="G17" s="168"/>
      <c r="H17" s="168"/>
      <c r="I17" s="168"/>
      <c r="J17" s="168"/>
      <c r="K17" s="168"/>
      <c r="L17" s="168"/>
      <c r="M17" s="168"/>
      <c r="N17" s="168"/>
      <c r="O17" s="168"/>
      <c r="P17" s="168"/>
      <c r="Q17" s="168"/>
      <c r="R17" s="168"/>
      <c r="S17" s="170"/>
      <c r="T17" s="168"/>
      <c r="U17" s="168"/>
      <c r="V17" s="168"/>
      <c r="W17" s="168"/>
      <c r="X17" s="168"/>
      <c r="Y17" s="168"/>
      <c r="Z17" s="168"/>
      <c r="AA17" s="169"/>
    </row>
    <row r="18" spans="1:27" ht="30" customHeight="1">
      <c r="A18" s="168"/>
      <c r="B18" s="380"/>
      <c r="C18" s="398" t="s">
        <v>199</v>
      </c>
      <c r="D18" s="399"/>
      <c r="E18" s="399"/>
      <c r="F18" s="399"/>
      <c r="G18" s="399"/>
      <c r="H18" s="399"/>
      <c r="I18" s="399"/>
      <c r="J18" s="400"/>
      <c r="K18" s="398" t="s">
        <v>189</v>
      </c>
      <c r="L18" s="399"/>
      <c r="M18" s="399"/>
      <c r="N18" s="399"/>
      <c r="O18" s="399"/>
      <c r="P18" s="399"/>
      <c r="Q18" s="399"/>
      <c r="R18" s="400"/>
      <c r="S18" s="398" t="s">
        <v>200</v>
      </c>
      <c r="T18" s="399"/>
      <c r="U18" s="399"/>
      <c r="V18" s="399"/>
      <c r="W18" s="399"/>
      <c r="X18" s="399"/>
      <c r="Y18" s="399"/>
      <c r="Z18" s="400"/>
      <c r="AA18" s="168"/>
    </row>
    <row r="19" spans="1:27" ht="69.75" customHeight="1">
      <c r="A19" s="168"/>
      <c r="B19" s="381"/>
      <c r="C19" s="213" t="s">
        <v>84</v>
      </c>
      <c r="D19" s="214" t="s">
        <v>206</v>
      </c>
      <c r="E19" s="214" t="s">
        <v>207</v>
      </c>
      <c r="F19" s="214" t="s">
        <v>208</v>
      </c>
      <c r="G19" s="214" t="s">
        <v>209</v>
      </c>
      <c r="H19" s="214" t="s">
        <v>210</v>
      </c>
      <c r="I19" s="214" t="s">
        <v>211</v>
      </c>
      <c r="J19" s="215" t="s">
        <v>77</v>
      </c>
      <c r="K19" s="213" t="s">
        <v>84</v>
      </c>
      <c r="L19" s="214" t="s">
        <v>206</v>
      </c>
      <c r="M19" s="214" t="s">
        <v>207</v>
      </c>
      <c r="N19" s="214" t="s">
        <v>208</v>
      </c>
      <c r="O19" s="214" t="s">
        <v>209</v>
      </c>
      <c r="P19" s="214" t="s">
        <v>210</v>
      </c>
      <c r="Q19" s="214" t="s">
        <v>211</v>
      </c>
      <c r="R19" s="215" t="s">
        <v>77</v>
      </c>
      <c r="S19" s="213" t="s">
        <v>84</v>
      </c>
      <c r="T19" s="214" t="s">
        <v>206</v>
      </c>
      <c r="U19" s="214" t="s">
        <v>207</v>
      </c>
      <c r="V19" s="214" t="s">
        <v>208</v>
      </c>
      <c r="W19" s="214" t="s">
        <v>209</v>
      </c>
      <c r="X19" s="214" t="s">
        <v>210</v>
      </c>
      <c r="Y19" s="214" t="s">
        <v>211</v>
      </c>
      <c r="Z19" s="215" t="s">
        <v>77</v>
      </c>
      <c r="AA19" s="169"/>
    </row>
    <row r="20" spans="1:27" ht="18" customHeight="1">
      <c r="A20" s="168"/>
      <c r="B20" s="392" t="s">
        <v>84</v>
      </c>
      <c r="C20" s="224">
        <v>2394</v>
      </c>
      <c r="D20" s="216">
        <v>201</v>
      </c>
      <c r="E20" s="216">
        <v>1149</v>
      </c>
      <c r="F20" s="216">
        <v>902</v>
      </c>
      <c r="G20" s="216">
        <v>83</v>
      </c>
      <c r="H20" s="216">
        <v>1</v>
      </c>
      <c r="I20" s="216">
        <v>15</v>
      </c>
      <c r="J20" s="216">
        <v>43</v>
      </c>
      <c r="K20" s="224">
        <v>1712</v>
      </c>
      <c r="L20" s="216">
        <v>126</v>
      </c>
      <c r="M20" s="216">
        <v>805</v>
      </c>
      <c r="N20" s="216">
        <v>679</v>
      </c>
      <c r="O20" s="216">
        <v>48</v>
      </c>
      <c r="P20" s="216">
        <v>2</v>
      </c>
      <c r="Q20" s="216">
        <v>9</v>
      </c>
      <c r="R20" s="216">
        <v>43</v>
      </c>
      <c r="S20" s="224">
        <v>10</v>
      </c>
      <c r="T20" s="216">
        <v>1</v>
      </c>
      <c r="U20" s="216">
        <v>2</v>
      </c>
      <c r="V20" s="216">
        <v>4</v>
      </c>
      <c r="W20" s="216">
        <v>1</v>
      </c>
      <c r="X20" s="216">
        <v>0</v>
      </c>
      <c r="Y20" s="216">
        <v>0</v>
      </c>
      <c r="Z20" s="217">
        <v>2</v>
      </c>
      <c r="AA20" s="169"/>
    </row>
    <row r="21" spans="1:27" ht="18" customHeight="1">
      <c r="A21" s="168"/>
      <c r="B21" s="393"/>
      <c r="C21" s="275">
        <f aca="true" t="shared" si="18" ref="C21:C29">SUM(D21:J21)</f>
        <v>99.99999999999999</v>
      </c>
      <c r="D21" s="208">
        <f aca="true" t="shared" si="19" ref="D21:J21">ROUND(D20/$C20*100,1)</f>
        <v>8.4</v>
      </c>
      <c r="E21" s="208">
        <f t="shared" si="19"/>
        <v>48</v>
      </c>
      <c r="F21" s="208">
        <f t="shared" si="19"/>
        <v>37.7</v>
      </c>
      <c r="G21" s="208">
        <f t="shared" si="19"/>
        <v>3.5</v>
      </c>
      <c r="H21" s="208">
        <f t="shared" si="19"/>
        <v>0</v>
      </c>
      <c r="I21" s="208">
        <f t="shared" si="19"/>
        <v>0.6</v>
      </c>
      <c r="J21" s="209">
        <f t="shared" si="19"/>
        <v>1.8</v>
      </c>
      <c r="K21" s="275">
        <f aca="true" t="shared" si="20" ref="K21:K29">SUM(L21:R21)</f>
        <v>99.99999999999999</v>
      </c>
      <c r="L21" s="208">
        <f>ROUND(L20/$K20*100,1)</f>
        <v>7.4</v>
      </c>
      <c r="M21" s="208">
        <f aca="true" t="shared" si="21" ref="M21:R21">ROUND(M20/$K20*100,1)</f>
        <v>47</v>
      </c>
      <c r="N21" s="208">
        <f t="shared" si="21"/>
        <v>39.7</v>
      </c>
      <c r="O21" s="208">
        <f t="shared" si="21"/>
        <v>2.8</v>
      </c>
      <c r="P21" s="208">
        <f t="shared" si="21"/>
        <v>0.1</v>
      </c>
      <c r="Q21" s="208">
        <f t="shared" si="21"/>
        <v>0.5</v>
      </c>
      <c r="R21" s="209">
        <f t="shared" si="21"/>
        <v>2.5</v>
      </c>
      <c r="S21" s="275">
        <f aca="true" t="shared" si="22" ref="S21:S29">SUM(T21:Z21)</f>
        <v>100</v>
      </c>
      <c r="T21" s="208">
        <f>ROUND(T20/$S20*100,1)</f>
        <v>10</v>
      </c>
      <c r="U21" s="208">
        <f aca="true" t="shared" si="23" ref="U21:Z21">ROUND(U20/$S20*100,1)</f>
        <v>20</v>
      </c>
      <c r="V21" s="208">
        <f t="shared" si="23"/>
        <v>40</v>
      </c>
      <c r="W21" s="208">
        <f t="shared" si="23"/>
        <v>10</v>
      </c>
      <c r="X21" s="208">
        <f t="shared" si="23"/>
        <v>0</v>
      </c>
      <c r="Y21" s="208">
        <f t="shared" si="23"/>
        <v>0</v>
      </c>
      <c r="Z21" s="209">
        <f t="shared" si="23"/>
        <v>20</v>
      </c>
      <c r="AA21" s="169"/>
    </row>
    <row r="22" spans="1:27" ht="18" customHeight="1">
      <c r="A22" s="168"/>
      <c r="B22" s="394" t="s">
        <v>195</v>
      </c>
      <c r="C22" s="226">
        <v>258</v>
      </c>
      <c r="D22" s="220">
        <v>19</v>
      </c>
      <c r="E22" s="220">
        <v>113</v>
      </c>
      <c r="F22" s="220">
        <v>106</v>
      </c>
      <c r="G22" s="220">
        <v>13</v>
      </c>
      <c r="H22" s="220">
        <v>1</v>
      </c>
      <c r="I22" s="220">
        <v>3</v>
      </c>
      <c r="J22" s="221">
        <v>3</v>
      </c>
      <c r="K22" s="225">
        <v>192</v>
      </c>
      <c r="L22" s="220">
        <v>15</v>
      </c>
      <c r="M22" s="220">
        <v>84</v>
      </c>
      <c r="N22" s="220">
        <v>80</v>
      </c>
      <c r="O22" s="220">
        <v>8</v>
      </c>
      <c r="P22" s="220">
        <v>2</v>
      </c>
      <c r="Q22" s="220">
        <v>1</v>
      </c>
      <c r="R22" s="221">
        <v>2</v>
      </c>
      <c r="S22" s="226">
        <v>3</v>
      </c>
      <c r="T22" s="220">
        <v>0</v>
      </c>
      <c r="U22" s="220">
        <v>1</v>
      </c>
      <c r="V22" s="220">
        <v>1</v>
      </c>
      <c r="W22" s="220">
        <v>0</v>
      </c>
      <c r="X22" s="220">
        <v>0</v>
      </c>
      <c r="Y22" s="220">
        <v>0</v>
      </c>
      <c r="Z22" s="221">
        <v>1</v>
      </c>
      <c r="AA22" s="169"/>
    </row>
    <row r="23" spans="1:27" ht="18" customHeight="1">
      <c r="A23" s="168"/>
      <c r="B23" s="395"/>
      <c r="C23" s="275">
        <f t="shared" si="18"/>
        <v>100</v>
      </c>
      <c r="D23" s="208">
        <f>ROUND(D22/$C22*100,1)</f>
        <v>7.4</v>
      </c>
      <c r="E23" s="208">
        <f>ROUND(E22/$C22*100,1)-0.1</f>
        <v>43.699999999999996</v>
      </c>
      <c r="F23" s="208">
        <f>ROUND(F22/$C22*100,1)</f>
        <v>41.1</v>
      </c>
      <c r="G23" s="208">
        <f>ROUND(G22/$C22*100,1)</f>
        <v>5</v>
      </c>
      <c r="H23" s="208">
        <f>ROUND(H22/$C22*100,1)</f>
        <v>0.4</v>
      </c>
      <c r="I23" s="208">
        <f>ROUND(I22/$C22*100,1)</f>
        <v>1.2</v>
      </c>
      <c r="J23" s="209">
        <f>ROUND(J22/$C22*100,1)</f>
        <v>1.2</v>
      </c>
      <c r="K23" s="275">
        <f t="shared" si="20"/>
        <v>100</v>
      </c>
      <c r="L23" s="208">
        <f aca="true" t="shared" si="24" ref="L23:R23">ROUND(L22/$K22*100,1)</f>
        <v>7.8</v>
      </c>
      <c r="M23" s="208">
        <f t="shared" si="24"/>
        <v>43.8</v>
      </c>
      <c r="N23" s="208">
        <f t="shared" si="24"/>
        <v>41.7</v>
      </c>
      <c r="O23" s="208">
        <f t="shared" si="24"/>
        <v>4.2</v>
      </c>
      <c r="P23" s="208">
        <f t="shared" si="24"/>
        <v>1</v>
      </c>
      <c r="Q23" s="208">
        <f t="shared" si="24"/>
        <v>0.5</v>
      </c>
      <c r="R23" s="209">
        <f t="shared" si="24"/>
        <v>1</v>
      </c>
      <c r="S23" s="275">
        <f t="shared" si="22"/>
        <v>100</v>
      </c>
      <c r="T23" s="208">
        <f aca="true" t="shared" si="25" ref="T23:Y23">ROUND(T22/$S22*100,1)</f>
        <v>0</v>
      </c>
      <c r="U23" s="208">
        <f t="shared" si="25"/>
        <v>33.3</v>
      </c>
      <c r="V23" s="208">
        <f t="shared" si="25"/>
        <v>33.3</v>
      </c>
      <c r="W23" s="208">
        <f t="shared" si="25"/>
        <v>0</v>
      </c>
      <c r="X23" s="208">
        <f t="shared" si="25"/>
        <v>0</v>
      </c>
      <c r="Y23" s="208">
        <f t="shared" si="25"/>
        <v>0</v>
      </c>
      <c r="Z23" s="209">
        <f>ROUND(Z22/$S22*100,1)+0.1</f>
        <v>33.4</v>
      </c>
      <c r="AA23" s="169"/>
    </row>
    <row r="24" spans="1:27" ht="18" customHeight="1">
      <c r="A24" s="168"/>
      <c r="B24" s="396" t="s">
        <v>196</v>
      </c>
      <c r="C24" s="226">
        <v>847</v>
      </c>
      <c r="D24" s="220">
        <v>58</v>
      </c>
      <c r="E24" s="220">
        <v>410</v>
      </c>
      <c r="F24" s="220">
        <v>327</v>
      </c>
      <c r="G24" s="220">
        <v>30</v>
      </c>
      <c r="H24" s="220">
        <v>0</v>
      </c>
      <c r="I24" s="220">
        <v>8</v>
      </c>
      <c r="J24" s="221">
        <v>14</v>
      </c>
      <c r="K24" s="226">
        <v>590</v>
      </c>
      <c r="L24" s="220">
        <v>31</v>
      </c>
      <c r="M24" s="220">
        <v>268</v>
      </c>
      <c r="N24" s="220">
        <v>253</v>
      </c>
      <c r="O24" s="220">
        <v>18</v>
      </c>
      <c r="P24" s="220">
        <v>0</v>
      </c>
      <c r="Q24" s="220">
        <v>2</v>
      </c>
      <c r="R24" s="221">
        <v>18</v>
      </c>
      <c r="S24" s="226">
        <v>1</v>
      </c>
      <c r="T24" s="220">
        <v>0</v>
      </c>
      <c r="U24" s="220">
        <v>1</v>
      </c>
      <c r="V24" s="220">
        <v>0</v>
      </c>
      <c r="W24" s="220">
        <v>0</v>
      </c>
      <c r="X24" s="220">
        <v>0</v>
      </c>
      <c r="Y24" s="220">
        <v>0</v>
      </c>
      <c r="Z24" s="221">
        <v>0</v>
      </c>
      <c r="AA24" s="169"/>
    </row>
    <row r="25" spans="1:27" ht="18" customHeight="1">
      <c r="A25" s="168"/>
      <c r="B25" s="395"/>
      <c r="C25" s="275">
        <f t="shared" si="18"/>
        <v>100.00000000000001</v>
      </c>
      <c r="D25" s="208">
        <f aca="true" t="shared" si="26" ref="D25:J25">ROUND(D24/$C24*100,1)</f>
        <v>6.8</v>
      </c>
      <c r="E25" s="208">
        <f>ROUND(E24/$C24*100,1)+0.1</f>
        <v>48.5</v>
      </c>
      <c r="F25" s="208">
        <f t="shared" si="26"/>
        <v>38.6</v>
      </c>
      <c r="G25" s="208">
        <f t="shared" si="26"/>
        <v>3.5</v>
      </c>
      <c r="H25" s="208">
        <f t="shared" si="26"/>
        <v>0</v>
      </c>
      <c r="I25" s="208">
        <f t="shared" si="26"/>
        <v>0.9</v>
      </c>
      <c r="J25" s="209">
        <f t="shared" si="26"/>
        <v>1.7</v>
      </c>
      <c r="K25" s="275">
        <f t="shared" si="20"/>
        <v>99.99999999999999</v>
      </c>
      <c r="L25" s="208">
        <f aca="true" t="shared" si="27" ref="L25:R25">ROUND(L24/$K24*100,1)</f>
        <v>5.3</v>
      </c>
      <c r="M25" s="208">
        <f>ROUND(M24/$K24*100,1)-0.1</f>
        <v>45.3</v>
      </c>
      <c r="N25" s="208">
        <f t="shared" si="27"/>
        <v>42.9</v>
      </c>
      <c r="O25" s="208">
        <f t="shared" si="27"/>
        <v>3.1</v>
      </c>
      <c r="P25" s="208">
        <f t="shared" si="27"/>
        <v>0</v>
      </c>
      <c r="Q25" s="208">
        <f t="shared" si="27"/>
        <v>0.3</v>
      </c>
      <c r="R25" s="209">
        <f t="shared" si="27"/>
        <v>3.1</v>
      </c>
      <c r="S25" s="275">
        <f t="shared" si="22"/>
        <v>100</v>
      </c>
      <c r="T25" s="208">
        <f aca="true" t="shared" si="28" ref="T25:Z25">ROUND(T24/$S24*100,1)</f>
        <v>0</v>
      </c>
      <c r="U25" s="208">
        <f t="shared" si="28"/>
        <v>100</v>
      </c>
      <c r="V25" s="208">
        <f t="shared" si="28"/>
        <v>0</v>
      </c>
      <c r="W25" s="208">
        <f t="shared" si="28"/>
        <v>0</v>
      </c>
      <c r="X25" s="208">
        <f t="shared" si="28"/>
        <v>0</v>
      </c>
      <c r="Y25" s="208">
        <f t="shared" si="28"/>
        <v>0</v>
      </c>
      <c r="Z25" s="209">
        <f t="shared" si="28"/>
        <v>0</v>
      </c>
      <c r="AA25" s="169"/>
    </row>
    <row r="26" spans="1:27" ht="18" customHeight="1">
      <c r="A26" s="168"/>
      <c r="B26" s="396" t="s">
        <v>197</v>
      </c>
      <c r="C26" s="226">
        <v>650</v>
      </c>
      <c r="D26" s="220">
        <v>52</v>
      </c>
      <c r="E26" s="220">
        <v>313</v>
      </c>
      <c r="F26" s="220">
        <v>252</v>
      </c>
      <c r="G26" s="220">
        <v>19</v>
      </c>
      <c r="H26" s="220">
        <v>0</v>
      </c>
      <c r="I26" s="220">
        <v>3</v>
      </c>
      <c r="J26" s="221">
        <v>11</v>
      </c>
      <c r="K26" s="226">
        <v>466</v>
      </c>
      <c r="L26" s="220">
        <v>34</v>
      </c>
      <c r="M26" s="220">
        <v>217</v>
      </c>
      <c r="N26" s="220">
        <v>188</v>
      </c>
      <c r="O26" s="220">
        <v>15</v>
      </c>
      <c r="P26" s="220">
        <v>0</v>
      </c>
      <c r="Q26" s="220">
        <v>4</v>
      </c>
      <c r="R26" s="221">
        <v>8</v>
      </c>
      <c r="S26" s="226">
        <v>2</v>
      </c>
      <c r="T26" s="220">
        <v>0</v>
      </c>
      <c r="U26" s="220">
        <v>0</v>
      </c>
      <c r="V26" s="220">
        <v>1</v>
      </c>
      <c r="W26" s="220">
        <v>1</v>
      </c>
      <c r="X26" s="220">
        <v>0</v>
      </c>
      <c r="Y26" s="220">
        <v>0</v>
      </c>
      <c r="Z26" s="221">
        <v>0</v>
      </c>
      <c r="AA26" s="169"/>
    </row>
    <row r="27" spans="1:27" ht="18" customHeight="1">
      <c r="A27" s="168"/>
      <c r="B27" s="395"/>
      <c r="C27" s="275">
        <f t="shared" si="18"/>
        <v>100.00000000000001</v>
      </c>
      <c r="D27" s="208">
        <f aca="true" t="shared" si="29" ref="D27:J27">ROUND(D26/$C26*100,1)</f>
        <v>8</v>
      </c>
      <c r="E27" s="208">
        <f>ROUND(E26/$C26*100,1)-0.1</f>
        <v>48.1</v>
      </c>
      <c r="F27" s="208">
        <f t="shared" si="29"/>
        <v>38.8</v>
      </c>
      <c r="G27" s="208">
        <f t="shared" si="29"/>
        <v>2.9</v>
      </c>
      <c r="H27" s="208">
        <f t="shared" si="29"/>
        <v>0</v>
      </c>
      <c r="I27" s="208">
        <f t="shared" si="29"/>
        <v>0.5</v>
      </c>
      <c r="J27" s="209">
        <f t="shared" si="29"/>
        <v>1.7</v>
      </c>
      <c r="K27" s="275">
        <f t="shared" si="20"/>
        <v>100</v>
      </c>
      <c r="L27" s="208">
        <f aca="true" t="shared" si="30" ref="L27:R27">ROUND(L26/$K26*100,1)</f>
        <v>7.3</v>
      </c>
      <c r="M27" s="208">
        <f t="shared" si="30"/>
        <v>46.6</v>
      </c>
      <c r="N27" s="208">
        <f t="shared" si="30"/>
        <v>40.3</v>
      </c>
      <c r="O27" s="208">
        <f t="shared" si="30"/>
        <v>3.2</v>
      </c>
      <c r="P27" s="208">
        <f t="shared" si="30"/>
        <v>0</v>
      </c>
      <c r="Q27" s="208">
        <f t="shared" si="30"/>
        <v>0.9</v>
      </c>
      <c r="R27" s="209">
        <f t="shared" si="30"/>
        <v>1.7</v>
      </c>
      <c r="S27" s="275">
        <f t="shared" si="22"/>
        <v>100</v>
      </c>
      <c r="T27" s="208">
        <f aca="true" t="shared" si="31" ref="T27:Z27">ROUND(T26/$S26*100,1)</f>
        <v>0</v>
      </c>
      <c r="U27" s="208">
        <f t="shared" si="31"/>
        <v>0</v>
      </c>
      <c r="V27" s="208">
        <f t="shared" si="31"/>
        <v>50</v>
      </c>
      <c r="W27" s="208">
        <f t="shared" si="31"/>
        <v>50</v>
      </c>
      <c r="X27" s="208">
        <f t="shared" si="31"/>
        <v>0</v>
      </c>
      <c r="Y27" s="208">
        <f t="shared" si="31"/>
        <v>0</v>
      </c>
      <c r="Z27" s="209">
        <f t="shared" si="31"/>
        <v>0</v>
      </c>
      <c r="AA27" s="169"/>
    </row>
    <row r="28" spans="1:27" ht="18" customHeight="1">
      <c r="A28" s="168"/>
      <c r="B28" s="396" t="s">
        <v>198</v>
      </c>
      <c r="C28" s="226">
        <v>625</v>
      </c>
      <c r="D28" s="220">
        <v>72</v>
      </c>
      <c r="E28" s="220">
        <v>308</v>
      </c>
      <c r="F28" s="220">
        <v>215</v>
      </c>
      <c r="G28" s="220">
        <v>20</v>
      </c>
      <c r="H28" s="220">
        <v>0</v>
      </c>
      <c r="I28" s="220">
        <v>1</v>
      </c>
      <c r="J28" s="221">
        <v>9</v>
      </c>
      <c r="K28" s="226">
        <v>448</v>
      </c>
      <c r="L28" s="220">
        <v>45</v>
      </c>
      <c r="M28" s="220">
        <v>234</v>
      </c>
      <c r="N28" s="220">
        <v>152</v>
      </c>
      <c r="O28" s="220">
        <v>7</v>
      </c>
      <c r="P28" s="220">
        <v>0</v>
      </c>
      <c r="Q28" s="220">
        <v>2</v>
      </c>
      <c r="R28" s="221">
        <v>8</v>
      </c>
      <c r="S28" s="226">
        <v>4</v>
      </c>
      <c r="T28" s="220">
        <v>1</v>
      </c>
      <c r="U28" s="220">
        <v>0</v>
      </c>
      <c r="V28" s="220">
        <v>2</v>
      </c>
      <c r="W28" s="220">
        <v>0</v>
      </c>
      <c r="X28" s="220">
        <v>0</v>
      </c>
      <c r="Y28" s="220">
        <v>0</v>
      </c>
      <c r="Z28" s="221">
        <v>1</v>
      </c>
      <c r="AA28" s="169"/>
    </row>
    <row r="29" spans="1:27" ht="18" customHeight="1">
      <c r="A29" s="168"/>
      <c r="B29" s="395"/>
      <c r="C29" s="275">
        <f t="shared" si="18"/>
        <v>100</v>
      </c>
      <c r="D29" s="208">
        <f aca="true" t="shared" si="32" ref="D29:J29">ROUND(D28/$C28*100,1)</f>
        <v>11.5</v>
      </c>
      <c r="E29" s="208">
        <f t="shared" si="32"/>
        <v>49.3</v>
      </c>
      <c r="F29" s="208">
        <f t="shared" si="32"/>
        <v>34.4</v>
      </c>
      <c r="G29" s="208">
        <f t="shared" si="32"/>
        <v>3.2</v>
      </c>
      <c r="H29" s="208">
        <f t="shared" si="32"/>
        <v>0</v>
      </c>
      <c r="I29" s="208">
        <f t="shared" si="32"/>
        <v>0.2</v>
      </c>
      <c r="J29" s="209">
        <f t="shared" si="32"/>
        <v>1.4</v>
      </c>
      <c r="K29" s="275">
        <f t="shared" si="20"/>
        <v>100</v>
      </c>
      <c r="L29" s="208">
        <f aca="true" t="shared" si="33" ref="L29:R29">ROUND(L28/$K28*100,1)</f>
        <v>10</v>
      </c>
      <c r="M29" s="208">
        <f>ROUND(M28/$K28*100,1)+0.1</f>
        <v>52.300000000000004</v>
      </c>
      <c r="N29" s="208">
        <f t="shared" si="33"/>
        <v>33.9</v>
      </c>
      <c r="O29" s="208">
        <f t="shared" si="33"/>
        <v>1.6</v>
      </c>
      <c r="P29" s="208">
        <f t="shared" si="33"/>
        <v>0</v>
      </c>
      <c r="Q29" s="208">
        <f t="shared" si="33"/>
        <v>0.4</v>
      </c>
      <c r="R29" s="209">
        <f t="shared" si="33"/>
        <v>1.8</v>
      </c>
      <c r="S29" s="275">
        <f t="shared" si="22"/>
        <v>100</v>
      </c>
      <c r="T29" s="208">
        <f aca="true" t="shared" si="34" ref="T29:Z29">ROUND(T28/$S28*100,1)</f>
        <v>25</v>
      </c>
      <c r="U29" s="208">
        <f t="shared" si="34"/>
        <v>0</v>
      </c>
      <c r="V29" s="208">
        <f t="shared" si="34"/>
        <v>50</v>
      </c>
      <c r="W29" s="208">
        <f t="shared" si="34"/>
        <v>0</v>
      </c>
      <c r="X29" s="208">
        <f t="shared" si="34"/>
        <v>0</v>
      </c>
      <c r="Y29" s="208">
        <f t="shared" si="34"/>
        <v>0</v>
      </c>
      <c r="Z29" s="209">
        <f t="shared" si="34"/>
        <v>25</v>
      </c>
      <c r="AA29" s="169"/>
    </row>
    <row r="30" spans="1:27" ht="18" customHeight="1">
      <c r="A30" s="168"/>
      <c r="B30" s="396" t="s">
        <v>88</v>
      </c>
      <c r="C30" s="226">
        <v>14</v>
      </c>
      <c r="D30" s="220">
        <v>0</v>
      </c>
      <c r="E30" s="220">
        <v>5</v>
      </c>
      <c r="F30" s="220">
        <v>2</v>
      </c>
      <c r="G30" s="220">
        <v>1</v>
      </c>
      <c r="H30" s="220">
        <v>0</v>
      </c>
      <c r="I30" s="220">
        <v>0</v>
      </c>
      <c r="J30" s="221">
        <v>6</v>
      </c>
      <c r="K30" s="226">
        <v>16</v>
      </c>
      <c r="L30" s="220">
        <v>1</v>
      </c>
      <c r="M30" s="220">
        <v>2</v>
      </c>
      <c r="N30" s="220">
        <v>6</v>
      </c>
      <c r="O30" s="220">
        <v>0</v>
      </c>
      <c r="P30" s="220">
        <v>0</v>
      </c>
      <c r="Q30" s="220">
        <v>0</v>
      </c>
      <c r="R30" s="221">
        <v>7</v>
      </c>
      <c r="S30" s="226">
        <v>0</v>
      </c>
      <c r="T30" s="220">
        <v>0</v>
      </c>
      <c r="U30" s="220">
        <v>0</v>
      </c>
      <c r="V30" s="220">
        <v>0</v>
      </c>
      <c r="W30" s="220">
        <v>0</v>
      </c>
      <c r="X30" s="220">
        <v>0</v>
      </c>
      <c r="Y30" s="220">
        <v>0</v>
      </c>
      <c r="Z30" s="221">
        <v>0</v>
      </c>
      <c r="AA30" s="169"/>
    </row>
    <row r="31" spans="1:27" ht="18" customHeight="1">
      <c r="A31" s="168"/>
      <c r="B31" s="397"/>
      <c r="C31" s="276">
        <f>SUM(D31:J31)</f>
        <v>100</v>
      </c>
      <c r="D31" s="210">
        <f aca="true" t="shared" si="35" ref="D31:J31">ROUND(D30/$C30*100,1)</f>
        <v>0</v>
      </c>
      <c r="E31" s="210">
        <f t="shared" si="35"/>
        <v>35.7</v>
      </c>
      <c r="F31" s="210">
        <f t="shared" si="35"/>
        <v>14.3</v>
      </c>
      <c r="G31" s="210">
        <f t="shared" si="35"/>
        <v>7.1</v>
      </c>
      <c r="H31" s="210">
        <f t="shared" si="35"/>
        <v>0</v>
      </c>
      <c r="I31" s="210">
        <f t="shared" si="35"/>
        <v>0</v>
      </c>
      <c r="J31" s="211">
        <f t="shared" si="35"/>
        <v>42.9</v>
      </c>
      <c r="K31" s="276">
        <f>SUM(L31:R31)</f>
        <v>100</v>
      </c>
      <c r="L31" s="210">
        <f aca="true" t="shared" si="36" ref="L31:Q31">ROUND(L30/$K30*100,1)</f>
        <v>6.3</v>
      </c>
      <c r="M31" s="210">
        <f t="shared" si="36"/>
        <v>12.5</v>
      </c>
      <c r="N31" s="210">
        <f t="shared" si="36"/>
        <v>37.5</v>
      </c>
      <c r="O31" s="210">
        <f t="shared" si="36"/>
        <v>0</v>
      </c>
      <c r="P31" s="210">
        <f t="shared" si="36"/>
        <v>0</v>
      </c>
      <c r="Q31" s="210">
        <f t="shared" si="36"/>
        <v>0</v>
      </c>
      <c r="R31" s="211">
        <f>ROUND(R30/$K30*100,1)-0.1</f>
        <v>43.699999999999996</v>
      </c>
      <c r="S31" s="227">
        <v>0</v>
      </c>
      <c r="T31" s="210">
        <v>0</v>
      </c>
      <c r="U31" s="210">
        <v>0</v>
      </c>
      <c r="V31" s="210">
        <v>0</v>
      </c>
      <c r="W31" s="210">
        <v>0</v>
      </c>
      <c r="X31" s="210">
        <v>0</v>
      </c>
      <c r="Y31" s="210">
        <v>0</v>
      </c>
      <c r="Z31" s="211">
        <v>0</v>
      </c>
      <c r="AA31" s="169"/>
    </row>
    <row r="32" spans="1:27" ht="13.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9"/>
    </row>
    <row r="33" spans="1:27" ht="13.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8"/>
    </row>
    <row r="34" spans="1:27" ht="13.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row>
  </sheetData>
  <sheetProtection/>
  <mergeCells count="20">
    <mergeCell ref="C3:J3"/>
    <mergeCell ref="K3:R3"/>
    <mergeCell ref="S3:Z3"/>
    <mergeCell ref="B5:B6"/>
    <mergeCell ref="B7:B8"/>
    <mergeCell ref="B9:B10"/>
    <mergeCell ref="B3:B4"/>
    <mergeCell ref="B11:B12"/>
    <mergeCell ref="B13:B14"/>
    <mergeCell ref="B15:B16"/>
    <mergeCell ref="C18:J18"/>
    <mergeCell ref="K18:R18"/>
    <mergeCell ref="S18:Z18"/>
    <mergeCell ref="B18:B19"/>
    <mergeCell ref="B20:B21"/>
    <mergeCell ref="B22:B23"/>
    <mergeCell ref="B24:B25"/>
    <mergeCell ref="B26:B27"/>
    <mergeCell ref="B28:B29"/>
    <mergeCell ref="B30:B31"/>
  </mergeCells>
  <printOptions/>
  <pageMargins left="0.7" right="0.7" top="0.75" bottom="0.75" header="0.3" footer="0.3"/>
  <pageSetup fitToHeight="1" fitToWidth="1"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pageSetUpPr fitToPage="1"/>
  </sheetPr>
  <dimension ref="A1:AA32"/>
  <sheetViews>
    <sheetView view="pageBreakPreview" zoomScale="90" zoomScaleSheetLayoutView="90" zoomScalePageLayoutView="0" workbookViewId="0" topLeftCell="A16">
      <selection activeCell="B39" sqref="B39:B46"/>
    </sheetView>
  </sheetViews>
  <sheetFormatPr defaultColWidth="9.00390625" defaultRowHeight="13.5"/>
  <cols>
    <col min="1" max="1" width="5.25390625" style="212" customWidth="1"/>
    <col min="2" max="2" width="9.00390625" style="212" customWidth="1"/>
    <col min="3" max="26" width="8.625" style="212" customWidth="1"/>
    <col min="27" max="16384" width="9.00390625" style="212" customWidth="1"/>
  </cols>
  <sheetData>
    <row r="1" spans="1:27" ht="13.5">
      <c r="A1" s="168" t="s">
        <v>335</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13.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290" t="s">
        <v>250</v>
      </c>
      <c r="AA2" s="168"/>
    </row>
    <row r="3" spans="1:27" ht="30" customHeight="1">
      <c r="A3" s="168"/>
      <c r="B3" s="380"/>
      <c r="C3" s="403" t="s">
        <v>76</v>
      </c>
      <c r="D3" s="404"/>
      <c r="E3" s="404"/>
      <c r="F3" s="404"/>
      <c r="G3" s="404"/>
      <c r="H3" s="404"/>
      <c r="I3" s="404"/>
      <c r="J3" s="405"/>
      <c r="K3" s="403" t="s">
        <v>177</v>
      </c>
      <c r="L3" s="404"/>
      <c r="M3" s="404"/>
      <c r="N3" s="404"/>
      <c r="O3" s="404"/>
      <c r="P3" s="404"/>
      <c r="Q3" s="404"/>
      <c r="R3" s="405"/>
      <c r="S3" s="403" t="s">
        <v>212</v>
      </c>
      <c r="T3" s="404"/>
      <c r="U3" s="404"/>
      <c r="V3" s="404"/>
      <c r="W3" s="404"/>
      <c r="X3" s="404"/>
      <c r="Y3" s="404"/>
      <c r="Z3" s="405"/>
      <c r="AA3" s="168"/>
    </row>
    <row r="4" spans="1:27" ht="69.75" customHeight="1">
      <c r="A4" s="168"/>
      <c r="B4" s="381"/>
      <c r="C4" s="213" t="s">
        <v>84</v>
      </c>
      <c r="D4" s="33" t="s">
        <v>225</v>
      </c>
      <c r="E4" s="33" t="s">
        <v>226</v>
      </c>
      <c r="F4" s="33" t="s">
        <v>227</v>
      </c>
      <c r="G4" s="33" t="s">
        <v>230</v>
      </c>
      <c r="H4" s="33" t="s">
        <v>228</v>
      </c>
      <c r="I4" s="34" t="s">
        <v>229</v>
      </c>
      <c r="J4" s="23" t="s">
        <v>224</v>
      </c>
      <c r="K4" s="213" t="s">
        <v>84</v>
      </c>
      <c r="L4" s="33" t="s">
        <v>225</v>
      </c>
      <c r="M4" s="33" t="s">
        <v>226</v>
      </c>
      <c r="N4" s="33" t="s">
        <v>227</v>
      </c>
      <c r="O4" s="33" t="s">
        <v>230</v>
      </c>
      <c r="P4" s="33" t="s">
        <v>228</v>
      </c>
      <c r="Q4" s="34" t="s">
        <v>229</v>
      </c>
      <c r="R4" s="23" t="s">
        <v>224</v>
      </c>
      <c r="S4" s="213" t="s">
        <v>84</v>
      </c>
      <c r="T4" s="33" t="s">
        <v>225</v>
      </c>
      <c r="U4" s="33" t="s">
        <v>226</v>
      </c>
      <c r="V4" s="33" t="s">
        <v>227</v>
      </c>
      <c r="W4" s="33" t="s">
        <v>230</v>
      </c>
      <c r="X4" s="33" t="s">
        <v>228</v>
      </c>
      <c r="Y4" s="34" t="s">
        <v>229</v>
      </c>
      <c r="Z4" s="23" t="s">
        <v>224</v>
      </c>
      <c r="AA4" s="168"/>
    </row>
    <row r="5" spans="1:27" ht="24.75" customHeight="1">
      <c r="A5" s="168"/>
      <c r="B5" s="392" t="s">
        <v>84</v>
      </c>
      <c r="C5" s="279">
        <f>SUM(K5,S5,C20,K20,S20)</f>
        <v>7194</v>
      </c>
      <c r="D5" s="280">
        <f>SUM(T5,D20,L20,L5,T20)</f>
        <v>95</v>
      </c>
      <c r="E5" s="280">
        <f aca="true" t="shared" si="0" ref="E5:J5">SUM(U5,E20,M20,M5,U20)</f>
        <v>155</v>
      </c>
      <c r="F5" s="280">
        <f t="shared" si="0"/>
        <v>202</v>
      </c>
      <c r="G5" s="280">
        <f t="shared" si="0"/>
        <v>5739</v>
      </c>
      <c r="H5" s="280">
        <f t="shared" si="0"/>
        <v>179</v>
      </c>
      <c r="I5" s="280">
        <f t="shared" si="0"/>
        <v>82</v>
      </c>
      <c r="J5" s="281">
        <f t="shared" si="0"/>
        <v>742</v>
      </c>
      <c r="K5" s="282">
        <v>751</v>
      </c>
      <c r="L5" s="280">
        <v>5</v>
      </c>
      <c r="M5" s="280">
        <v>14</v>
      </c>
      <c r="N5" s="280">
        <v>23</v>
      </c>
      <c r="O5" s="280">
        <v>611</v>
      </c>
      <c r="P5" s="280">
        <v>13</v>
      </c>
      <c r="Q5" s="280">
        <v>5</v>
      </c>
      <c r="R5" s="281">
        <v>80</v>
      </c>
      <c r="S5" s="282">
        <v>2327</v>
      </c>
      <c r="T5" s="280">
        <v>19</v>
      </c>
      <c r="U5" s="280">
        <v>35</v>
      </c>
      <c r="V5" s="280">
        <v>76</v>
      </c>
      <c r="W5" s="280">
        <v>1891</v>
      </c>
      <c r="X5" s="280">
        <v>49</v>
      </c>
      <c r="Y5" s="280">
        <v>26</v>
      </c>
      <c r="Z5" s="281">
        <v>231</v>
      </c>
      <c r="AA5" s="168"/>
    </row>
    <row r="6" spans="1:27" ht="24.75" customHeight="1">
      <c r="A6" s="168"/>
      <c r="B6" s="401"/>
      <c r="C6" s="277">
        <f aca="true" t="shared" si="1" ref="C6:C16">SUM(D6:J6)</f>
        <v>99.99999999999999</v>
      </c>
      <c r="D6" s="218">
        <f aca="true" t="shared" si="2" ref="D6:J6">ROUND(D5/$C5*100,1)</f>
        <v>1.3</v>
      </c>
      <c r="E6" s="218">
        <f t="shared" si="2"/>
        <v>2.2</v>
      </c>
      <c r="F6" s="218">
        <f t="shared" si="2"/>
        <v>2.8</v>
      </c>
      <c r="G6" s="218">
        <f t="shared" si="2"/>
        <v>79.8</v>
      </c>
      <c r="H6" s="218">
        <f t="shared" si="2"/>
        <v>2.5</v>
      </c>
      <c r="I6" s="218">
        <f t="shared" si="2"/>
        <v>1.1</v>
      </c>
      <c r="J6" s="219">
        <f t="shared" si="2"/>
        <v>10.3</v>
      </c>
      <c r="K6" s="273">
        <f>SUM(L6:R6)</f>
        <v>100.00000000000001</v>
      </c>
      <c r="L6" s="218">
        <f aca="true" t="shared" si="3" ref="L6:Q6">ROUND(L5/$K5*100,1)</f>
        <v>0.7</v>
      </c>
      <c r="M6" s="218">
        <f t="shared" si="3"/>
        <v>1.9</v>
      </c>
      <c r="N6" s="218">
        <f t="shared" si="3"/>
        <v>3.1</v>
      </c>
      <c r="O6" s="218">
        <f>ROUND(O5/$K5*100,1)-0.1</f>
        <v>81.30000000000001</v>
      </c>
      <c r="P6" s="218">
        <f t="shared" si="3"/>
        <v>1.7</v>
      </c>
      <c r="Q6" s="218">
        <f t="shared" si="3"/>
        <v>0.7</v>
      </c>
      <c r="R6" s="219">
        <f>ROUND(R5/$K5*100,1)-0.1</f>
        <v>10.6</v>
      </c>
      <c r="S6" s="273">
        <f aca="true" t="shared" si="4" ref="S6:S16">SUM(T6:Z6)</f>
        <v>99.99999999999999</v>
      </c>
      <c r="T6" s="218">
        <f>ROUND(T5/$S5*100,1)</f>
        <v>0.8</v>
      </c>
      <c r="U6" s="218">
        <f aca="true" t="shared" si="5" ref="U6:Z6">ROUND(U5/$S5*100,1)</f>
        <v>1.5</v>
      </c>
      <c r="V6" s="218">
        <f t="shared" si="5"/>
        <v>3.3</v>
      </c>
      <c r="W6" s="218">
        <f t="shared" si="5"/>
        <v>81.3</v>
      </c>
      <c r="X6" s="218">
        <f t="shared" si="5"/>
        <v>2.1</v>
      </c>
      <c r="Y6" s="218">
        <f t="shared" si="5"/>
        <v>1.1</v>
      </c>
      <c r="Z6" s="219">
        <f t="shared" si="5"/>
        <v>9.9</v>
      </c>
      <c r="AA6" s="168"/>
    </row>
    <row r="7" spans="1:27" ht="24.75" customHeight="1">
      <c r="A7" s="168"/>
      <c r="B7" s="396" t="s">
        <v>213</v>
      </c>
      <c r="C7" s="283">
        <f>SUM(D7:J7)</f>
        <v>5030</v>
      </c>
      <c r="D7" s="284">
        <f aca="true" t="shared" si="6" ref="D7:J7">SUM(T7,D22,L22,L7,T22)</f>
        <v>58</v>
      </c>
      <c r="E7" s="284">
        <f t="shared" si="6"/>
        <v>115</v>
      </c>
      <c r="F7" s="284">
        <f t="shared" si="6"/>
        <v>141</v>
      </c>
      <c r="G7" s="284">
        <f t="shared" si="6"/>
        <v>4062</v>
      </c>
      <c r="H7" s="284">
        <f t="shared" si="6"/>
        <v>119</v>
      </c>
      <c r="I7" s="284">
        <f t="shared" si="6"/>
        <v>54</v>
      </c>
      <c r="J7" s="285">
        <f t="shared" si="6"/>
        <v>481</v>
      </c>
      <c r="K7" s="286">
        <v>537</v>
      </c>
      <c r="L7" s="284">
        <v>4</v>
      </c>
      <c r="M7" s="284">
        <v>9</v>
      </c>
      <c r="N7" s="284">
        <v>15</v>
      </c>
      <c r="O7" s="284">
        <v>446</v>
      </c>
      <c r="P7" s="284">
        <v>5</v>
      </c>
      <c r="Q7" s="284">
        <v>4</v>
      </c>
      <c r="R7" s="285">
        <v>54</v>
      </c>
      <c r="S7" s="286">
        <v>1654</v>
      </c>
      <c r="T7" s="284">
        <v>11</v>
      </c>
      <c r="U7" s="284">
        <v>27</v>
      </c>
      <c r="V7" s="284">
        <v>56</v>
      </c>
      <c r="W7" s="284">
        <v>1358</v>
      </c>
      <c r="X7" s="284">
        <v>35</v>
      </c>
      <c r="Y7" s="284">
        <v>18</v>
      </c>
      <c r="Z7" s="285">
        <v>149</v>
      </c>
      <c r="AA7" s="168"/>
    </row>
    <row r="8" spans="1:27" ht="24.75" customHeight="1">
      <c r="A8" s="168"/>
      <c r="B8" s="395"/>
      <c r="C8" s="277">
        <f t="shared" si="1"/>
        <v>100</v>
      </c>
      <c r="D8" s="218">
        <f aca="true" t="shared" si="7" ref="D8:I8">ROUND(D7/$C7*100,1)</f>
        <v>1.2</v>
      </c>
      <c r="E8" s="218">
        <f t="shared" si="7"/>
        <v>2.3</v>
      </c>
      <c r="F8" s="218">
        <f t="shared" si="7"/>
        <v>2.8</v>
      </c>
      <c r="G8" s="218">
        <f>ROUND(G7/$C7*100,1)-0.1</f>
        <v>80.7</v>
      </c>
      <c r="H8" s="218">
        <f t="shared" si="7"/>
        <v>2.4</v>
      </c>
      <c r="I8" s="218">
        <f t="shared" si="7"/>
        <v>1.1</v>
      </c>
      <c r="J8" s="219">
        <f>ROUND(J7/$C7*100,1)-0.1</f>
        <v>9.5</v>
      </c>
      <c r="K8" s="273">
        <f>SUM(L8:R8)</f>
        <v>100</v>
      </c>
      <c r="L8" s="218">
        <f>ROUND(L7/$K7*100,1)</f>
        <v>0.7</v>
      </c>
      <c r="M8" s="218">
        <f aca="true" t="shared" si="8" ref="M8:R8">ROUND(M7/$K7*100,1)</f>
        <v>1.7</v>
      </c>
      <c r="N8" s="218">
        <f t="shared" si="8"/>
        <v>2.8</v>
      </c>
      <c r="O8" s="218">
        <f t="shared" si="8"/>
        <v>83.1</v>
      </c>
      <c r="P8" s="218">
        <f t="shared" si="8"/>
        <v>0.9</v>
      </c>
      <c r="Q8" s="218">
        <f t="shared" si="8"/>
        <v>0.7</v>
      </c>
      <c r="R8" s="219">
        <f t="shared" si="8"/>
        <v>10.1</v>
      </c>
      <c r="S8" s="273">
        <f t="shared" si="4"/>
        <v>99.99999999999999</v>
      </c>
      <c r="T8" s="218">
        <f aca="true" t="shared" si="9" ref="T8:Z8">ROUND(T7/$S7*100,1)</f>
        <v>0.7</v>
      </c>
      <c r="U8" s="218">
        <f t="shared" si="9"/>
        <v>1.6</v>
      </c>
      <c r="V8" s="218">
        <f t="shared" si="9"/>
        <v>3.4</v>
      </c>
      <c r="W8" s="218">
        <f t="shared" si="9"/>
        <v>82.1</v>
      </c>
      <c r="X8" s="218">
        <f t="shared" si="9"/>
        <v>2.1</v>
      </c>
      <c r="Y8" s="218">
        <f t="shared" si="9"/>
        <v>1.1</v>
      </c>
      <c r="Z8" s="219">
        <f t="shared" si="9"/>
        <v>9</v>
      </c>
      <c r="AA8" s="168"/>
    </row>
    <row r="9" spans="1:27" ht="24.75" customHeight="1">
      <c r="A9" s="168"/>
      <c r="B9" s="396" t="s">
        <v>214</v>
      </c>
      <c r="C9" s="283">
        <f>SUM(D9:J9)</f>
        <v>1685</v>
      </c>
      <c r="D9" s="284">
        <f aca="true" t="shared" si="10" ref="D9:J9">SUM(T9,D24,L24,L9,T24)</f>
        <v>32</v>
      </c>
      <c r="E9" s="284">
        <f t="shared" si="10"/>
        <v>34</v>
      </c>
      <c r="F9" s="284">
        <f t="shared" si="10"/>
        <v>47</v>
      </c>
      <c r="G9" s="284">
        <f t="shared" si="10"/>
        <v>1316</v>
      </c>
      <c r="H9" s="284">
        <f t="shared" si="10"/>
        <v>50</v>
      </c>
      <c r="I9" s="284">
        <f t="shared" si="10"/>
        <v>24</v>
      </c>
      <c r="J9" s="285">
        <f t="shared" si="10"/>
        <v>182</v>
      </c>
      <c r="K9" s="286">
        <v>173</v>
      </c>
      <c r="L9" s="284">
        <v>1</v>
      </c>
      <c r="M9" s="284">
        <v>5</v>
      </c>
      <c r="N9" s="284">
        <v>4</v>
      </c>
      <c r="O9" s="284">
        <v>138</v>
      </c>
      <c r="P9" s="284">
        <v>7</v>
      </c>
      <c r="Q9" s="284">
        <v>1</v>
      </c>
      <c r="R9" s="285">
        <v>17</v>
      </c>
      <c r="S9" s="286">
        <v>535</v>
      </c>
      <c r="T9" s="284">
        <v>6</v>
      </c>
      <c r="U9" s="284">
        <v>7</v>
      </c>
      <c r="V9" s="284">
        <v>17</v>
      </c>
      <c r="W9" s="284">
        <v>427</v>
      </c>
      <c r="X9" s="284">
        <v>13</v>
      </c>
      <c r="Y9" s="284">
        <v>7</v>
      </c>
      <c r="Z9" s="285">
        <v>58</v>
      </c>
      <c r="AA9" s="168"/>
    </row>
    <row r="10" spans="1:27" ht="24.75" customHeight="1">
      <c r="A10" s="168"/>
      <c r="B10" s="395"/>
      <c r="C10" s="277">
        <f t="shared" si="1"/>
        <v>100</v>
      </c>
      <c r="D10" s="218">
        <f aca="true" t="shared" si="11" ref="D10:I10">ROUND(D9/$C9*100,1)</f>
        <v>1.9</v>
      </c>
      <c r="E10" s="218">
        <f t="shared" si="11"/>
        <v>2</v>
      </c>
      <c r="F10" s="218">
        <f t="shared" si="11"/>
        <v>2.8</v>
      </c>
      <c r="G10" s="218">
        <f t="shared" si="11"/>
        <v>78.1</v>
      </c>
      <c r="H10" s="218">
        <f t="shared" si="11"/>
        <v>3</v>
      </c>
      <c r="I10" s="218">
        <f t="shared" si="11"/>
        <v>1.4</v>
      </c>
      <c r="J10" s="219">
        <f>ROUND(J9/$C9*100,1)</f>
        <v>10.8</v>
      </c>
      <c r="K10" s="273">
        <f>SUM(L10:R10)</f>
        <v>99.99999999999999</v>
      </c>
      <c r="L10" s="218">
        <f aca="true" t="shared" si="12" ref="L10:R10">ROUND(L9/$K9*100,1)</f>
        <v>0.6</v>
      </c>
      <c r="M10" s="218">
        <f t="shared" si="12"/>
        <v>2.9</v>
      </c>
      <c r="N10" s="218">
        <f t="shared" si="12"/>
        <v>2.3</v>
      </c>
      <c r="O10" s="218">
        <f t="shared" si="12"/>
        <v>79.8</v>
      </c>
      <c r="P10" s="218">
        <f t="shared" si="12"/>
        <v>4</v>
      </c>
      <c r="Q10" s="218">
        <f t="shared" si="12"/>
        <v>0.6</v>
      </c>
      <c r="R10" s="219">
        <f t="shared" si="12"/>
        <v>9.8</v>
      </c>
      <c r="S10" s="273">
        <f t="shared" si="4"/>
        <v>99.99999999999999</v>
      </c>
      <c r="T10" s="218">
        <f aca="true" t="shared" si="13" ref="T10:Z10">ROUND(T9/$S9*100,1)</f>
        <v>1.1</v>
      </c>
      <c r="U10" s="218">
        <f t="shared" si="13"/>
        <v>1.3</v>
      </c>
      <c r="V10" s="218">
        <f t="shared" si="13"/>
        <v>3.2</v>
      </c>
      <c r="W10" s="218">
        <f>ROUND(W9/$S9*100,1)+0.1</f>
        <v>79.89999999999999</v>
      </c>
      <c r="X10" s="218">
        <f t="shared" si="13"/>
        <v>2.4</v>
      </c>
      <c r="Y10" s="218">
        <f t="shared" si="13"/>
        <v>1.3</v>
      </c>
      <c r="Z10" s="219">
        <f t="shared" si="13"/>
        <v>10.8</v>
      </c>
      <c r="AA10" s="168"/>
    </row>
    <row r="11" spans="1:27" ht="24.75" customHeight="1">
      <c r="A11" s="168"/>
      <c r="B11" s="394" t="s">
        <v>215</v>
      </c>
      <c r="C11" s="283">
        <f>SUM(D11:J11)</f>
        <v>413</v>
      </c>
      <c r="D11" s="284">
        <f aca="true" t="shared" si="14" ref="D11:J11">SUM(T11,D26,L26,L11,T26)</f>
        <v>5</v>
      </c>
      <c r="E11" s="284">
        <f t="shared" si="14"/>
        <v>4</v>
      </c>
      <c r="F11" s="284">
        <f t="shared" si="14"/>
        <v>12</v>
      </c>
      <c r="G11" s="284">
        <f t="shared" si="14"/>
        <v>314</v>
      </c>
      <c r="H11" s="284">
        <f t="shared" si="14"/>
        <v>9</v>
      </c>
      <c r="I11" s="284">
        <f t="shared" si="14"/>
        <v>4</v>
      </c>
      <c r="J11" s="285">
        <f t="shared" si="14"/>
        <v>65</v>
      </c>
      <c r="K11" s="286">
        <v>35</v>
      </c>
      <c r="L11" s="284">
        <v>0</v>
      </c>
      <c r="M11" s="284">
        <v>0</v>
      </c>
      <c r="N11" s="284">
        <v>4</v>
      </c>
      <c r="O11" s="284">
        <v>24</v>
      </c>
      <c r="P11" s="284">
        <v>1</v>
      </c>
      <c r="Q11" s="284">
        <v>0</v>
      </c>
      <c r="R11" s="285">
        <v>6</v>
      </c>
      <c r="S11" s="286">
        <v>119</v>
      </c>
      <c r="T11" s="284">
        <v>2</v>
      </c>
      <c r="U11" s="284">
        <v>1</v>
      </c>
      <c r="V11" s="284">
        <v>2</v>
      </c>
      <c r="W11" s="284">
        <v>93</v>
      </c>
      <c r="X11" s="284">
        <v>1</v>
      </c>
      <c r="Y11" s="284">
        <v>1</v>
      </c>
      <c r="Z11" s="285">
        <v>19</v>
      </c>
      <c r="AA11" s="168"/>
    </row>
    <row r="12" spans="1:27" ht="24.75" customHeight="1">
      <c r="A12" s="168"/>
      <c r="B12" s="394"/>
      <c r="C12" s="277">
        <f>SUM(D12:J12)</f>
        <v>100</v>
      </c>
      <c r="D12" s="218">
        <f aca="true" t="shared" si="15" ref="D12:I12">ROUND(D11/$C11*100,1)</f>
        <v>1.2</v>
      </c>
      <c r="E12" s="218">
        <f t="shared" si="15"/>
        <v>1</v>
      </c>
      <c r="F12" s="218">
        <f t="shared" si="15"/>
        <v>2.9</v>
      </c>
      <c r="G12" s="218">
        <f t="shared" si="15"/>
        <v>76</v>
      </c>
      <c r="H12" s="218">
        <f t="shared" si="15"/>
        <v>2.2</v>
      </c>
      <c r="I12" s="218">
        <f t="shared" si="15"/>
        <v>1</v>
      </c>
      <c r="J12" s="219">
        <f>ROUND(J11/$C11*100,1)</f>
        <v>15.7</v>
      </c>
      <c r="K12" s="273">
        <f>SUM(L12:R12)</f>
        <v>100</v>
      </c>
      <c r="L12" s="218">
        <f aca="true" t="shared" si="16" ref="L12:R12">ROUND(L11/$K11*100,1)</f>
        <v>0</v>
      </c>
      <c r="M12" s="218">
        <f t="shared" si="16"/>
        <v>0</v>
      </c>
      <c r="N12" s="218">
        <f t="shared" si="16"/>
        <v>11.4</v>
      </c>
      <c r="O12" s="218">
        <f t="shared" si="16"/>
        <v>68.6</v>
      </c>
      <c r="P12" s="218">
        <f t="shared" si="16"/>
        <v>2.9</v>
      </c>
      <c r="Q12" s="218">
        <f t="shared" si="16"/>
        <v>0</v>
      </c>
      <c r="R12" s="219">
        <f t="shared" si="16"/>
        <v>17.1</v>
      </c>
      <c r="S12" s="273">
        <f>SUM(T12:Z12)</f>
        <v>100</v>
      </c>
      <c r="T12" s="218">
        <f aca="true" t="shared" si="17" ref="T12:Z12">ROUND(T11/$S11*100,1)</f>
        <v>1.7</v>
      </c>
      <c r="U12" s="218">
        <f t="shared" si="17"/>
        <v>0.8</v>
      </c>
      <c r="V12" s="218">
        <f t="shared" si="17"/>
        <v>1.7</v>
      </c>
      <c r="W12" s="218">
        <f t="shared" si="17"/>
        <v>78.2</v>
      </c>
      <c r="X12" s="218">
        <f t="shared" si="17"/>
        <v>0.8</v>
      </c>
      <c r="Y12" s="218">
        <f t="shared" si="17"/>
        <v>0.8</v>
      </c>
      <c r="Z12" s="219">
        <f t="shared" si="17"/>
        <v>16</v>
      </c>
      <c r="AA12" s="168"/>
    </row>
    <row r="13" spans="1:27" ht="24.75" customHeight="1">
      <c r="A13" s="168"/>
      <c r="B13" s="396" t="s">
        <v>216</v>
      </c>
      <c r="C13" s="283">
        <f>SUM(D13:J13)</f>
        <v>39</v>
      </c>
      <c r="D13" s="284">
        <f aca="true" t="shared" si="18" ref="D13:J13">SUM(T13,D28,L28,L13,T28)</f>
        <v>0</v>
      </c>
      <c r="E13" s="284">
        <f t="shared" si="18"/>
        <v>0</v>
      </c>
      <c r="F13" s="284">
        <f t="shared" si="18"/>
        <v>1</v>
      </c>
      <c r="G13" s="284">
        <f t="shared" si="18"/>
        <v>32</v>
      </c>
      <c r="H13" s="284">
        <f t="shared" si="18"/>
        <v>1</v>
      </c>
      <c r="I13" s="284">
        <f t="shared" si="18"/>
        <v>0</v>
      </c>
      <c r="J13" s="285">
        <f t="shared" si="18"/>
        <v>5</v>
      </c>
      <c r="K13" s="286">
        <v>4</v>
      </c>
      <c r="L13" s="284">
        <v>0</v>
      </c>
      <c r="M13" s="284">
        <v>0</v>
      </c>
      <c r="N13" s="284">
        <v>0</v>
      </c>
      <c r="O13" s="284">
        <v>2</v>
      </c>
      <c r="P13" s="284">
        <v>0</v>
      </c>
      <c r="Q13" s="284">
        <v>0</v>
      </c>
      <c r="R13" s="285">
        <v>2</v>
      </c>
      <c r="S13" s="286">
        <v>9</v>
      </c>
      <c r="T13" s="284">
        <v>0</v>
      </c>
      <c r="U13" s="284">
        <v>0</v>
      </c>
      <c r="V13" s="284">
        <v>0</v>
      </c>
      <c r="W13" s="284">
        <v>8</v>
      </c>
      <c r="X13" s="284">
        <v>0</v>
      </c>
      <c r="Y13" s="284">
        <v>0</v>
      </c>
      <c r="Z13" s="285">
        <v>1</v>
      </c>
      <c r="AA13" s="168"/>
    </row>
    <row r="14" spans="1:27" ht="24.75" customHeight="1">
      <c r="A14" s="168"/>
      <c r="B14" s="394"/>
      <c r="C14" s="277">
        <f t="shared" si="1"/>
        <v>99.99999999999999</v>
      </c>
      <c r="D14" s="218">
        <f aca="true" t="shared" si="19" ref="D14:I14">ROUND(D13/$C13*100,1)</f>
        <v>0</v>
      </c>
      <c r="E14" s="218">
        <f t="shared" si="19"/>
        <v>0</v>
      </c>
      <c r="F14" s="218">
        <f t="shared" si="19"/>
        <v>2.6</v>
      </c>
      <c r="G14" s="218">
        <f>ROUND(G13/$C13*100,1)-0.1</f>
        <v>82</v>
      </c>
      <c r="H14" s="218">
        <f t="shared" si="19"/>
        <v>2.6</v>
      </c>
      <c r="I14" s="218">
        <f t="shared" si="19"/>
        <v>0</v>
      </c>
      <c r="J14" s="219">
        <f>ROUND(J13/$C13*100,1)</f>
        <v>12.8</v>
      </c>
      <c r="K14" s="273">
        <f>SUM(L14:R14)</f>
        <v>100</v>
      </c>
      <c r="L14" s="218">
        <f>ROUND(L13/$K13*100,1)</f>
        <v>0</v>
      </c>
      <c r="M14" s="218">
        <f aca="true" t="shared" si="20" ref="M14:R14">ROUND(M13/$K13*100,1)</f>
        <v>0</v>
      </c>
      <c r="N14" s="218">
        <f t="shared" si="20"/>
        <v>0</v>
      </c>
      <c r="O14" s="218">
        <f t="shared" si="20"/>
        <v>50</v>
      </c>
      <c r="P14" s="218">
        <f t="shared" si="20"/>
        <v>0</v>
      </c>
      <c r="Q14" s="218">
        <f t="shared" si="20"/>
        <v>0</v>
      </c>
      <c r="R14" s="219">
        <f t="shared" si="20"/>
        <v>50</v>
      </c>
      <c r="S14" s="273">
        <f t="shared" si="4"/>
        <v>100</v>
      </c>
      <c r="T14" s="218">
        <f aca="true" t="shared" si="21" ref="T14:Z14">ROUND(T13/$S13*100,1)</f>
        <v>0</v>
      </c>
      <c r="U14" s="218">
        <f t="shared" si="21"/>
        <v>0</v>
      </c>
      <c r="V14" s="218">
        <f t="shared" si="21"/>
        <v>0</v>
      </c>
      <c r="W14" s="218">
        <f t="shared" si="21"/>
        <v>88.9</v>
      </c>
      <c r="X14" s="218">
        <f t="shared" si="21"/>
        <v>0</v>
      </c>
      <c r="Y14" s="218">
        <f t="shared" si="21"/>
        <v>0</v>
      </c>
      <c r="Z14" s="219">
        <f t="shared" si="21"/>
        <v>11.1</v>
      </c>
      <c r="AA14" s="168"/>
    </row>
    <row r="15" spans="1:27" ht="24.75" customHeight="1">
      <c r="A15" s="168"/>
      <c r="B15" s="396" t="s">
        <v>77</v>
      </c>
      <c r="C15" s="283">
        <f>SUM(D15:J15)</f>
        <v>27</v>
      </c>
      <c r="D15" s="284">
        <f aca="true" t="shared" si="22" ref="D15:J15">SUM(T15,D30,L30,L15,T30)</f>
        <v>0</v>
      </c>
      <c r="E15" s="284">
        <f t="shared" si="22"/>
        <v>2</v>
      </c>
      <c r="F15" s="284">
        <f t="shared" si="22"/>
        <v>1</v>
      </c>
      <c r="G15" s="284">
        <f t="shared" si="22"/>
        <v>15</v>
      </c>
      <c r="H15" s="284">
        <f t="shared" si="22"/>
        <v>0</v>
      </c>
      <c r="I15" s="284">
        <f t="shared" si="22"/>
        <v>0</v>
      </c>
      <c r="J15" s="285">
        <f t="shared" si="22"/>
        <v>9</v>
      </c>
      <c r="K15" s="286">
        <v>2</v>
      </c>
      <c r="L15" s="284">
        <v>0</v>
      </c>
      <c r="M15" s="284">
        <v>0</v>
      </c>
      <c r="N15" s="284">
        <v>0</v>
      </c>
      <c r="O15" s="284">
        <v>1</v>
      </c>
      <c r="P15" s="284">
        <v>0</v>
      </c>
      <c r="Q15" s="284">
        <v>0</v>
      </c>
      <c r="R15" s="285">
        <v>1</v>
      </c>
      <c r="S15" s="286">
        <v>10</v>
      </c>
      <c r="T15" s="284">
        <v>0</v>
      </c>
      <c r="U15" s="284">
        <v>0</v>
      </c>
      <c r="V15" s="284">
        <v>1</v>
      </c>
      <c r="W15" s="284">
        <v>5</v>
      </c>
      <c r="X15" s="284">
        <v>0</v>
      </c>
      <c r="Y15" s="284">
        <v>0</v>
      </c>
      <c r="Z15" s="285">
        <v>4</v>
      </c>
      <c r="AA15" s="168"/>
    </row>
    <row r="16" spans="1:27" ht="24.75" customHeight="1">
      <c r="A16" s="168"/>
      <c r="B16" s="402"/>
      <c r="C16" s="278">
        <f t="shared" si="1"/>
        <v>100</v>
      </c>
      <c r="D16" s="222">
        <f aca="true" t="shared" si="23" ref="D16:I16">ROUND(D15/$C15*100,1)</f>
        <v>0</v>
      </c>
      <c r="E16" s="222">
        <f t="shared" si="23"/>
        <v>7.4</v>
      </c>
      <c r="F16" s="222">
        <f t="shared" si="23"/>
        <v>3.7</v>
      </c>
      <c r="G16" s="222">
        <f t="shared" si="23"/>
        <v>55.6</v>
      </c>
      <c r="H16" s="222">
        <f t="shared" si="23"/>
        <v>0</v>
      </c>
      <c r="I16" s="222">
        <f t="shared" si="23"/>
        <v>0</v>
      </c>
      <c r="J16" s="223">
        <f>ROUND(J15/$C15*100,1)</f>
        <v>33.3</v>
      </c>
      <c r="K16" s="274">
        <f>SUM(L16:R16)</f>
        <v>100</v>
      </c>
      <c r="L16" s="222">
        <f aca="true" t="shared" si="24" ref="L16:R16">ROUND(L15/$K15*100,1)</f>
        <v>0</v>
      </c>
      <c r="M16" s="222">
        <f t="shared" si="24"/>
        <v>0</v>
      </c>
      <c r="N16" s="222">
        <f t="shared" si="24"/>
        <v>0</v>
      </c>
      <c r="O16" s="222">
        <f t="shared" si="24"/>
        <v>50</v>
      </c>
      <c r="P16" s="222">
        <f t="shared" si="24"/>
        <v>0</v>
      </c>
      <c r="Q16" s="222">
        <f t="shared" si="24"/>
        <v>0</v>
      </c>
      <c r="R16" s="223">
        <f t="shared" si="24"/>
        <v>50</v>
      </c>
      <c r="S16" s="274">
        <f t="shared" si="4"/>
        <v>100</v>
      </c>
      <c r="T16" s="222">
        <f aca="true" t="shared" si="25" ref="T16:Z16">ROUND(T15/$S15*100,1)</f>
        <v>0</v>
      </c>
      <c r="U16" s="222">
        <f t="shared" si="25"/>
        <v>0</v>
      </c>
      <c r="V16" s="222">
        <f t="shared" si="25"/>
        <v>10</v>
      </c>
      <c r="W16" s="222">
        <f t="shared" si="25"/>
        <v>50</v>
      </c>
      <c r="X16" s="222">
        <f t="shared" si="25"/>
        <v>0</v>
      </c>
      <c r="Y16" s="222">
        <f t="shared" si="25"/>
        <v>0</v>
      </c>
      <c r="Z16" s="223">
        <f t="shared" si="25"/>
        <v>40</v>
      </c>
      <c r="AA16" s="168"/>
    </row>
    <row r="17" spans="1:27" ht="13.5">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row>
    <row r="18" spans="1:27" ht="30" customHeight="1">
      <c r="A18" s="168"/>
      <c r="B18" s="380"/>
      <c r="C18" s="403" t="s">
        <v>199</v>
      </c>
      <c r="D18" s="404"/>
      <c r="E18" s="404"/>
      <c r="F18" s="404"/>
      <c r="G18" s="404"/>
      <c r="H18" s="404"/>
      <c r="I18" s="404"/>
      <c r="J18" s="405"/>
      <c r="K18" s="403" t="s">
        <v>218</v>
      </c>
      <c r="L18" s="404"/>
      <c r="M18" s="404"/>
      <c r="N18" s="404"/>
      <c r="O18" s="404"/>
      <c r="P18" s="404"/>
      <c r="Q18" s="404"/>
      <c r="R18" s="405"/>
      <c r="S18" s="403" t="s">
        <v>200</v>
      </c>
      <c r="T18" s="404"/>
      <c r="U18" s="404"/>
      <c r="V18" s="404"/>
      <c r="W18" s="404"/>
      <c r="X18" s="404"/>
      <c r="Y18" s="404"/>
      <c r="Z18" s="405"/>
      <c r="AA18" s="168"/>
    </row>
    <row r="19" spans="1:27" ht="69.75" customHeight="1">
      <c r="A19" s="168"/>
      <c r="B19" s="381"/>
      <c r="C19" s="213" t="s">
        <v>84</v>
      </c>
      <c r="D19" s="33" t="s">
        <v>225</v>
      </c>
      <c r="E19" s="33" t="s">
        <v>226</v>
      </c>
      <c r="F19" s="33" t="s">
        <v>227</v>
      </c>
      <c r="G19" s="33" t="s">
        <v>230</v>
      </c>
      <c r="H19" s="33" t="s">
        <v>228</v>
      </c>
      <c r="I19" s="34" t="s">
        <v>229</v>
      </c>
      <c r="J19" s="23" t="s">
        <v>224</v>
      </c>
      <c r="K19" s="213" t="s">
        <v>84</v>
      </c>
      <c r="L19" s="33" t="s">
        <v>225</v>
      </c>
      <c r="M19" s="33" t="s">
        <v>226</v>
      </c>
      <c r="N19" s="33" t="s">
        <v>227</v>
      </c>
      <c r="O19" s="33" t="s">
        <v>230</v>
      </c>
      <c r="P19" s="33" t="s">
        <v>228</v>
      </c>
      <c r="Q19" s="34" t="s">
        <v>229</v>
      </c>
      <c r="R19" s="23" t="s">
        <v>224</v>
      </c>
      <c r="S19" s="213" t="s">
        <v>84</v>
      </c>
      <c r="T19" s="33" t="s">
        <v>225</v>
      </c>
      <c r="U19" s="33" t="s">
        <v>226</v>
      </c>
      <c r="V19" s="33" t="s">
        <v>227</v>
      </c>
      <c r="W19" s="33" t="s">
        <v>230</v>
      </c>
      <c r="X19" s="33" t="s">
        <v>228</v>
      </c>
      <c r="Y19" s="34" t="s">
        <v>229</v>
      </c>
      <c r="Z19" s="23" t="s">
        <v>224</v>
      </c>
      <c r="AA19" s="168"/>
    </row>
    <row r="20" spans="1:27" ht="24.75" customHeight="1">
      <c r="A20" s="168"/>
      <c r="B20" s="392" t="s">
        <v>84</v>
      </c>
      <c r="C20" s="287">
        <v>2394</v>
      </c>
      <c r="D20" s="280">
        <v>32</v>
      </c>
      <c r="E20" s="280">
        <v>52</v>
      </c>
      <c r="F20" s="280">
        <v>59</v>
      </c>
      <c r="G20" s="280">
        <v>1902</v>
      </c>
      <c r="H20" s="280">
        <v>66</v>
      </c>
      <c r="I20" s="280">
        <v>26</v>
      </c>
      <c r="J20" s="281">
        <v>257</v>
      </c>
      <c r="K20" s="282">
        <v>1712</v>
      </c>
      <c r="L20" s="280">
        <v>39</v>
      </c>
      <c r="M20" s="280">
        <v>54</v>
      </c>
      <c r="N20" s="280">
        <v>43</v>
      </c>
      <c r="O20" s="280">
        <v>1332</v>
      </c>
      <c r="P20" s="280">
        <v>51</v>
      </c>
      <c r="Q20" s="280">
        <v>25</v>
      </c>
      <c r="R20" s="281">
        <v>168</v>
      </c>
      <c r="S20" s="282">
        <v>10</v>
      </c>
      <c r="T20" s="280">
        <v>0</v>
      </c>
      <c r="U20" s="280">
        <v>0</v>
      </c>
      <c r="V20" s="280">
        <v>1</v>
      </c>
      <c r="W20" s="280">
        <v>3</v>
      </c>
      <c r="X20" s="280">
        <v>0</v>
      </c>
      <c r="Y20" s="280">
        <v>0</v>
      </c>
      <c r="Z20" s="281">
        <v>6</v>
      </c>
      <c r="AA20" s="168"/>
    </row>
    <row r="21" spans="1:27" ht="24.75" customHeight="1">
      <c r="A21" s="168"/>
      <c r="B21" s="401"/>
      <c r="C21" s="277">
        <f aca="true" t="shared" si="26" ref="C21:C31">SUM(D21:J21)</f>
        <v>100</v>
      </c>
      <c r="D21" s="218">
        <f>ROUND(D20/$C20*100,1)</f>
        <v>1.3</v>
      </c>
      <c r="E21" s="218">
        <f aca="true" t="shared" si="27" ref="E21:J21">ROUND(E20/$C20*100,1)</f>
        <v>2.2</v>
      </c>
      <c r="F21" s="218">
        <f t="shared" si="27"/>
        <v>2.5</v>
      </c>
      <c r="G21" s="218">
        <f t="shared" si="27"/>
        <v>79.4</v>
      </c>
      <c r="H21" s="218">
        <f t="shared" si="27"/>
        <v>2.8</v>
      </c>
      <c r="I21" s="218">
        <f t="shared" si="27"/>
        <v>1.1</v>
      </c>
      <c r="J21" s="219">
        <f t="shared" si="27"/>
        <v>10.7</v>
      </c>
      <c r="K21" s="273">
        <f aca="true" t="shared" si="28" ref="K21:K31">SUM(L21:R21)</f>
        <v>100</v>
      </c>
      <c r="L21" s="218">
        <f aca="true" t="shared" si="29" ref="L21:R21">ROUND(L20/$K20*100,1)</f>
        <v>2.3</v>
      </c>
      <c r="M21" s="218">
        <f t="shared" si="29"/>
        <v>3.2</v>
      </c>
      <c r="N21" s="218">
        <f t="shared" si="29"/>
        <v>2.5</v>
      </c>
      <c r="O21" s="218">
        <f>ROUND(O20/$K20*100,1)-0.1</f>
        <v>77.7</v>
      </c>
      <c r="P21" s="218">
        <f t="shared" si="29"/>
        <v>3</v>
      </c>
      <c r="Q21" s="218">
        <f t="shared" si="29"/>
        <v>1.5</v>
      </c>
      <c r="R21" s="219">
        <f t="shared" si="29"/>
        <v>9.8</v>
      </c>
      <c r="S21" s="273">
        <f>SUM(T21:Z21)</f>
        <v>100</v>
      </c>
      <c r="T21" s="218">
        <f>ROUND(T20/$S20*100,1)</f>
        <v>0</v>
      </c>
      <c r="U21" s="218">
        <f aca="true" t="shared" si="30" ref="U21:Z21">ROUND(U20/$S20*100,1)</f>
        <v>0</v>
      </c>
      <c r="V21" s="218">
        <f t="shared" si="30"/>
        <v>10</v>
      </c>
      <c r="W21" s="218">
        <f t="shared" si="30"/>
        <v>30</v>
      </c>
      <c r="X21" s="218">
        <f t="shared" si="30"/>
        <v>0</v>
      </c>
      <c r="Y21" s="218">
        <f t="shared" si="30"/>
        <v>0</v>
      </c>
      <c r="Z21" s="219">
        <f t="shared" si="30"/>
        <v>60</v>
      </c>
      <c r="AA21" s="168"/>
    </row>
    <row r="22" spans="1:27" ht="24.75" customHeight="1">
      <c r="A22" s="168"/>
      <c r="B22" s="396" t="s">
        <v>213</v>
      </c>
      <c r="C22" s="283">
        <v>1672</v>
      </c>
      <c r="D22" s="284">
        <v>17</v>
      </c>
      <c r="E22" s="284">
        <v>40</v>
      </c>
      <c r="F22" s="284">
        <v>45</v>
      </c>
      <c r="G22" s="284">
        <v>1336</v>
      </c>
      <c r="H22" s="284">
        <v>49</v>
      </c>
      <c r="I22" s="284">
        <v>18</v>
      </c>
      <c r="J22" s="285">
        <v>167</v>
      </c>
      <c r="K22" s="286">
        <v>1160</v>
      </c>
      <c r="L22" s="284">
        <v>26</v>
      </c>
      <c r="M22" s="284">
        <v>39</v>
      </c>
      <c r="N22" s="284">
        <v>25</v>
      </c>
      <c r="O22" s="284">
        <v>920</v>
      </c>
      <c r="P22" s="284">
        <v>30</v>
      </c>
      <c r="Q22" s="284">
        <v>14</v>
      </c>
      <c r="R22" s="285">
        <v>106</v>
      </c>
      <c r="S22" s="286">
        <v>7</v>
      </c>
      <c r="T22" s="284">
        <v>0</v>
      </c>
      <c r="U22" s="284">
        <v>0</v>
      </c>
      <c r="V22" s="284">
        <v>0</v>
      </c>
      <c r="W22" s="284">
        <v>2</v>
      </c>
      <c r="X22" s="284">
        <v>0</v>
      </c>
      <c r="Y22" s="284">
        <v>0</v>
      </c>
      <c r="Z22" s="285">
        <v>5</v>
      </c>
      <c r="AA22" s="168"/>
    </row>
    <row r="23" spans="1:27" ht="24.75" customHeight="1">
      <c r="A23" s="168"/>
      <c r="B23" s="394"/>
      <c r="C23" s="277">
        <f t="shared" si="26"/>
        <v>100</v>
      </c>
      <c r="D23" s="218">
        <f aca="true" t="shared" si="31" ref="D23:J23">ROUND(D22/$C22*100,1)</f>
        <v>1</v>
      </c>
      <c r="E23" s="218">
        <f t="shared" si="31"/>
        <v>2.4</v>
      </c>
      <c r="F23" s="218">
        <f t="shared" si="31"/>
        <v>2.7</v>
      </c>
      <c r="G23" s="218">
        <f t="shared" si="31"/>
        <v>79.9</v>
      </c>
      <c r="H23" s="218">
        <f t="shared" si="31"/>
        <v>2.9</v>
      </c>
      <c r="I23" s="218">
        <f t="shared" si="31"/>
        <v>1.1</v>
      </c>
      <c r="J23" s="219">
        <f t="shared" si="31"/>
        <v>10</v>
      </c>
      <c r="K23" s="273">
        <f t="shared" si="28"/>
        <v>99.99999999999999</v>
      </c>
      <c r="L23" s="218">
        <f>ROUND(L22/$K22*100,1)</f>
        <v>2.2</v>
      </c>
      <c r="M23" s="218">
        <f aca="true" t="shared" si="32" ref="M23:R23">ROUND(M22/$K22*100,1)</f>
        <v>3.4</v>
      </c>
      <c r="N23" s="218">
        <f t="shared" si="32"/>
        <v>2.2</v>
      </c>
      <c r="O23" s="218">
        <f t="shared" si="32"/>
        <v>79.3</v>
      </c>
      <c r="P23" s="218">
        <f t="shared" si="32"/>
        <v>2.6</v>
      </c>
      <c r="Q23" s="218">
        <f t="shared" si="32"/>
        <v>1.2</v>
      </c>
      <c r="R23" s="219">
        <f t="shared" si="32"/>
        <v>9.1</v>
      </c>
      <c r="S23" s="273">
        <f>SUM(T23:Z23)</f>
        <v>100</v>
      </c>
      <c r="T23" s="218">
        <f aca="true" t="shared" si="33" ref="T23:Z23">ROUND(T22/$S22*100,1)</f>
        <v>0</v>
      </c>
      <c r="U23" s="218">
        <f t="shared" si="33"/>
        <v>0</v>
      </c>
      <c r="V23" s="218">
        <f t="shared" si="33"/>
        <v>0</v>
      </c>
      <c r="W23" s="218">
        <f t="shared" si="33"/>
        <v>28.6</v>
      </c>
      <c r="X23" s="218">
        <f t="shared" si="33"/>
        <v>0</v>
      </c>
      <c r="Y23" s="218">
        <f t="shared" si="33"/>
        <v>0</v>
      </c>
      <c r="Z23" s="219">
        <f t="shared" si="33"/>
        <v>71.4</v>
      </c>
      <c r="AA23" s="168"/>
    </row>
    <row r="24" spans="1:27" ht="24.75" customHeight="1">
      <c r="A24" s="168"/>
      <c r="B24" s="396" t="s">
        <v>214</v>
      </c>
      <c r="C24" s="283">
        <v>552</v>
      </c>
      <c r="D24" s="284">
        <v>13</v>
      </c>
      <c r="E24" s="284">
        <v>10</v>
      </c>
      <c r="F24" s="284">
        <v>10</v>
      </c>
      <c r="G24" s="284">
        <v>437</v>
      </c>
      <c r="H24" s="284">
        <v>14</v>
      </c>
      <c r="I24" s="284">
        <v>6</v>
      </c>
      <c r="J24" s="285">
        <v>62</v>
      </c>
      <c r="K24" s="286">
        <v>424</v>
      </c>
      <c r="L24" s="284">
        <v>12</v>
      </c>
      <c r="M24" s="284">
        <v>12</v>
      </c>
      <c r="N24" s="284">
        <v>15</v>
      </c>
      <c r="O24" s="284">
        <v>314</v>
      </c>
      <c r="P24" s="284">
        <v>16</v>
      </c>
      <c r="Q24" s="284">
        <v>10</v>
      </c>
      <c r="R24" s="285">
        <v>45</v>
      </c>
      <c r="S24" s="286">
        <v>1</v>
      </c>
      <c r="T24" s="284">
        <v>0</v>
      </c>
      <c r="U24" s="284">
        <v>0</v>
      </c>
      <c r="V24" s="284">
        <v>1</v>
      </c>
      <c r="W24" s="284">
        <v>0</v>
      </c>
      <c r="X24" s="284">
        <v>0</v>
      </c>
      <c r="Y24" s="284">
        <v>0</v>
      </c>
      <c r="Z24" s="285">
        <v>0</v>
      </c>
      <c r="AA24" s="168"/>
    </row>
    <row r="25" spans="1:27" ht="24.75" customHeight="1">
      <c r="A25" s="168"/>
      <c r="B25" s="395"/>
      <c r="C25" s="277">
        <f t="shared" si="26"/>
        <v>100</v>
      </c>
      <c r="D25" s="218">
        <f aca="true" t="shared" si="34" ref="D25:J25">ROUND(D24/$C24*100,1)</f>
        <v>2.4</v>
      </c>
      <c r="E25" s="218">
        <f t="shared" si="34"/>
        <v>1.8</v>
      </c>
      <c r="F25" s="218">
        <f t="shared" si="34"/>
        <v>1.8</v>
      </c>
      <c r="G25" s="218">
        <f t="shared" si="34"/>
        <v>79.2</v>
      </c>
      <c r="H25" s="218">
        <f t="shared" si="34"/>
        <v>2.5</v>
      </c>
      <c r="I25" s="218">
        <f t="shared" si="34"/>
        <v>1.1</v>
      </c>
      <c r="J25" s="219">
        <f t="shared" si="34"/>
        <v>11.2</v>
      </c>
      <c r="K25" s="273">
        <f t="shared" si="28"/>
        <v>99.99999999999999</v>
      </c>
      <c r="L25" s="218">
        <f aca="true" t="shared" si="35" ref="L25:R25">ROUND(L24/$K24*100,1)</f>
        <v>2.8</v>
      </c>
      <c r="M25" s="218">
        <f t="shared" si="35"/>
        <v>2.8</v>
      </c>
      <c r="N25" s="218">
        <f t="shared" si="35"/>
        <v>3.5</v>
      </c>
      <c r="O25" s="218">
        <f t="shared" si="35"/>
        <v>74.1</v>
      </c>
      <c r="P25" s="218">
        <f t="shared" si="35"/>
        <v>3.8</v>
      </c>
      <c r="Q25" s="218">
        <f t="shared" si="35"/>
        <v>2.4</v>
      </c>
      <c r="R25" s="219">
        <f t="shared" si="35"/>
        <v>10.6</v>
      </c>
      <c r="S25" s="273">
        <f>SUM(T25:Z25)</f>
        <v>100</v>
      </c>
      <c r="T25" s="218">
        <f aca="true" t="shared" si="36" ref="T25:Z25">ROUND(T24/$S24*100,1)</f>
        <v>0</v>
      </c>
      <c r="U25" s="218">
        <f t="shared" si="36"/>
        <v>0</v>
      </c>
      <c r="V25" s="218">
        <f t="shared" si="36"/>
        <v>100</v>
      </c>
      <c r="W25" s="218">
        <f t="shared" si="36"/>
        <v>0</v>
      </c>
      <c r="X25" s="218">
        <f t="shared" si="36"/>
        <v>0</v>
      </c>
      <c r="Y25" s="218">
        <f t="shared" si="36"/>
        <v>0</v>
      </c>
      <c r="Z25" s="219">
        <f t="shared" si="36"/>
        <v>0</v>
      </c>
      <c r="AA25" s="168"/>
    </row>
    <row r="26" spans="1:27" ht="24.75" customHeight="1">
      <c r="A26" s="168"/>
      <c r="B26" s="394" t="s">
        <v>215</v>
      </c>
      <c r="C26" s="283">
        <v>147</v>
      </c>
      <c r="D26" s="284">
        <v>2</v>
      </c>
      <c r="E26" s="284">
        <v>1</v>
      </c>
      <c r="F26" s="284">
        <v>3</v>
      </c>
      <c r="G26" s="284">
        <v>112</v>
      </c>
      <c r="H26" s="284">
        <v>3</v>
      </c>
      <c r="I26" s="284">
        <v>2</v>
      </c>
      <c r="J26" s="285">
        <v>24</v>
      </c>
      <c r="K26" s="286">
        <v>110</v>
      </c>
      <c r="L26" s="284">
        <v>1</v>
      </c>
      <c r="M26" s="284">
        <v>2</v>
      </c>
      <c r="N26" s="284">
        <v>3</v>
      </c>
      <c r="O26" s="284">
        <v>84</v>
      </c>
      <c r="P26" s="284">
        <v>4</v>
      </c>
      <c r="Q26" s="284">
        <v>1</v>
      </c>
      <c r="R26" s="285">
        <v>15</v>
      </c>
      <c r="S26" s="286">
        <v>2</v>
      </c>
      <c r="T26" s="284">
        <v>0</v>
      </c>
      <c r="U26" s="284">
        <v>0</v>
      </c>
      <c r="V26" s="284">
        <v>0</v>
      </c>
      <c r="W26" s="284">
        <v>1</v>
      </c>
      <c r="X26" s="284">
        <v>0</v>
      </c>
      <c r="Y26" s="284">
        <v>0</v>
      </c>
      <c r="Z26" s="285">
        <v>1</v>
      </c>
      <c r="AA26" s="168"/>
    </row>
    <row r="27" spans="1:27" ht="24.75" customHeight="1">
      <c r="A27" s="168"/>
      <c r="B27" s="394"/>
      <c r="C27" s="277">
        <f>SUM(D27:J27)</f>
        <v>100</v>
      </c>
      <c r="D27" s="218">
        <f aca="true" t="shared" si="37" ref="D27:J27">ROUND(D26/$C26*100,1)</f>
        <v>1.4</v>
      </c>
      <c r="E27" s="218">
        <f t="shared" si="37"/>
        <v>0.7</v>
      </c>
      <c r="F27" s="218">
        <f t="shared" si="37"/>
        <v>2</v>
      </c>
      <c r="G27" s="218">
        <f t="shared" si="37"/>
        <v>76.2</v>
      </c>
      <c r="H27" s="218">
        <f t="shared" si="37"/>
        <v>2</v>
      </c>
      <c r="I27" s="218">
        <f t="shared" si="37"/>
        <v>1.4</v>
      </c>
      <c r="J27" s="219">
        <f t="shared" si="37"/>
        <v>16.3</v>
      </c>
      <c r="K27" s="273">
        <f>SUM(L27:R27)</f>
        <v>100</v>
      </c>
      <c r="L27" s="218">
        <f aca="true" t="shared" si="38" ref="L27:R27">ROUND(L26/$K26*100,1)</f>
        <v>0.9</v>
      </c>
      <c r="M27" s="218">
        <f t="shared" si="38"/>
        <v>1.8</v>
      </c>
      <c r="N27" s="218">
        <f t="shared" si="38"/>
        <v>2.7</v>
      </c>
      <c r="O27" s="218">
        <f>ROUND(O26/$K26*100,1)+0.1</f>
        <v>76.5</v>
      </c>
      <c r="P27" s="218">
        <f t="shared" si="38"/>
        <v>3.6</v>
      </c>
      <c r="Q27" s="218">
        <f t="shared" si="38"/>
        <v>0.9</v>
      </c>
      <c r="R27" s="219">
        <f t="shared" si="38"/>
        <v>13.6</v>
      </c>
      <c r="S27" s="273">
        <f>SUM(T27:Z27)</f>
        <v>100</v>
      </c>
      <c r="T27" s="218">
        <f aca="true" t="shared" si="39" ref="T27:Z27">ROUND(T26/$S26*100,1)</f>
        <v>0</v>
      </c>
      <c r="U27" s="218">
        <f t="shared" si="39"/>
        <v>0</v>
      </c>
      <c r="V27" s="218">
        <f t="shared" si="39"/>
        <v>0</v>
      </c>
      <c r="W27" s="218">
        <f t="shared" si="39"/>
        <v>50</v>
      </c>
      <c r="X27" s="218">
        <f t="shared" si="39"/>
        <v>0</v>
      </c>
      <c r="Y27" s="218">
        <f t="shared" si="39"/>
        <v>0</v>
      </c>
      <c r="Z27" s="219">
        <f t="shared" si="39"/>
        <v>50</v>
      </c>
      <c r="AA27" s="168"/>
    </row>
    <row r="28" spans="1:27" ht="24.75" customHeight="1">
      <c r="A28" s="168"/>
      <c r="B28" s="396" t="s">
        <v>217</v>
      </c>
      <c r="C28" s="283">
        <v>15</v>
      </c>
      <c r="D28" s="284">
        <v>0</v>
      </c>
      <c r="E28" s="284">
        <v>0</v>
      </c>
      <c r="F28" s="284">
        <v>1</v>
      </c>
      <c r="G28" s="284">
        <v>13</v>
      </c>
      <c r="H28" s="284">
        <v>0</v>
      </c>
      <c r="I28" s="284">
        <v>0</v>
      </c>
      <c r="J28" s="285">
        <v>1</v>
      </c>
      <c r="K28" s="286">
        <v>11</v>
      </c>
      <c r="L28" s="284">
        <v>0</v>
      </c>
      <c r="M28" s="284">
        <v>0</v>
      </c>
      <c r="N28" s="284">
        <v>0</v>
      </c>
      <c r="O28" s="284">
        <v>9</v>
      </c>
      <c r="P28" s="284">
        <v>1</v>
      </c>
      <c r="Q28" s="284">
        <v>0</v>
      </c>
      <c r="R28" s="285">
        <v>1</v>
      </c>
      <c r="S28" s="286">
        <v>0</v>
      </c>
      <c r="T28" s="284">
        <v>0</v>
      </c>
      <c r="U28" s="284">
        <v>0</v>
      </c>
      <c r="V28" s="284">
        <v>0</v>
      </c>
      <c r="W28" s="284">
        <v>0</v>
      </c>
      <c r="X28" s="284">
        <v>0</v>
      </c>
      <c r="Y28" s="284">
        <v>0</v>
      </c>
      <c r="Z28" s="285">
        <v>0</v>
      </c>
      <c r="AA28" s="168"/>
    </row>
    <row r="29" spans="1:27" ht="24.75" customHeight="1">
      <c r="A29" s="168"/>
      <c r="B29" s="394"/>
      <c r="C29" s="277">
        <f t="shared" si="26"/>
        <v>100.00000000000001</v>
      </c>
      <c r="D29" s="218">
        <f aca="true" t="shared" si="40" ref="D29:J29">ROUND(D28/$C28*100,1)</f>
        <v>0</v>
      </c>
      <c r="E29" s="218">
        <f t="shared" si="40"/>
        <v>0</v>
      </c>
      <c r="F29" s="218">
        <f t="shared" si="40"/>
        <v>6.7</v>
      </c>
      <c r="G29" s="218">
        <f>ROUND(G28/$C28*100,1)-0.1</f>
        <v>86.60000000000001</v>
      </c>
      <c r="H29" s="218">
        <f t="shared" si="40"/>
        <v>0</v>
      </c>
      <c r="I29" s="218">
        <f t="shared" si="40"/>
        <v>0</v>
      </c>
      <c r="J29" s="219">
        <f t="shared" si="40"/>
        <v>6.7</v>
      </c>
      <c r="K29" s="273">
        <f t="shared" si="28"/>
        <v>99.99999999999999</v>
      </c>
      <c r="L29" s="218">
        <f aca="true" t="shared" si="41" ref="L29:R29">ROUND(L28/$K28*100,1)</f>
        <v>0</v>
      </c>
      <c r="M29" s="218">
        <f t="shared" si="41"/>
        <v>0</v>
      </c>
      <c r="N29" s="218">
        <f t="shared" si="41"/>
        <v>0</v>
      </c>
      <c r="O29" s="218">
        <f t="shared" si="41"/>
        <v>81.8</v>
      </c>
      <c r="P29" s="218">
        <f t="shared" si="41"/>
        <v>9.1</v>
      </c>
      <c r="Q29" s="218">
        <f t="shared" si="41"/>
        <v>0</v>
      </c>
      <c r="R29" s="219">
        <f t="shared" si="41"/>
        <v>9.1</v>
      </c>
      <c r="S29" s="273">
        <v>0</v>
      </c>
      <c r="T29" s="218">
        <v>0</v>
      </c>
      <c r="U29" s="218">
        <v>0</v>
      </c>
      <c r="V29" s="218">
        <v>0</v>
      </c>
      <c r="W29" s="218">
        <v>0</v>
      </c>
      <c r="X29" s="218">
        <v>0</v>
      </c>
      <c r="Y29" s="218">
        <v>0</v>
      </c>
      <c r="Z29" s="219">
        <v>0</v>
      </c>
      <c r="AA29" s="168"/>
    </row>
    <row r="30" spans="1:27" ht="24.75" customHeight="1">
      <c r="A30" s="168"/>
      <c r="B30" s="396" t="s">
        <v>77</v>
      </c>
      <c r="C30" s="283">
        <v>8</v>
      </c>
      <c r="D30" s="284">
        <v>0</v>
      </c>
      <c r="E30" s="284">
        <v>1</v>
      </c>
      <c r="F30" s="284">
        <v>0</v>
      </c>
      <c r="G30" s="284">
        <v>4</v>
      </c>
      <c r="H30" s="284">
        <v>0</v>
      </c>
      <c r="I30" s="284">
        <v>0</v>
      </c>
      <c r="J30" s="285">
        <v>3</v>
      </c>
      <c r="K30" s="286">
        <v>7</v>
      </c>
      <c r="L30" s="284">
        <v>0</v>
      </c>
      <c r="M30" s="284">
        <v>1</v>
      </c>
      <c r="N30" s="284">
        <v>0</v>
      </c>
      <c r="O30" s="284">
        <v>5</v>
      </c>
      <c r="P30" s="284">
        <v>0</v>
      </c>
      <c r="Q30" s="284">
        <v>0</v>
      </c>
      <c r="R30" s="285">
        <v>1</v>
      </c>
      <c r="S30" s="286">
        <f>SUM(T30:Z30)</f>
        <v>0</v>
      </c>
      <c r="T30" s="284">
        <v>0</v>
      </c>
      <c r="U30" s="284">
        <v>0</v>
      </c>
      <c r="V30" s="284">
        <v>0</v>
      </c>
      <c r="W30" s="284">
        <v>0</v>
      </c>
      <c r="X30" s="284">
        <v>0</v>
      </c>
      <c r="Y30" s="284">
        <v>0</v>
      </c>
      <c r="Z30" s="285">
        <v>0</v>
      </c>
      <c r="AA30" s="168"/>
    </row>
    <row r="31" spans="1:27" ht="24.75" customHeight="1">
      <c r="A31" s="168"/>
      <c r="B31" s="402"/>
      <c r="C31" s="278">
        <f t="shared" si="26"/>
        <v>100</v>
      </c>
      <c r="D31" s="222">
        <f aca="true" t="shared" si="42" ref="D31:J31">ROUND(D30/$C30*100,1)</f>
        <v>0</v>
      </c>
      <c r="E31" s="222">
        <f t="shared" si="42"/>
        <v>12.5</v>
      </c>
      <c r="F31" s="222">
        <f t="shared" si="42"/>
        <v>0</v>
      </c>
      <c r="G31" s="222">
        <f t="shared" si="42"/>
        <v>50</v>
      </c>
      <c r="H31" s="222">
        <f t="shared" si="42"/>
        <v>0</v>
      </c>
      <c r="I31" s="222">
        <f t="shared" si="42"/>
        <v>0</v>
      </c>
      <c r="J31" s="223">
        <f t="shared" si="42"/>
        <v>37.5</v>
      </c>
      <c r="K31" s="274">
        <f t="shared" si="28"/>
        <v>100</v>
      </c>
      <c r="L31" s="222">
        <f aca="true" t="shared" si="43" ref="L31:R31">ROUND(L30/$K30*100,1)</f>
        <v>0</v>
      </c>
      <c r="M31" s="222">
        <f t="shared" si="43"/>
        <v>14.3</v>
      </c>
      <c r="N31" s="222">
        <f t="shared" si="43"/>
        <v>0</v>
      </c>
      <c r="O31" s="222">
        <f t="shared" si="43"/>
        <v>71.4</v>
      </c>
      <c r="P31" s="222">
        <f t="shared" si="43"/>
        <v>0</v>
      </c>
      <c r="Q31" s="222">
        <f t="shared" si="43"/>
        <v>0</v>
      </c>
      <c r="R31" s="223">
        <f t="shared" si="43"/>
        <v>14.3</v>
      </c>
      <c r="S31" s="274">
        <v>0</v>
      </c>
      <c r="T31" s="222">
        <v>0</v>
      </c>
      <c r="U31" s="222">
        <v>0</v>
      </c>
      <c r="V31" s="222">
        <v>0</v>
      </c>
      <c r="W31" s="222">
        <v>0</v>
      </c>
      <c r="X31" s="222">
        <v>0</v>
      </c>
      <c r="Y31" s="222">
        <v>0</v>
      </c>
      <c r="Z31" s="223">
        <v>0</v>
      </c>
      <c r="AA31" s="168"/>
    </row>
    <row r="32" spans="1:27" ht="13.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row>
  </sheetData>
  <sheetProtection/>
  <mergeCells count="20">
    <mergeCell ref="C3:J3"/>
    <mergeCell ref="K3:R3"/>
    <mergeCell ref="S3:Z3"/>
    <mergeCell ref="B5:B6"/>
    <mergeCell ref="B7:B8"/>
    <mergeCell ref="B9:B10"/>
    <mergeCell ref="B3:B4"/>
    <mergeCell ref="B11:B12"/>
    <mergeCell ref="B13:B14"/>
    <mergeCell ref="B15:B16"/>
    <mergeCell ref="C18:J18"/>
    <mergeCell ref="K18:R18"/>
    <mergeCell ref="S18:Z18"/>
    <mergeCell ref="B18:B19"/>
    <mergeCell ref="B20:B21"/>
    <mergeCell ref="B22:B23"/>
    <mergeCell ref="B24:B25"/>
    <mergeCell ref="B26:B27"/>
    <mergeCell ref="B28:B29"/>
    <mergeCell ref="B30:B31"/>
  </mergeCells>
  <printOptions/>
  <pageMargins left="0.7" right="0.7" top="0.75" bottom="0.75" header="0.3" footer="0.3"/>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Q1216"/>
  <sheetViews>
    <sheetView view="pageBreakPreview" zoomScaleSheetLayoutView="100" zoomScalePageLayoutView="90" workbookViewId="0" topLeftCell="A1">
      <selection activeCell="C946" sqref="C946"/>
    </sheetView>
  </sheetViews>
  <sheetFormatPr defaultColWidth="13.00390625" defaultRowHeight="13.5"/>
  <cols>
    <col min="1" max="1" width="5.00390625" style="20" customWidth="1"/>
    <col min="2" max="2" width="13.00390625" style="20" customWidth="1"/>
    <col min="3" max="3" width="13.00390625" style="94" customWidth="1"/>
    <col min="4" max="16384" width="13.00390625" style="20" customWidth="1"/>
  </cols>
  <sheetData>
    <row r="1" ht="13.5">
      <c r="A1" s="19" t="s">
        <v>275</v>
      </c>
    </row>
    <row r="2" ht="13.5">
      <c r="A2" s="19" t="s">
        <v>352</v>
      </c>
    </row>
    <row r="3" ht="13.5">
      <c r="J3" s="290" t="s">
        <v>250</v>
      </c>
    </row>
    <row r="4" spans="2:10" ht="27">
      <c r="B4" s="291"/>
      <c r="C4" s="95" t="s">
        <v>84</v>
      </c>
      <c r="D4" s="21" t="s">
        <v>119</v>
      </c>
      <c r="E4" s="21" t="s">
        <v>124</v>
      </c>
      <c r="F4" s="21" t="s">
        <v>123</v>
      </c>
      <c r="G4" s="21" t="s">
        <v>122</v>
      </c>
      <c r="H4" s="21" t="s">
        <v>121</v>
      </c>
      <c r="I4" s="22" t="s">
        <v>120</v>
      </c>
      <c r="J4" s="23" t="s">
        <v>88</v>
      </c>
    </row>
    <row r="5" spans="2:10" ht="13.5">
      <c r="B5" s="331" t="s">
        <v>84</v>
      </c>
      <c r="C5" s="96">
        <f>SUM(C7,C9,C11)</f>
        <v>7194</v>
      </c>
      <c r="D5" s="25">
        <f>SUM(D7,D9,D11)</f>
        <v>0</v>
      </c>
      <c r="E5" s="25">
        <f aca="true" t="shared" si="0" ref="E5:J5">SUM(E7,E9,E11)</f>
        <v>13</v>
      </c>
      <c r="F5" s="25">
        <f t="shared" si="0"/>
        <v>1071</v>
      </c>
      <c r="G5" s="25">
        <f t="shared" si="0"/>
        <v>2785</v>
      </c>
      <c r="H5" s="25">
        <f t="shared" si="0"/>
        <v>2235</v>
      </c>
      <c r="I5" s="25">
        <f t="shared" si="0"/>
        <v>457</v>
      </c>
      <c r="J5" s="26">
        <f t="shared" si="0"/>
        <v>633</v>
      </c>
    </row>
    <row r="6" spans="2:10" ht="13.5">
      <c r="B6" s="341"/>
      <c r="C6" s="237">
        <f aca="true" t="shared" si="1" ref="C6:C12">SUM(D6:J6)</f>
        <v>100.00000000000001</v>
      </c>
      <c r="D6" s="27">
        <f>ROUND(D5/$C5*100,1)</f>
        <v>0</v>
      </c>
      <c r="E6" s="27">
        <f aca="true" t="shared" si="2" ref="E6:J6">ROUND(E5/$C5*100,1)</f>
        <v>0.2</v>
      </c>
      <c r="F6" s="27">
        <f t="shared" si="2"/>
        <v>14.9</v>
      </c>
      <c r="G6" s="27">
        <f>ROUND(G5/$C5*100,1)-0.1</f>
        <v>38.6</v>
      </c>
      <c r="H6" s="27">
        <f t="shared" si="2"/>
        <v>31.1</v>
      </c>
      <c r="I6" s="27">
        <f t="shared" si="2"/>
        <v>6.4</v>
      </c>
      <c r="J6" s="28">
        <f t="shared" si="2"/>
        <v>8.8</v>
      </c>
    </row>
    <row r="7" spans="2:10" ht="13.5">
      <c r="B7" s="340" t="s">
        <v>89</v>
      </c>
      <c r="C7" s="97">
        <f t="shared" si="1"/>
        <v>3673</v>
      </c>
      <c r="D7" s="29">
        <v>0</v>
      </c>
      <c r="E7" s="29">
        <v>4</v>
      </c>
      <c r="F7" s="29">
        <v>518</v>
      </c>
      <c r="G7" s="29">
        <v>1384</v>
      </c>
      <c r="H7" s="29">
        <v>1184</v>
      </c>
      <c r="I7" s="29">
        <v>255</v>
      </c>
      <c r="J7" s="30">
        <v>328</v>
      </c>
    </row>
    <row r="8" spans="2:10" ht="13.5">
      <c r="B8" s="341"/>
      <c r="C8" s="237">
        <f t="shared" si="1"/>
        <v>100.00000000000001</v>
      </c>
      <c r="D8" s="27">
        <f aca="true" t="shared" si="3" ref="D8:I8">ROUND(D7/$C7*100,1)</f>
        <v>0</v>
      </c>
      <c r="E8" s="27">
        <f t="shared" si="3"/>
        <v>0.1</v>
      </c>
      <c r="F8" s="27">
        <f t="shared" si="3"/>
        <v>14.1</v>
      </c>
      <c r="G8" s="27">
        <f>ROUND(G7/$C7*100,1)+0.1</f>
        <v>37.800000000000004</v>
      </c>
      <c r="H8" s="27">
        <f t="shared" si="3"/>
        <v>32.2</v>
      </c>
      <c r="I8" s="27">
        <f t="shared" si="3"/>
        <v>6.9</v>
      </c>
      <c r="J8" s="28">
        <f>ROUND(J7/$C7*100,1)</f>
        <v>8.9</v>
      </c>
    </row>
    <row r="9" spans="2:10" ht="13.5">
      <c r="B9" s="340" t="s">
        <v>90</v>
      </c>
      <c r="C9" s="97">
        <f t="shared" si="1"/>
        <v>3436</v>
      </c>
      <c r="D9" s="29">
        <v>0</v>
      </c>
      <c r="E9" s="29">
        <v>9</v>
      </c>
      <c r="F9" s="29">
        <v>537</v>
      </c>
      <c r="G9" s="29">
        <v>1375</v>
      </c>
      <c r="H9" s="29">
        <v>1027</v>
      </c>
      <c r="I9" s="29">
        <v>194</v>
      </c>
      <c r="J9" s="30">
        <v>294</v>
      </c>
    </row>
    <row r="10" spans="2:10" ht="13.5">
      <c r="B10" s="341"/>
      <c r="C10" s="237">
        <f t="shared" si="1"/>
        <v>99.99999999999999</v>
      </c>
      <c r="D10" s="27">
        <f aca="true" t="shared" si="4" ref="D10:I10">ROUND(D9/$C9*100,1)</f>
        <v>0</v>
      </c>
      <c r="E10" s="27">
        <f t="shared" si="4"/>
        <v>0.3</v>
      </c>
      <c r="F10" s="27">
        <f t="shared" si="4"/>
        <v>15.6</v>
      </c>
      <c r="G10" s="27">
        <f>ROUND(G9/$C9*100,1)</f>
        <v>40</v>
      </c>
      <c r="H10" s="27">
        <f t="shared" si="4"/>
        <v>29.9</v>
      </c>
      <c r="I10" s="27">
        <f t="shared" si="4"/>
        <v>5.6</v>
      </c>
      <c r="J10" s="28">
        <f>ROUND(J9/$C9*100,1)</f>
        <v>8.6</v>
      </c>
    </row>
    <row r="11" spans="2:10" ht="13.5">
      <c r="B11" s="342" t="s">
        <v>88</v>
      </c>
      <c r="C11" s="97">
        <f t="shared" si="1"/>
        <v>85</v>
      </c>
      <c r="D11" s="29">
        <v>0</v>
      </c>
      <c r="E11" s="29">
        <v>0</v>
      </c>
      <c r="F11" s="29">
        <v>16</v>
      </c>
      <c r="G11" s="29">
        <v>26</v>
      </c>
      <c r="H11" s="29">
        <v>24</v>
      </c>
      <c r="I11" s="29">
        <v>8</v>
      </c>
      <c r="J11" s="30">
        <v>11</v>
      </c>
    </row>
    <row r="12" spans="2:10" ht="13.5">
      <c r="B12" s="345"/>
      <c r="C12" s="238">
        <f t="shared" si="1"/>
        <v>100.00000000000001</v>
      </c>
      <c r="D12" s="31">
        <f aca="true" t="shared" si="5" ref="D12:J12">ROUND(D11/$C11*100,1)</f>
        <v>0</v>
      </c>
      <c r="E12" s="31">
        <f t="shared" si="5"/>
        <v>0</v>
      </c>
      <c r="F12" s="31">
        <f t="shared" si="5"/>
        <v>18.8</v>
      </c>
      <c r="G12" s="31">
        <f>ROUND(G11/$C11*100,1)+0.1</f>
        <v>30.700000000000003</v>
      </c>
      <c r="H12" s="31">
        <f t="shared" si="5"/>
        <v>28.2</v>
      </c>
      <c r="I12" s="31">
        <f t="shared" si="5"/>
        <v>9.4</v>
      </c>
      <c r="J12" s="32">
        <f t="shared" si="5"/>
        <v>12.9</v>
      </c>
    </row>
    <row r="13" spans="2:10" ht="13.5">
      <c r="B13" s="331" t="s">
        <v>84</v>
      </c>
      <c r="C13" s="96">
        <f>SUM(C15,C17,C19,C21,C23)</f>
        <v>7194</v>
      </c>
      <c r="D13" s="25">
        <f>SUM(,D15,D17,D19,D21,D23)</f>
        <v>0</v>
      </c>
      <c r="E13" s="25">
        <f aca="true" t="shared" si="6" ref="E13:J13">SUM(,E15,E17,E19,E21,E23)</f>
        <v>13</v>
      </c>
      <c r="F13" s="25">
        <f t="shared" si="6"/>
        <v>1071</v>
      </c>
      <c r="G13" s="25">
        <f t="shared" si="6"/>
        <v>2785</v>
      </c>
      <c r="H13" s="25">
        <f t="shared" si="6"/>
        <v>2235</v>
      </c>
      <c r="I13" s="25">
        <f t="shared" si="6"/>
        <v>457</v>
      </c>
      <c r="J13" s="26">
        <f t="shared" si="6"/>
        <v>633</v>
      </c>
    </row>
    <row r="14" spans="2:10" ht="13.5">
      <c r="B14" s="341"/>
      <c r="C14" s="237">
        <f>SUM(D14:J14)</f>
        <v>100.00000000000001</v>
      </c>
      <c r="D14" s="27">
        <f aca="true" t="shared" si="7" ref="D14:J14">ROUND(D13/$C13*100,1)</f>
        <v>0</v>
      </c>
      <c r="E14" s="27">
        <f t="shared" si="7"/>
        <v>0.2</v>
      </c>
      <c r="F14" s="27">
        <f t="shared" si="7"/>
        <v>14.9</v>
      </c>
      <c r="G14" s="27">
        <f>ROUND(G13/$C13*100,1)-0.1</f>
        <v>38.6</v>
      </c>
      <c r="H14" s="27">
        <f t="shared" si="7"/>
        <v>31.1</v>
      </c>
      <c r="I14" s="27">
        <f t="shared" si="7"/>
        <v>6.4</v>
      </c>
      <c r="J14" s="28">
        <f t="shared" si="7"/>
        <v>8.8</v>
      </c>
    </row>
    <row r="15" spans="2:10" ht="13.5">
      <c r="B15" s="340" t="s">
        <v>177</v>
      </c>
      <c r="C15" s="97">
        <f>SUM(D15:J15)</f>
        <v>751</v>
      </c>
      <c r="D15" s="29">
        <v>0</v>
      </c>
      <c r="E15" s="29">
        <v>7</v>
      </c>
      <c r="F15" s="29">
        <v>454</v>
      </c>
      <c r="G15" s="29">
        <v>209</v>
      </c>
      <c r="H15" s="29">
        <v>14</v>
      </c>
      <c r="I15" s="29">
        <v>0</v>
      </c>
      <c r="J15" s="30">
        <v>67</v>
      </c>
    </row>
    <row r="16" spans="2:10" ht="13.5">
      <c r="B16" s="341"/>
      <c r="C16" s="237">
        <f aca="true" t="shared" si="8" ref="C16:C24">SUM(D16:J16)</f>
        <v>100.00000000000001</v>
      </c>
      <c r="D16" s="27">
        <f aca="true" t="shared" si="9" ref="D16:J16">ROUND(D15/$C15*100,1)</f>
        <v>0</v>
      </c>
      <c r="E16" s="27">
        <f t="shared" si="9"/>
        <v>0.9</v>
      </c>
      <c r="F16" s="27">
        <f t="shared" si="9"/>
        <v>60.5</v>
      </c>
      <c r="G16" s="27">
        <f t="shared" si="9"/>
        <v>27.8</v>
      </c>
      <c r="H16" s="27">
        <f t="shared" si="9"/>
        <v>1.9</v>
      </c>
      <c r="I16" s="27">
        <f t="shared" si="9"/>
        <v>0</v>
      </c>
      <c r="J16" s="28">
        <f t="shared" si="9"/>
        <v>8.9</v>
      </c>
    </row>
    <row r="17" spans="2:10" ht="13.5">
      <c r="B17" s="340" t="s">
        <v>178</v>
      </c>
      <c r="C17" s="97">
        <f t="shared" si="8"/>
        <v>2327</v>
      </c>
      <c r="D17" s="29">
        <v>0</v>
      </c>
      <c r="E17" s="29">
        <v>5</v>
      </c>
      <c r="F17" s="29">
        <v>567</v>
      </c>
      <c r="G17" s="29">
        <v>1346</v>
      </c>
      <c r="H17" s="29">
        <v>199</v>
      </c>
      <c r="I17" s="29">
        <v>12</v>
      </c>
      <c r="J17" s="30">
        <v>198</v>
      </c>
    </row>
    <row r="18" spans="2:10" ht="13.5">
      <c r="B18" s="341"/>
      <c r="C18" s="237">
        <f t="shared" si="8"/>
        <v>99.99999999999999</v>
      </c>
      <c r="D18" s="27">
        <f aca="true" t="shared" si="10" ref="D18:I18">ROUND(D17/$C17*100,1)</f>
        <v>0</v>
      </c>
      <c r="E18" s="27">
        <f t="shared" si="10"/>
        <v>0.2</v>
      </c>
      <c r="F18" s="27">
        <f t="shared" si="10"/>
        <v>24.4</v>
      </c>
      <c r="G18" s="27">
        <f>ROUND(G17/$C17*100,1)</f>
        <v>57.8</v>
      </c>
      <c r="H18" s="27">
        <f t="shared" si="10"/>
        <v>8.6</v>
      </c>
      <c r="I18" s="27">
        <f t="shared" si="10"/>
        <v>0.5</v>
      </c>
      <c r="J18" s="28">
        <f>ROUND(J17/$C17*100,1)</f>
        <v>8.5</v>
      </c>
    </row>
    <row r="19" spans="2:10" ht="13.5">
      <c r="B19" s="340" t="s">
        <v>110</v>
      </c>
      <c r="C19" s="97">
        <f t="shared" si="8"/>
        <v>2394</v>
      </c>
      <c r="D19" s="29">
        <v>0</v>
      </c>
      <c r="E19" s="29">
        <v>0</v>
      </c>
      <c r="F19" s="29">
        <v>46</v>
      </c>
      <c r="G19" s="29">
        <v>1016</v>
      </c>
      <c r="H19" s="29">
        <v>1024</v>
      </c>
      <c r="I19" s="29">
        <v>90</v>
      </c>
      <c r="J19" s="30">
        <v>218</v>
      </c>
    </row>
    <row r="20" spans="2:10" ht="13.5">
      <c r="B20" s="341"/>
      <c r="C20" s="237">
        <f t="shared" si="8"/>
        <v>99.99999999999999</v>
      </c>
      <c r="D20" s="27">
        <f aca="true" t="shared" si="11" ref="D20:J20">ROUND(D19/$C19*100,1)</f>
        <v>0</v>
      </c>
      <c r="E20" s="27">
        <f t="shared" si="11"/>
        <v>0</v>
      </c>
      <c r="F20" s="27">
        <f t="shared" si="11"/>
        <v>1.9</v>
      </c>
      <c r="G20" s="27">
        <f t="shared" si="11"/>
        <v>42.4</v>
      </c>
      <c r="H20" s="27">
        <f t="shared" si="11"/>
        <v>42.8</v>
      </c>
      <c r="I20" s="27">
        <f t="shared" si="11"/>
        <v>3.8</v>
      </c>
      <c r="J20" s="28">
        <f t="shared" si="11"/>
        <v>9.1</v>
      </c>
    </row>
    <row r="21" spans="2:10" ht="13.5">
      <c r="B21" s="340" t="s">
        <v>189</v>
      </c>
      <c r="C21" s="97">
        <f t="shared" si="8"/>
        <v>1712</v>
      </c>
      <c r="D21" s="29">
        <v>0</v>
      </c>
      <c r="E21" s="29">
        <v>0</v>
      </c>
      <c r="F21" s="29">
        <v>2</v>
      </c>
      <c r="G21" s="29">
        <v>213</v>
      </c>
      <c r="H21" s="29">
        <v>998</v>
      </c>
      <c r="I21" s="29">
        <v>355</v>
      </c>
      <c r="J21" s="30">
        <v>144</v>
      </c>
    </row>
    <row r="22" spans="2:10" ht="13.5">
      <c r="B22" s="341"/>
      <c r="C22" s="237">
        <f t="shared" si="8"/>
        <v>100.00000000000001</v>
      </c>
      <c r="D22" s="27">
        <f aca="true" t="shared" si="12" ref="D22:I22">ROUND(D21/$C21*100,1)</f>
        <v>0</v>
      </c>
      <c r="E22" s="27">
        <f t="shared" si="12"/>
        <v>0</v>
      </c>
      <c r="F22" s="27">
        <f t="shared" si="12"/>
        <v>0.1</v>
      </c>
      <c r="G22" s="27">
        <f t="shared" si="12"/>
        <v>12.4</v>
      </c>
      <c r="H22" s="27">
        <f>ROUND(H21/$C21*100,1)+0.1</f>
        <v>58.4</v>
      </c>
      <c r="I22" s="27">
        <f t="shared" si="12"/>
        <v>20.7</v>
      </c>
      <c r="J22" s="28">
        <f>ROUND(J21/$C21*100,1)</f>
        <v>8.4</v>
      </c>
    </row>
    <row r="23" spans="2:10" ht="13.5">
      <c r="B23" s="342" t="s">
        <v>88</v>
      </c>
      <c r="C23" s="97">
        <f t="shared" si="8"/>
        <v>10</v>
      </c>
      <c r="D23" s="29">
        <v>0</v>
      </c>
      <c r="E23" s="29">
        <v>1</v>
      </c>
      <c r="F23" s="29">
        <v>2</v>
      </c>
      <c r="G23" s="29">
        <v>1</v>
      </c>
      <c r="H23" s="29">
        <v>0</v>
      </c>
      <c r="I23" s="29">
        <v>0</v>
      </c>
      <c r="J23" s="30">
        <v>6</v>
      </c>
    </row>
    <row r="24" spans="2:10" ht="13.5">
      <c r="B24" s="345"/>
      <c r="C24" s="238">
        <f t="shared" si="8"/>
        <v>100</v>
      </c>
      <c r="D24" s="31">
        <f aca="true" t="shared" si="13" ref="D24:J24">ROUND(D23/$C23*100,1)</f>
        <v>0</v>
      </c>
      <c r="E24" s="31">
        <f t="shared" si="13"/>
        <v>10</v>
      </c>
      <c r="F24" s="31">
        <f t="shared" si="13"/>
        <v>20</v>
      </c>
      <c r="G24" s="31">
        <f t="shared" si="13"/>
        <v>10</v>
      </c>
      <c r="H24" s="31">
        <f t="shared" si="13"/>
        <v>0</v>
      </c>
      <c r="I24" s="31">
        <f t="shared" si="13"/>
        <v>0</v>
      </c>
      <c r="J24" s="32">
        <f t="shared" si="13"/>
        <v>60</v>
      </c>
    </row>
    <row r="25" spans="2:10" ht="13.5">
      <c r="B25" s="331" t="s">
        <v>84</v>
      </c>
      <c r="C25" s="96">
        <f aca="true" t="shared" si="14" ref="C25:J25">SUM(C29,C27,C31,C33,C35,C37)</f>
        <v>7194</v>
      </c>
      <c r="D25" s="25">
        <f>SUM(D29,D27,D31,D33,D35,D37)</f>
        <v>0</v>
      </c>
      <c r="E25" s="25">
        <f t="shared" si="14"/>
        <v>13</v>
      </c>
      <c r="F25" s="25">
        <f t="shared" si="14"/>
        <v>1071</v>
      </c>
      <c r="G25" s="25">
        <f t="shared" si="14"/>
        <v>2785</v>
      </c>
      <c r="H25" s="25">
        <f t="shared" si="14"/>
        <v>2235</v>
      </c>
      <c r="I25" s="25">
        <f t="shared" si="14"/>
        <v>457</v>
      </c>
      <c r="J25" s="26">
        <f t="shared" si="14"/>
        <v>633</v>
      </c>
    </row>
    <row r="26" spans="2:10" ht="13.5">
      <c r="B26" s="341"/>
      <c r="C26" s="237">
        <f aca="true" t="shared" si="15" ref="C26:C38">SUM(D26:J26)</f>
        <v>100.00000000000001</v>
      </c>
      <c r="D26" s="27">
        <f aca="true" t="shared" si="16" ref="D26:J26">ROUND(D25/$C25*100,1)</f>
        <v>0</v>
      </c>
      <c r="E26" s="27">
        <f t="shared" si="16"/>
        <v>0.2</v>
      </c>
      <c r="F26" s="27">
        <f t="shared" si="16"/>
        <v>14.9</v>
      </c>
      <c r="G26" s="27">
        <f>ROUND(G25/$C25*100,1)-0.1</f>
        <v>38.6</v>
      </c>
      <c r="H26" s="27">
        <f t="shared" si="16"/>
        <v>31.1</v>
      </c>
      <c r="I26" s="27">
        <f t="shared" si="16"/>
        <v>6.4</v>
      </c>
      <c r="J26" s="28">
        <f t="shared" si="16"/>
        <v>8.8</v>
      </c>
    </row>
    <row r="27" spans="2:10" ht="13.5">
      <c r="B27" s="340" t="s">
        <v>112</v>
      </c>
      <c r="C27" s="97">
        <f>SUM(D27:J27)</f>
        <v>623</v>
      </c>
      <c r="D27" s="29">
        <v>0</v>
      </c>
      <c r="E27" s="29">
        <v>0</v>
      </c>
      <c r="F27" s="29">
        <v>108</v>
      </c>
      <c r="G27" s="29">
        <v>219</v>
      </c>
      <c r="H27" s="29">
        <v>196</v>
      </c>
      <c r="I27" s="29">
        <v>39</v>
      </c>
      <c r="J27" s="30">
        <v>61</v>
      </c>
    </row>
    <row r="28" spans="2:10" ht="13.5">
      <c r="B28" s="341"/>
      <c r="C28" s="237">
        <f>SUM(D28:J28)</f>
        <v>100</v>
      </c>
      <c r="D28" s="27">
        <f aca="true" t="shared" si="17" ref="D28:J28">ROUND(D27/$C27*100,1)</f>
        <v>0</v>
      </c>
      <c r="E28" s="27">
        <f t="shared" si="17"/>
        <v>0</v>
      </c>
      <c r="F28" s="27">
        <f t="shared" si="17"/>
        <v>17.3</v>
      </c>
      <c r="G28" s="27">
        <f>ROUND(G27/$C27*100,1)-0.1</f>
        <v>35.1</v>
      </c>
      <c r="H28" s="27">
        <f t="shared" si="17"/>
        <v>31.5</v>
      </c>
      <c r="I28" s="27">
        <f t="shared" si="17"/>
        <v>6.3</v>
      </c>
      <c r="J28" s="28">
        <f t="shared" si="17"/>
        <v>9.8</v>
      </c>
    </row>
    <row r="29" spans="2:10" ht="13.5">
      <c r="B29" s="340" t="s">
        <v>111</v>
      </c>
      <c r="C29" s="97">
        <f t="shared" si="15"/>
        <v>640</v>
      </c>
      <c r="D29" s="29">
        <v>0</v>
      </c>
      <c r="E29" s="29">
        <v>3</v>
      </c>
      <c r="F29" s="29">
        <v>93</v>
      </c>
      <c r="G29" s="29">
        <v>250</v>
      </c>
      <c r="H29" s="29">
        <v>192</v>
      </c>
      <c r="I29" s="29">
        <v>43</v>
      </c>
      <c r="J29" s="30">
        <v>59</v>
      </c>
    </row>
    <row r="30" spans="2:10" ht="13.5">
      <c r="B30" s="341"/>
      <c r="C30" s="237">
        <f t="shared" si="15"/>
        <v>100</v>
      </c>
      <c r="D30" s="27">
        <f aca="true" t="shared" si="18" ref="D30:J30">ROUND(D29/$C29*100,1)</f>
        <v>0</v>
      </c>
      <c r="E30" s="27">
        <f t="shared" si="18"/>
        <v>0.5</v>
      </c>
      <c r="F30" s="27">
        <f t="shared" si="18"/>
        <v>14.5</v>
      </c>
      <c r="G30" s="27">
        <f t="shared" si="18"/>
        <v>39.1</v>
      </c>
      <c r="H30" s="27">
        <f t="shared" si="18"/>
        <v>30</v>
      </c>
      <c r="I30" s="27">
        <f t="shared" si="18"/>
        <v>6.7</v>
      </c>
      <c r="J30" s="28">
        <f t="shared" si="18"/>
        <v>9.2</v>
      </c>
    </row>
    <row r="31" spans="2:10" ht="13.5">
      <c r="B31" s="340" t="s">
        <v>113</v>
      </c>
      <c r="C31" s="97">
        <f t="shared" si="15"/>
        <v>2080</v>
      </c>
      <c r="D31" s="29">
        <v>0</v>
      </c>
      <c r="E31" s="29">
        <v>7</v>
      </c>
      <c r="F31" s="29">
        <v>303</v>
      </c>
      <c r="G31" s="29">
        <v>815</v>
      </c>
      <c r="H31" s="29">
        <v>652</v>
      </c>
      <c r="I31" s="29">
        <v>128</v>
      </c>
      <c r="J31" s="30">
        <v>175</v>
      </c>
    </row>
    <row r="32" spans="2:10" ht="13.5">
      <c r="B32" s="341"/>
      <c r="C32" s="237">
        <f t="shared" si="15"/>
        <v>100.00000000000001</v>
      </c>
      <c r="D32" s="27">
        <f aca="true" t="shared" si="19" ref="D32:J32">ROUND(D31/$C31*100,1)</f>
        <v>0</v>
      </c>
      <c r="E32" s="27">
        <f t="shared" si="19"/>
        <v>0.3</v>
      </c>
      <c r="F32" s="27">
        <f t="shared" si="19"/>
        <v>14.6</v>
      </c>
      <c r="G32" s="27">
        <f t="shared" si="19"/>
        <v>39.2</v>
      </c>
      <c r="H32" s="27">
        <f t="shared" si="19"/>
        <v>31.3</v>
      </c>
      <c r="I32" s="27">
        <f t="shared" si="19"/>
        <v>6.2</v>
      </c>
      <c r="J32" s="28">
        <f t="shared" si="19"/>
        <v>8.4</v>
      </c>
    </row>
    <row r="33" spans="2:10" ht="13.5">
      <c r="B33" s="340" t="s">
        <v>114</v>
      </c>
      <c r="C33" s="97">
        <f t="shared" si="15"/>
        <v>1538</v>
      </c>
      <c r="D33" s="29">
        <v>0</v>
      </c>
      <c r="E33" s="29">
        <v>1</v>
      </c>
      <c r="F33" s="29">
        <v>240</v>
      </c>
      <c r="G33" s="29">
        <v>615</v>
      </c>
      <c r="H33" s="29">
        <v>450</v>
      </c>
      <c r="I33" s="29">
        <v>94</v>
      </c>
      <c r="J33" s="30">
        <v>138</v>
      </c>
    </row>
    <row r="34" spans="2:10" ht="13.5">
      <c r="B34" s="341"/>
      <c r="C34" s="237">
        <f t="shared" si="15"/>
        <v>99.99999999999999</v>
      </c>
      <c r="D34" s="27">
        <f aca="true" t="shared" si="20" ref="D34:I34">ROUND(D33/$C33*100,1)</f>
        <v>0</v>
      </c>
      <c r="E34" s="27">
        <f t="shared" si="20"/>
        <v>0.1</v>
      </c>
      <c r="F34" s="27">
        <f t="shared" si="20"/>
        <v>15.6</v>
      </c>
      <c r="G34" s="27">
        <f>ROUND(G33/$C33*100,1)-0.1</f>
        <v>39.9</v>
      </c>
      <c r="H34" s="27">
        <f t="shared" si="20"/>
        <v>29.3</v>
      </c>
      <c r="I34" s="27">
        <f t="shared" si="20"/>
        <v>6.1</v>
      </c>
      <c r="J34" s="28">
        <f>ROUND(J33/$C33*100,1)</f>
        <v>9</v>
      </c>
    </row>
    <row r="35" spans="2:10" ht="13.5">
      <c r="B35" s="340" t="s">
        <v>115</v>
      </c>
      <c r="C35" s="97">
        <f t="shared" si="15"/>
        <v>1110</v>
      </c>
      <c r="D35" s="29">
        <v>0</v>
      </c>
      <c r="E35" s="29">
        <v>2</v>
      </c>
      <c r="F35" s="29">
        <v>151</v>
      </c>
      <c r="G35" s="29">
        <v>414</v>
      </c>
      <c r="H35" s="29">
        <v>380</v>
      </c>
      <c r="I35" s="29">
        <v>71</v>
      </c>
      <c r="J35" s="30">
        <v>92</v>
      </c>
    </row>
    <row r="36" spans="2:10" ht="13.5">
      <c r="B36" s="341"/>
      <c r="C36" s="237">
        <f t="shared" si="15"/>
        <v>100</v>
      </c>
      <c r="D36" s="27">
        <f aca="true" t="shared" si="21" ref="D36:J36">ROUND(D35/$C35*100,1)</f>
        <v>0</v>
      </c>
      <c r="E36" s="27">
        <f t="shared" si="21"/>
        <v>0.2</v>
      </c>
      <c r="F36" s="27">
        <f t="shared" si="21"/>
        <v>13.6</v>
      </c>
      <c r="G36" s="27">
        <f t="shared" si="21"/>
        <v>37.3</v>
      </c>
      <c r="H36" s="27">
        <f t="shared" si="21"/>
        <v>34.2</v>
      </c>
      <c r="I36" s="27">
        <f t="shared" si="21"/>
        <v>6.4</v>
      </c>
      <c r="J36" s="28">
        <f t="shared" si="21"/>
        <v>8.3</v>
      </c>
    </row>
    <row r="37" spans="2:10" ht="13.5">
      <c r="B37" s="340" t="s">
        <v>116</v>
      </c>
      <c r="C37" s="97">
        <f t="shared" si="15"/>
        <v>1203</v>
      </c>
      <c r="D37" s="29">
        <v>0</v>
      </c>
      <c r="E37" s="29">
        <v>0</v>
      </c>
      <c r="F37" s="29">
        <v>176</v>
      </c>
      <c r="G37" s="29">
        <v>472</v>
      </c>
      <c r="H37" s="29">
        <v>365</v>
      </c>
      <c r="I37" s="29">
        <v>82</v>
      </c>
      <c r="J37" s="30">
        <v>108</v>
      </c>
    </row>
    <row r="38" spans="2:10" ht="13.5">
      <c r="B38" s="343"/>
      <c r="C38" s="238">
        <f t="shared" si="15"/>
        <v>100</v>
      </c>
      <c r="D38" s="31">
        <f aca="true" t="shared" si="22" ref="D38:I38">ROUND(D37/$C37*100,1)</f>
        <v>0</v>
      </c>
      <c r="E38" s="31">
        <f t="shared" si="22"/>
        <v>0</v>
      </c>
      <c r="F38" s="31">
        <f t="shared" si="22"/>
        <v>14.6</v>
      </c>
      <c r="G38" s="31">
        <f>ROUND(G37/$C37*100,1)+0.1</f>
        <v>39.300000000000004</v>
      </c>
      <c r="H38" s="31">
        <f t="shared" si="22"/>
        <v>30.3</v>
      </c>
      <c r="I38" s="31">
        <f t="shared" si="22"/>
        <v>6.8</v>
      </c>
      <c r="J38" s="32">
        <f>ROUND(J37/$C37*100,1)</f>
        <v>9</v>
      </c>
    </row>
    <row r="39" spans="2:10" ht="13.5">
      <c r="B39" s="331" t="s">
        <v>84</v>
      </c>
      <c r="C39" s="96">
        <f aca="true" t="shared" si="23" ref="C39:I39">SUM(C41,C43,C45)</f>
        <v>7194</v>
      </c>
      <c r="D39" s="25">
        <f t="shared" si="23"/>
        <v>0</v>
      </c>
      <c r="E39" s="25">
        <f t="shared" si="23"/>
        <v>13</v>
      </c>
      <c r="F39" s="25">
        <f t="shared" si="23"/>
        <v>1071</v>
      </c>
      <c r="G39" s="25">
        <f t="shared" si="23"/>
        <v>2785</v>
      </c>
      <c r="H39" s="25">
        <f t="shared" si="23"/>
        <v>2235</v>
      </c>
      <c r="I39" s="25">
        <f t="shared" si="23"/>
        <v>457</v>
      </c>
      <c r="J39" s="26">
        <f>SUM(J43,J41,J45)</f>
        <v>633</v>
      </c>
    </row>
    <row r="40" spans="2:10" ht="13.5">
      <c r="B40" s="341"/>
      <c r="C40" s="237">
        <f aca="true" t="shared" si="24" ref="C40:C46">SUM(D40:J40)</f>
        <v>100.00000000000001</v>
      </c>
      <c r="D40" s="27">
        <f aca="true" t="shared" si="25" ref="D40:J40">ROUND(D39/$C39*100,1)</f>
        <v>0</v>
      </c>
      <c r="E40" s="27">
        <f>ROUND(E39/$C39*100,1)</f>
        <v>0.2</v>
      </c>
      <c r="F40" s="27">
        <f t="shared" si="25"/>
        <v>14.9</v>
      </c>
      <c r="G40" s="27">
        <f>ROUND(G39/$C39*100,1)-0.1</f>
        <v>38.6</v>
      </c>
      <c r="H40" s="27">
        <f t="shared" si="25"/>
        <v>31.1</v>
      </c>
      <c r="I40" s="27">
        <f t="shared" si="25"/>
        <v>6.4</v>
      </c>
      <c r="J40" s="28">
        <f t="shared" si="25"/>
        <v>8.8</v>
      </c>
    </row>
    <row r="41" spans="2:10" ht="13.5">
      <c r="B41" s="340" t="s">
        <v>131</v>
      </c>
      <c r="C41" s="97">
        <f t="shared" si="24"/>
        <v>3200</v>
      </c>
      <c r="D41" s="29">
        <v>0</v>
      </c>
      <c r="E41" s="29">
        <v>7</v>
      </c>
      <c r="F41" s="29">
        <v>459</v>
      </c>
      <c r="G41" s="29">
        <v>1195</v>
      </c>
      <c r="H41" s="29">
        <v>990</v>
      </c>
      <c r="I41" s="29">
        <v>211</v>
      </c>
      <c r="J41" s="30">
        <v>338</v>
      </c>
    </row>
    <row r="42" spans="2:10" ht="13.5">
      <c r="B42" s="341"/>
      <c r="C42" s="237">
        <f t="shared" si="24"/>
        <v>99.99999999999999</v>
      </c>
      <c r="D42" s="27">
        <f aca="true" t="shared" si="26" ref="D42:J42">ROUND(D41/$C41*100,1)</f>
        <v>0</v>
      </c>
      <c r="E42" s="27">
        <f t="shared" si="26"/>
        <v>0.2</v>
      </c>
      <c r="F42" s="27">
        <f t="shared" si="26"/>
        <v>14.3</v>
      </c>
      <c r="G42" s="27">
        <f>ROUND(G41/$C41*100,1)+0.1</f>
        <v>37.4</v>
      </c>
      <c r="H42" s="27">
        <f t="shared" si="26"/>
        <v>30.9</v>
      </c>
      <c r="I42" s="27">
        <f t="shared" si="26"/>
        <v>6.6</v>
      </c>
      <c r="J42" s="28">
        <f t="shared" si="26"/>
        <v>10.6</v>
      </c>
    </row>
    <row r="43" spans="2:10" ht="13.5">
      <c r="B43" s="342" t="s">
        <v>117</v>
      </c>
      <c r="C43" s="97">
        <f t="shared" si="24"/>
        <v>2735</v>
      </c>
      <c r="D43" s="29">
        <v>0</v>
      </c>
      <c r="E43" s="29">
        <v>4</v>
      </c>
      <c r="F43" s="29">
        <v>408</v>
      </c>
      <c r="G43" s="29">
        <v>1081</v>
      </c>
      <c r="H43" s="29">
        <v>866</v>
      </c>
      <c r="I43" s="29">
        <v>180</v>
      </c>
      <c r="J43" s="30">
        <v>196</v>
      </c>
    </row>
    <row r="44" spans="2:10" ht="13.5">
      <c r="B44" s="344"/>
      <c r="C44" s="237">
        <f t="shared" si="24"/>
        <v>100</v>
      </c>
      <c r="D44" s="27">
        <f aca="true" t="shared" si="27" ref="D44:I44">ROUND(D43/$C43*100,1)</f>
        <v>0</v>
      </c>
      <c r="E44" s="27">
        <f t="shared" si="27"/>
        <v>0.1</v>
      </c>
      <c r="F44" s="27">
        <f t="shared" si="27"/>
        <v>14.9</v>
      </c>
      <c r="G44" s="27">
        <f>ROUND(G43/$C43*100,1)</f>
        <v>39.5</v>
      </c>
      <c r="H44" s="27">
        <f t="shared" si="27"/>
        <v>31.7</v>
      </c>
      <c r="I44" s="27">
        <f t="shared" si="27"/>
        <v>6.6</v>
      </c>
      <c r="J44" s="28">
        <f>ROUND(J43/$C43*100,1)</f>
        <v>7.2</v>
      </c>
    </row>
    <row r="45" spans="2:10" ht="13.5">
      <c r="B45" s="338" t="s">
        <v>34</v>
      </c>
      <c r="C45" s="98">
        <f t="shared" si="24"/>
        <v>1259</v>
      </c>
      <c r="D45" s="37">
        <v>0</v>
      </c>
      <c r="E45" s="37">
        <v>2</v>
      </c>
      <c r="F45" s="37">
        <v>204</v>
      </c>
      <c r="G45" s="37">
        <v>509</v>
      </c>
      <c r="H45" s="37">
        <v>379</v>
      </c>
      <c r="I45" s="37">
        <v>66</v>
      </c>
      <c r="J45" s="56">
        <v>99</v>
      </c>
    </row>
    <row r="46" spans="2:10" ht="13.5">
      <c r="B46" s="345"/>
      <c r="C46" s="238">
        <f t="shared" si="24"/>
        <v>100.00000000000001</v>
      </c>
      <c r="D46" s="31">
        <f aca="true" t="shared" si="28" ref="D46:I46">ROUND(D45/$C45*100,1)</f>
        <v>0</v>
      </c>
      <c r="E46" s="31">
        <f t="shared" si="28"/>
        <v>0.2</v>
      </c>
      <c r="F46" s="31">
        <f t="shared" si="28"/>
        <v>16.2</v>
      </c>
      <c r="G46" s="31">
        <f>ROUND(G45/$C45*100,1)</f>
        <v>40.4</v>
      </c>
      <c r="H46" s="31">
        <f t="shared" si="28"/>
        <v>30.1</v>
      </c>
      <c r="I46" s="31">
        <f t="shared" si="28"/>
        <v>5.2</v>
      </c>
      <c r="J46" s="32">
        <f>ROUND(J45/$C45*100,1)</f>
        <v>7.9</v>
      </c>
    </row>
    <row r="49" ht="13.5">
      <c r="A49" s="19" t="s">
        <v>276</v>
      </c>
    </row>
    <row r="50" ht="13.5">
      <c r="A50" s="19" t="s">
        <v>352</v>
      </c>
    </row>
    <row r="51" ht="13.5">
      <c r="J51" s="290" t="s">
        <v>250</v>
      </c>
    </row>
    <row r="52" spans="2:10" ht="27" customHeight="1">
      <c r="B52" s="291"/>
      <c r="C52" s="95" t="s">
        <v>84</v>
      </c>
      <c r="D52" s="21" t="s">
        <v>125</v>
      </c>
      <c r="E52" s="21" t="s">
        <v>126</v>
      </c>
      <c r="F52" s="21" t="s">
        <v>127</v>
      </c>
      <c r="G52" s="21" t="s">
        <v>128</v>
      </c>
      <c r="H52" s="21" t="s">
        <v>129</v>
      </c>
      <c r="I52" s="22" t="s">
        <v>75</v>
      </c>
      <c r="J52" s="23" t="s">
        <v>88</v>
      </c>
    </row>
    <row r="53" spans="2:10" ht="13.5">
      <c r="B53" s="331" t="s">
        <v>84</v>
      </c>
      <c r="C53" s="96">
        <f>SUM(C55,C57,C59)</f>
        <v>7194</v>
      </c>
      <c r="D53" s="25">
        <f aca="true" t="shared" si="29" ref="D53:J53">SUM(D55,D57,D59)</f>
        <v>3</v>
      </c>
      <c r="E53" s="25">
        <f t="shared" si="29"/>
        <v>903</v>
      </c>
      <c r="F53" s="25">
        <f t="shared" si="29"/>
        <v>4128</v>
      </c>
      <c r="G53" s="25">
        <f t="shared" si="29"/>
        <v>1494</v>
      </c>
      <c r="H53" s="25">
        <f t="shared" si="29"/>
        <v>193</v>
      </c>
      <c r="I53" s="25">
        <f t="shared" si="29"/>
        <v>45</v>
      </c>
      <c r="J53" s="26">
        <f t="shared" si="29"/>
        <v>428</v>
      </c>
    </row>
    <row r="54" spans="2:10" ht="13.5">
      <c r="B54" s="341"/>
      <c r="C54" s="237">
        <f aca="true" t="shared" si="30" ref="C54:C60">SUM(D54:J54)</f>
        <v>100</v>
      </c>
      <c r="D54" s="27">
        <f aca="true" t="shared" si="31" ref="D54:J54">ROUND(D53/$C53*100,1)</f>
        <v>0</v>
      </c>
      <c r="E54" s="27">
        <f t="shared" si="31"/>
        <v>12.6</v>
      </c>
      <c r="F54" s="27">
        <f t="shared" si="31"/>
        <v>57.4</v>
      </c>
      <c r="G54" s="27">
        <f t="shared" si="31"/>
        <v>20.8</v>
      </c>
      <c r="H54" s="27">
        <f t="shared" si="31"/>
        <v>2.7</v>
      </c>
      <c r="I54" s="27">
        <f t="shared" si="31"/>
        <v>0.6</v>
      </c>
      <c r="J54" s="28">
        <f t="shared" si="31"/>
        <v>5.9</v>
      </c>
    </row>
    <row r="55" spans="2:10" ht="13.5">
      <c r="B55" s="340" t="s">
        <v>89</v>
      </c>
      <c r="C55" s="97">
        <f t="shared" si="30"/>
        <v>3673</v>
      </c>
      <c r="D55" s="29">
        <v>2</v>
      </c>
      <c r="E55" s="29">
        <v>422</v>
      </c>
      <c r="F55" s="29">
        <v>2095</v>
      </c>
      <c r="G55" s="29">
        <v>813</v>
      </c>
      <c r="H55" s="29">
        <v>106</v>
      </c>
      <c r="I55" s="29">
        <v>26</v>
      </c>
      <c r="J55" s="30">
        <v>209</v>
      </c>
    </row>
    <row r="56" spans="2:10" ht="13.5">
      <c r="B56" s="341"/>
      <c r="C56" s="237">
        <f t="shared" si="30"/>
        <v>100</v>
      </c>
      <c r="D56" s="27">
        <f aca="true" t="shared" si="32" ref="D56:I56">ROUND(D55/$C55*100,1)</f>
        <v>0.1</v>
      </c>
      <c r="E56" s="27">
        <f t="shared" si="32"/>
        <v>11.5</v>
      </c>
      <c r="F56" s="27">
        <f>ROUND(F55/$C55*100,1)</f>
        <v>57</v>
      </c>
      <c r="G56" s="27">
        <f t="shared" si="32"/>
        <v>22.1</v>
      </c>
      <c r="H56" s="27">
        <f t="shared" si="32"/>
        <v>2.9</v>
      </c>
      <c r="I56" s="27">
        <f t="shared" si="32"/>
        <v>0.7</v>
      </c>
      <c r="J56" s="28">
        <f>ROUND(J55/$C55*100,1)</f>
        <v>5.7</v>
      </c>
    </row>
    <row r="57" spans="2:10" ht="13.5">
      <c r="B57" s="340" t="s">
        <v>90</v>
      </c>
      <c r="C57" s="97">
        <f t="shared" si="30"/>
        <v>3436</v>
      </c>
      <c r="D57" s="29">
        <v>1</v>
      </c>
      <c r="E57" s="29">
        <v>471</v>
      </c>
      <c r="F57" s="29">
        <v>1991</v>
      </c>
      <c r="G57" s="29">
        <v>663</v>
      </c>
      <c r="H57" s="29">
        <v>82</v>
      </c>
      <c r="I57" s="29">
        <v>18</v>
      </c>
      <c r="J57" s="30">
        <v>210</v>
      </c>
    </row>
    <row r="58" spans="2:10" ht="13.5">
      <c r="B58" s="341"/>
      <c r="C58" s="237">
        <f t="shared" si="30"/>
        <v>100</v>
      </c>
      <c r="D58" s="27">
        <f aca="true" t="shared" si="33" ref="D58:I58">ROUND(D57/$C57*100,1)</f>
        <v>0</v>
      </c>
      <c r="E58" s="27">
        <f t="shared" si="33"/>
        <v>13.7</v>
      </c>
      <c r="F58" s="27">
        <f>ROUND(F57/$C57*100,1)+0.1</f>
        <v>58</v>
      </c>
      <c r="G58" s="27">
        <f t="shared" si="33"/>
        <v>19.3</v>
      </c>
      <c r="H58" s="27">
        <f t="shared" si="33"/>
        <v>2.4</v>
      </c>
      <c r="I58" s="27">
        <f t="shared" si="33"/>
        <v>0.5</v>
      </c>
      <c r="J58" s="28">
        <f>ROUND(J57/$C57*100,1)</f>
        <v>6.1</v>
      </c>
    </row>
    <row r="59" spans="2:10" ht="13.5">
      <c r="B59" s="342" t="s">
        <v>88</v>
      </c>
      <c r="C59" s="97">
        <f t="shared" si="30"/>
        <v>85</v>
      </c>
      <c r="D59" s="29">
        <v>0</v>
      </c>
      <c r="E59" s="29">
        <v>10</v>
      </c>
      <c r="F59" s="29">
        <v>42</v>
      </c>
      <c r="G59" s="29">
        <v>18</v>
      </c>
      <c r="H59" s="29">
        <v>5</v>
      </c>
      <c r="I59" s="29">
        <v>1</v>
      </c>
      <c r="J59" s="30">
        <v>9</v>
      </c>
    </row>
    <row r="60" spans="2:10" ht="13.5">
      <c r="B60" s="345"/>
      <c r="C60" s="237">
        <f t="shared" si="30"/>
        <v>100</v>
      </c>
      <c r="D60" s="27">
        <f aca="true" t="shared" si="34" ref="D60:I60">ROUND(D59/$C59*100,1)</f>
        <v>0</v>
      </c>
      <c r="E60" s="27">
        <f t="shared" si="34"/>
        <v>11.8</v>
      </c>
      <c r="F60" s="27">
        <f>ROUND(F59/$C59*100,1)-0.1</f>
        <v>49.3</v>
      </c>
      <c r="G60" s="27">
        <f t="shared" si="34"/>
        <v>21.2</v>
      </c>
      <c r="H60" s="27">
        <f t="shared" si="34"/>
        <v>5.9</v>
      </c>
      <c r="I60" s="27">
        <f t="shared" si="34"/>
        <v>1.2</v>
      </c>
      <c r="J60" s="28">
        <f>ROUND(J59/$C59*100,1)</f>
        <v>10.6</v>
      </c>
    </row>
    <row r="61" spans="2:10" ht="13.5">
      <c r="B61" s="331" t="s">
        <v>84</v>
      </c>
      <c r="C61" s="96">
        <f>SUM(,C63,C65,C67,C69,C71)</f>
        <v>7194</v>
      </c>
      <c r="D61" s="25">
        <f>SUM(,D65,D67,D69,D71)</f>
        <v>3</v>
      </c>
      <c r="E61" s="25">
        <f>SUM(,E63,E65,E67,E69,E71)</f>
        <v>903</v>
      </c>
      <c r="F61" s="25">
        <f>SUM(,F63,F65,F67,F69,F71)</f>
        <v>4128</v>
      </c>
      <c r="G61" s="25">
        <f>SUM(,G63,G65,G67,G69,G71)</f>
        <v>1494</v>
      </c>
      <c r="H61" s="25">
        <f>SUM(,H63,H65,H67,H69,H71)</f>
        <v>193</v>
      </c>
      <c r="I61" s="25">
        <f>SUM(I63,I65,I67,I69,I71)</f>
        <v>45</v>
      </c>
      <c r="J61" s="26">
        <f>SUM(,J63,J65,J67,J69,J71)</f>
        <v>428</v>
      </c>
    </row>
    <row r="62" spans="2:10" ht="13.5">
      <c r="B62" s="341"/>
      <c r="C62" s="237">
        <f>SUM(D62:J62)</f>
        <v>100</v>
      </c>
      <c r="D62" s="27">
        <f aca="true" t="shared" si="35" ref="D62:I62">ROUND(D61/$C61*100,1)</f>
        <v>0</v>
      </c>
      <c r="E62" s="27">
        <f t="shared" si="35"/>
        <v>12.6</v>
      </c>
      <c r="F62" s="27">
        <f t="shared" si="35"/>
        <v>57.4</v>
      </c>
      <c r="G62" s="27">
        <f t="shared" si="35"/>
        <v>20.8</v>
      </c>
      <c r="H62" s="27">
        <f t="shared" si="35"/>
        <v>2.7</v>
      </c>
      <c r="I62" s="27">
        <f t="shared" si="35"/>
        <v>0.6</v>
      </c>
      <c r="J62" s="28">
        <f>ROUND(J61/$C61*100,1)</f>
        <v>5.9</v>
      </c>
    </row>
    <row r="63" spans="2:10" ht="13.5">
      <c r="B63" s="340" t="s">
        <v>177</v>
      </c>
      <c r="C63" s="97">
        <f aca="true" t="shared" si="36" ref="C63:C72">SUM(D63:J63)</f>
        <v>751</v>
      </c>
      <c r="D63" s="29">
        <v>0</v>
      </c>
      <c r="E63" s="29">
        <v>329</v>
      </c>
      <c r="F63" s="29">
        <v>378</v>
      </c>
      <c r="G63" s="29">
        <v>7</v>
      </c>
      <c r="H63" s="29">
        <v>0</v>
      </c>
      <c r="I63" s="29">
        <v>1</v>
      </c>
      <c r="J63" s="30">
        <v>36</v>
      </c>
    </row>
    <row r="64" spans="2:10" ht="13.5">
      <c r="B64" s="341"/>
      <c r="C64" s="237">
        <f t="shared" si="36"/>
        <v>99.99999999999999</v>
      </c>
      <c r="D64" s="27">
        <f aca="true" t="shared" si="37" ref="D64:J64">ROUND(D63/$C63*100,1)</f>
        <v>0</v>
      </c>
      <c r="E64" s="27">
        <f t="shared" si="37"/>
        <v>43.8</v>
      </c>
      <c r="F64" s="27">
        <f>ROUND(F63/$C63*100,1)+0.1</f>
        <v>50.4</v>
      </c>
      <c r="G64" s="27">
        <f t="shared" si="37"/>
        <v>0.9</v>
      </c>
      <c r="H64" s="27">
        <f t="shared" si="37"/>
        <v>0</v>
      </c>
      <c r="I64" s="27">
        <f t="shared" si="37"/>
        <v>0.1</v>
      </c>
      <c r="J64" s="28">
        <f t="shared" si="37"/>
        <v>4.8</v>
      </c>
    </row>
    <row r="65" spans="2:10" ht="13.5">
      <c r="B65" s="340" t="s">
        <v>178</v>
      </c>
      <c r="C65" s="97">
        <f t="shared" si="36"/>
        <v>2327</v>
      </c>
      <c r="D65" s="29">
        <v>1</v>
      </c>
      <c r="E65" s="29">
        <v>460</v>
      </c>
      <c r="F65" s="29">
        <v>1597</v>
      </c>
      <c r="G65" s="29">
        <v>138</v>
      </c>
      <c r="H65" s="29">
        <v>8</v>
      </c>
      <c r="I65" s="29">
        <v>3</v>
      </c>
      <c r="J65" s="30">
        <v>120</v>
      </c>
    </row>
    <row r="66" spans="2:10" ht="13.5">
      <c r="B66" s="341"/>
      <c r="C66" s="237">
        <f t="shared" si="36"/>
        <v>99.99999999999999</v>
      </c>
      <c r="D66" s="27">
        <f aca="true" t="shared" si="38" ref="D66:J66">ROUND(D65/$C65*100,1)</f>
        <v>0</v>
      </c>
      <c r="E66" s="27">
        <f t="shared" si="38"/>
        <v>19.8</v>
      </c>
      <c r="F66" s="27">
        <f>ROUND(F65/$C65*100,1)+0.1</f>
        <v>68.69999999999999</v>
      </c>
      <c r="G66" s="27">
        <f t="shared" si="38"/>
        <v>5.9</v>
      </c>
      <c r="H66" s="27">
        <f t="shared" si="38"/>
        <v>0.3</v>
      </c>
      <c r="I66" s="27">
        <f t="shared" si="38"/>
        <v>0.1</v>
      </c>
      <c r="J66" s="28">
        <f t="shared" si="38"/>
        <v>5.2</v>
      </c>
    </row>
    <row r="67" spans="2:10" ht="13.5">
      <c r="B67" s="340" t="s">
        <v>110</v>
      </c>
      <c r="C67" s="97">
        <f t="shared" si="36"/>
        <v>2394</v>
      </c>
      <c r="D67" s="29">
        <v>2</v>
      </c>
      <c r="E67" s="29">
        <v>96</v>
      </c>
      <c r="F67" s="29">
        <v>1501</v>
      </c>
      <c r="G67" s="29">
        <v>571</v>
      </c>
      <c r="H67" s="29">
        <v>57</v>
      </c>
      <c r="I67" s="29">
        <v>10</v>
      </c>
      <c r="J67" s="30">
        <v>157</v>
      </c>
    </row>
    <row r="68" spans="2:10" ht="13.5">
      <c r="B68" s="341"/>
      <c r="C68" s="237">
        <f t="shared" si="36"/>
        <v>100</v>
      </c>
      <c r="D68" s="27">
        <f aca="true" t="shared" si="39" ref="D68:J68">ROUND(D67/$C67*100,1)</f>
        <v>0.1</v>
      </c>
      <c r="E68" s="27">
        <f t="shared" si="39"/>
        <v>4</v>
      </c>
      <c r="F68" s="27">
        <f>ROUND(F67/$C67*100,1)-0.1</f>
        <v>62.6</v>
      </c>
      <c r="G68" s="27">
        <f t="shared" si="39"/>
        <v>23.9</v>
      </c>
      <c r="H68" s="27">
        <f t="shared" si="39"/>
        <v>2.4</v>
      </c>
      <c r="I68" s="27">
        <f t="shared" si="39"/>
        <v>0.4</v>
      </c>
      <c r="J68" s="28">
        <f t="shared" si="39"/>
        <v>6.6</v>
      </c>
    </row>
    <row r="69" spans="2:10" ht="13.5">
      <c r="B69" s="340" t="s">
        <v>189</v>
      </c>
      <c r="C69" s="97">
        <f t="shared" si="36"/>
        <v>1712</v>
      </c>
      <c r="D69" s="29">
        <v>0</v>
      </c>
      <c r="E69" s="29">
        <v>15</v>
      </c>
      <c r="F69" s="29">
        <v>650</v>
      </c>
      <c r="G69" s="29">
        <v>778</v>
      </c>
      <c r="H69" s="29">
        <v>128</v>
      </c>
      <c r="I69" s="29">
        <v>31</v>
      </c>
      <c r="J69" s="30">
        <v>110</v>
      </c>
    </row>
    <row r="70" spans="2:10" ht="13.5">
      <c r="B70" s="341"/>
      <c r="C70" s="237">
        <f t="shared" si="36"/>
        <v>100</v>
      </c>
      <c r="D70" s="27">
        <f aca="true" t="shared" si="40" ref="D70:J70">ROUND(D69/$C69*100,1)</f>
        <v>0</v>
      </c>
      <c r="E70" s="27">
        <f t="shared" si="40"/>
        <v>0.9</v>
      </c>
      <c r="F70" s="27">
        <f t="shared" si="40"/>
        <v>38</v>
      </c>
      <c r="G70" s="27">
        <f t="shared" si="40"/>
        <v>45.4</v>
      </c>
      <c r="H70" s="27">
        <f t="shared" si="40"/>
        <v>7.5</v>
      </c>
      <c r="I70" s="27">
        <f t="shared" si="40"/>
        <v>1.8</v>
      </c>
      <c r="J70" s="28">
        <f t="shared" si="40"/>
        <v>6.4</v>
      </c>
    </row>
    <row r="71" spans="2:10" ht="13.5">
      <c r="B71" s="342" t="s">
        <v>88</v>
      </c>
      <c r="C71" s="97">
        <f t="shared" si="36"/>
        <v>10</v>
      </c>
      <c r="D71" s="29">
        <v>0</v>
      </c>
      <c r="E71" s="29">
        <v>3</v>
      </c>
      <c r="F71" s="29">
        <v>2</v>
      </c>
      <c r="G71" s="29">
        <v>0</v>
      </c>
      <c r="H71" s="29">
        <v>0</v>
      </c>
      <c r="I71" s="29">
        <v>0</v>
      </c>
      <c r="J71" s="30">
        <v>5</v>
      </c>
    </row>
    <row r="72" spans="2:10" ht="13.5">
      <c r="B72" s="345"/>
      <c r="C72" s="238">
        <f t="shared" si="36"/>
        <v>100</v>
      </c>
      <c r="D72" s="31">
        <f aca="true" t="shared" si="41" ref="D72:J72">ROUND(D71/$C71*100,1)</f>
        <v>0</v>
      </c>
      <c r="E72" s="31">
        <f t="shared" si="41"/>
        <v>30</v>
      </c>
      <c r="F72" s="31">
        <f t="shared" si="41"/>
        <v>20</v>
      </c>
      <c r="G72" s="31">
        <f t="shared" si="41"/>
        <v>0</v>
      </c>
      <c r="H72" s="31">
        <f t="shared" si="41"/>
        <v>0</v>
      </c>
      <c r="I72" s="31">
        <f t="shared" si="41"/>
        <v>0</v>
      </c>
      <c r="J72" s="32">
        <f t="shared" si="41"/>
        <v>50</v>
      </c>
    </row>
    <row r="73" spans="2:10" ht="13.5">
      <c r="B73" s="331" t="s">
        <v>84</v>
      </c>
      <c r="C73" s="96">
        <f aca="true" t="shared" si="42" ref="C73:J73">SUM(C77,C75,C79,C81,C83,C85)</f>
        <v>7194</v>
      </c>
      <c r="D73" s="25">
        <f>SUM(D77,D75,D79,D81,D83,D85)</f>
        <v>3</v>
      </c>
      <c r="E73" s="25">
        <f>SUM(E77,E75,E79,E81,E83,E85)</f>
        <v>903</v>
      </c>
      <c r="F73" s="25">
        <f t="shared" si="42"/>
        <v>4128</v>
      </c>
      <c r="G73" s="25">
        <f t="shared" si="42"/>
        <v>1494</v>
      </c>
      <c r="H73" s="25">
        <f t="shared" si="42"/>
        <v>193</v>
      </c>
      <c r="I73" s="25">
        <f t="shared" si="42"/>
        <v>45</v>
      </c>
      <c r="J73" s="26">
        <f t="shared" si="42"/>
        <v>428</v>
      </c>
    </row>
    <row r="74" spans="2:10" ht="13.5">
      <c r="B74" s="341"/>
      <c r="C74" s="237">
        <f aca="true" t="shared" si="43" ref="C74:C86">SUM(D74:J74)</f>
        <v>100</v>
      </c>
      <c r="D74" s="27">
        <f aca="true" t="shared" si="44" ref="D74:I74">ROUND(D73/$C73*100,1)</f>
        <v>0</v>
      </c>
      <c r="E74" s="27">
        <f t="shared" si="44"/>
        <v>12.6</v>
      </c>
      <c r="F74" s="27">
        <f t="shared" si="44"/>
        <v>57.4</v>
      </c>
      <c r="G74" s="27">
        <f t="shared" si="44"/>
        <v>20.8</v>
      </c>
      <c r="H74" s="27">
        <f t="shared" si="44"/>
        <v>2.7</v>
      </c>
      <c r="I74" s="27">
        <f t="shared" si="44"/>
        <v>0.6</v>
      </c>
      <c r="J74" s="28">
        <f>ROUND(J73/$C73*100,1)</f>
        <v>5.9</v>
      </c>
    </row>
    <row r="75" spans="2:10" ht="13.5">
      <c r="B75" s="340" t="s">
        <v>112</v>
      </c>
      <c r="C75" s="97">
        <f>SUM(D75:J75)</f>
        <v>623</v>
      </c>
      <c r="D75" s="29">
        <v>0</v>
      </c>
      <c r="E75" s="29">
        <v>94</v>
      </c>
      <c r="F75" s="29">
        <v>318</v>
      </c>
      <c r="G75" s="29">
        <v>134</v>
      </c>
      <c r="H75" s="29">
        <v>24</v>
      </c>
      <c r="I75" s="29">
        <v>4</v>
      </c>
      <c r="J75" s="30">
        <v>49</v>
      </c>
    </row>
    <row r="76" spans="2:10" ht="13.5">
      <c r="B76" s="341"/>
      <c r="C76" s="237">
        <f>SUM(D76:J76)</f>
        <v>100</v>
      </c>
      <c r="D76" s="27">
        <f aca="true" t="shared" si="45" ref="D76:I76">ROUND(D75/$C75*100,1)</f>
        <v>0</v>
      </c>
      <c r="E76" s="27">
        <f t="shared" si="45"/>
        <v>15.1</v>
      </c>
      <c r="F76" s="27">
        <f>ROUND(F75/$C75*100,1)</f>
        <v>51</v>
      </c>
      <c r="G76" s="27">
        <f t="shared" si="45"/>
        <v>21.5</v>
      </c>
      <c r="H76" s="27">
        <f t="shared" si="45"/>
        <v>3.9</v>
      </c>
      <c r="I76" s="27">
        <f t="shared" si="45"/>
        <v>0.6</v>
      </c>
      <c r="J76" s="28">
        <f>ROUND(J75/$C75*100,1)</f>
        <v>7.9</v>
      </c>
    </row>
    <row r="77" spans="2:10" ht="13.5">
      <c r="B77" s="340" t="s">
        <v>111</v>
      </c>
      <c r="C77" s="97">
        <f t="shared" si="43"/>
        <v>640</v>
      </c>
      <c r="D77" s="29">
        <v>0</v>
      </c>
      <c r="E77" s="29">
        <v>63</v>
      </c>
      <c r="F77" s="29">
        <v>364</v>
      </c>
      <c r="G77" s="29">
        <v>140</v>
      </c>
      <c r="H77" s="29">
        <v>21</v>
      </c>
      <c r="I77" s="29">
        <v>6</v>
      </c>
      <c r="J77" s="30">
        <v>46</v>
      </c>
    </row>
    <row r="78" spans="2:10" ht="13.5">
      <c r="B78" s="341"/>
      <c r="C78" s="237">
        <f t="shared" si="43"/>
        <v>100</v>
      </c>
      <c r="D78" s="27">
        <f aca="true" t="shared" si="46" ref="D78:J78">ROUND(D77/$C77*100,1)</f>
        <v>0</v>
      </c>
      <c r="E78" s="27">
        <f t="shared" si="46"/>
        <v>9.8</v>
      </c>
      <c r="F78" s="27">
        <f t="shared" si="46"/>
        <v>56.9</v>
      </c>
      <c r="G78" s="27">
        <f t="shared" si="46"/>
        <v>21.9</v>
      </c>
      <c r="H78" s="27">
        <f t="shared" si="46"/>
        <v>3.3</v>
      </c>
      <c r="I78" s="27">
        <f t="shared" si="46"/>
        <v>0.9</v>
      </c>
      <c r="J78" s="28">
        <f t="shared" si="46"/>
        <v>7.2</v>
      </c>
    </row>
    <row r="79" spans="2:10" ht="13.5">
      <c r="B79" s="340" t="s">
        <v>113</v>
      </c>
      <c r="C79" s="97">
        <f t="shared" si="43"/>
        <v>2080</v>
      </c>
      <c r="D79" s="29">
        <v>2</v>
      </c>
      <c r="E79" s="29">
        <v>248</v>
      </c>
      <c r="F79" s="29">
        <v>1182</v>
      </c>
      <c r="G79" s="29">
        <v>458</v>
      </c>
      <c r="H79" s="29">
        <v>49</v>
      </c>
      <c r="I79" s="29">
        <v>16</v>
      </c>
      <c r="J79" s="30">
        <v>125</v>
      </c>
    </row>
    <row r="80" spans="2:10" ht="13.5">
      <c r="B80" s="341"/>
      <c r="C80" s="237">
        <f t="shared" si="43"/>
        <v>100</v>
      </c>
      <c r="D80" s="27">
        <f aca="true" t="shared" si="47" ref="D80:J80">ROUND(D79/$C79*100,1)</f>
        <v>0.1</v>
      </c>
      <c r="E80" s="27">
        <f t="shared" si="47"/>
        <v>11.9</v>
      </c>
      <c r="F80" s="27">
        <f t="shared" si="47"/>
        <v>56.8</v>
      </c>
      <c r="G80" s="27">
        <f t="shared" si="47"/>
        <v>22</v>
      </c>
      <c r="H80" s="27">
        <f t="shared" si="47"/>
        <v>2.4</v>
      </c>
      <c r="I80" s="27">
        <f t="shared" si="47"/>
        <v>0.8</v>
      </c>
      <c r="J80" s="28">
        <f t="shared" si="47"/>
        <v>6</v>
      </c>
    </row>
    <row r="81" spans="2:10" ht="13.5">
      <c r="B81" s="340" t="s">
        <v>114</v>
      </c>
      <c r="C81" s="97">
        <f t="shared" si="43"/>
        <v>1538</v>
      </c>
      <c r="D81" s="29">
        <v>1</v>
      </c>
      <c r="E81" s="29">
        <v>213</v>
      </c>
      <c r="F81" s="29">
        <v>899</v>
      </c>
      <c r="G81" s="29">
        <v>290</v>
      </c>
      <c r="H81" s="29">
        <v>45</v>
      </c>
      <c r="I81" s="29">
        <v>6</v>
      </c>
      <c r="J81" s="30">
        <v>84</v>
      </c>
    </row>
    <row r="82" spans="2:10" ht="13.5">
      <c r="B82" s="341"/>
      <c r="C82" s="237">
        <f t="shared" si="43"/>
        <v>100</v>
      </c>
      <c r="D82" s="27">
        <f aca="true" t="shared" si="48" ref="D82:J82">ROUND(D81/$C81*100,1)</f>
        <v>0.1</v>
      </c>
      <c r="E82" s="27">
        <f t="shared" si="48"/>
        <v>13.8</v>
      </c>
      <c r="F82" s="27">
        <f>ROUND(F81/$C81*100,1)-0.1</f>
        <v>58.4</v>
      </c>
      <c r="G82" s="27">
        <f t="shared" si="48"/>
        <v>18.9</v>
      </c>
      <c r="H82" s="27">
        <f t="shared" si="48"/>
        <v>2.9</v>
      </c>
      <c r="I82" s="27">
        <f t="shared" si="48"/>
        <v>0.4</v>
      </c>
      <c r="J82" s="28">
        <f t="shared" si="48"/>
        <v>5.5</v>
      </c>
    </row>
    <row r="83" spans="2:10" ht="13.5">
      <c r="B83" s="340" t="s">
        <v>115</v>
      </c>
      <c r="C83" s="97">
        <f t="shared" si="43"/>
        <v>1110</v>
      </c>
      <c r="D83" s="29">
        <v>0</v>
      </c>
      <c r="E83" s="29">
        <v>122</v>
      </c>
      <c r="F83" s="29">
        <v>659</v>
      </c>
      <c r="G83" s="29">
        <v>234</v>
      </c>
      <c r="H83" s="29">
        <v>33</v>
      </c>
      <c r="I83" s="29">
        <v>6</v>
      </c>
      <c r="J83" s="30">
        <v>56</v>
      </c>
    </row>
    <row r="84" spans="2:10" ht="13.5">
      <c r="B84" s="341"/>
      <c r="C84" s="237">
        <f t="shared" si="43"/>
        <v>100</v>
      </c>
      <c r="D84" s="27">
        <f aca="true" t="shared" si="49" ref="D84:I84">ROUND(D83/$C83*100,1)</f>
        <v>0</v>
      </c>
      <c r="E84" s="27">
        <f t="shared" si="49"/>
        <v>11</v>
      </c>
      <c r="F84" s="27">
        <f>ROUND(F83/$C83*100,1)</f>
        <v>59.4</v>
      </c>
      <c r="G84" s="27">
        <f t="shared" si="49"/>
        <v>21.1</v>
      </c>
      <c r="H84" s="27">
        <f t="shared" si="49"/>
        <v>3</v>
      </c>
      <c r="I84" s="27">
        <f t="shared" si="49"/>
        <v>0.5</v>
      </c>
      <c r="J84" s="28">
        <f>ROUND(J83/$C83*100,1)</f>
        <v>5</v>
      </c>
    </row>
    <row r="85" spans="2:10" ht="13.5">
      <c r="B85" s="340" t="s">
        <v>116</v>
      </c>
      <c r="C85" s="97">
        <f t="shared" si="43"/>
        <v>1203</v>
      </c>
      <c r="D85" s="29">
        <v>0</v>
      </c>
      <c r="E85" s="29">
        <v>163</v>
      </c>
      <c r="F85" s="29">
        <v>706</v>
      </c>
      <c r="G85" s="29">
        <v>238</v>
      </c>
      <c r="H85" s="29">
        <v>21</v>
      </c>
      <c r="I85" s="29">
        <v>7</v>
      </c>
      <c r="J85" s="30">
        <v>68</v>
      </c>
    </row>
    <row r="86" spans="2:10" ht="13.5">
      <c r="B86" s="343"/>
      <c r="C86" s="237">
        <f t="shared" si="43"/>
        <v>100</v>
      </c>
      <c r="D86" s="27">
        <f aca="true" t="shared" si="50" ref="D86:I86">ROUND(D85/$C85*100,1)</f>
        <v>0</v>
      </c>
      <c r="E86" s="27">
        <f t="shared" si="50"/>
        <v>13.5</v>
      </c>
      <c r="F86" s="27">
        <f>ROUND(F85/$C85*100,1)</f>
        <v>58.7</v>
      </c>
      <c r="G86" s="27">
        <f t="shared" si="50"/>
        <v>19.8</v>
      </c>
      <c r="H86" s="27">
        <f t="shared" si="50"/>
        <v>1.7</v>
      </c>
      <c r="I86" s="27">
        <f t="shared" si="50"/>
        <v>0.6</v>
      </c>
      <c r="J86" s="28">
        <f>ROUND(J85/$C85*100,1)</f>
        <v>5.7</v>
      </c>
    </row>
    <row r="87" spans="2:10" ht="13.5">
      <c r="B87" s="331" t="s">
        <v>84</v>
      </c>
      <c r="C87" s="96">
        <f aca="true" t="shared" si="51" ref="C87:J87">SUM(C89,C91,C93)</f>
        <v>7194</v>
      </c>
      <c r="D87" s="25">
        <f t="shared" si="51"/>
        <v>3</v>
      </c>
      <c r="E87" s="25">
        <f t="shared" si="51"/>
        <v>903</v>
      </c>
      <c r="F87" s="25">
        <f t="shared" si="51"/>
        <v>4128</v>
      </c>
      <c r="G87" s="25">
        <f t="shared" si="51"/>
        <v>1494</v>
      </c>
      <c r="H87" s="25">
        <f t="shared" si="51"/>
        <v>193</v>
      </c>
      <c r="I87" s="25">
        <f t="shared" si="51"/>
        <v>45</v>
      </c>
      <c r="J87" s="26">
        <f t="shared" si="51"/>
        <v>428</v>
      </c>
    </row>
    <row r="88" spans="2:10" ht="13.5">
      <c r="B88" s="341"/>
      <c r="C88" s="237">
        <f aca="true" t="shared" si="52" ref="C88:C94">SUM(D88:J88)</f>
        <v>100</v>
      </c>
      <c r="D88" s="27">
        <f aca="true" t="shared" si="53" ref="D88:I88">ROUND(D87/$C87*100,1)</f>
        <v>0</v>
      </c>
      <c r="E88" s="27">
        <f t="shared" si="53"/>
        <v>12.6</v>
      </c>
      <c r="F88" s="27">
        <f t="shared" si="53"/>
        <v>57.4</v>
      </c>
      <c r="G88" s="27">
        <f t="shared" si="53"/>
        <v>20.8</v>
      </c>
      <c r="H88" s="27">
        <f t="shared" si="53"/>
        <v>2.7</v>
      </c>
      <c r="I88" s="27">
        <f t="shared" si="53"/>
        <v>0.6</v>
      </c>
      <c r="J88" s="28">
        <f>ROUND(J87/$C87*100,1)</f>
        <v>5.9</v>
      </c>
    </row>
    <row r="89" spans="2:10" ht="13.5" customHeight="1">
      <c r="B89" s="340" t="s">
        <v>131</v>
      </c>
      <c r="C89" s="97">
        <f t="shared" si="52"/>
        <v>3200</v>
      </c>
      <c r="D89" s="29">
        <v>2</v>
      </c>
      <c r="E89" s="29">
        <v>389</v>
      </c>
      <c r="F89" s="29">
        <v>1768</v>
      </c>
      <c r="G89" s="29">
        <v>683</v>
      </c>
      <c r="H89" s="29">
        <v>101</v>
      </c>
      <c r="I89" s="29">
        <v>25</v>
      </c>
      <c r="J89" s="30">
        <v>232</v>
      </c>
    </row>
    <row r="90" spans="2:10" ht="13.5">
      <c r="B90" s="341"/>
      <c r="C90" s="237">
        <f t="shared" si="52"/>
        <v>100</v>
      </c>
      <c r="D90" s="27">
        <f aca="true" t="shared" si="54" ref="D90:J90">ROUND(D89/$C89*100,1)</f>
        <v>0.1</v>
      </c>
      <c r="E90" s="27">
        <f t="shared" si="54"/>
        <v>12.2</v>
      </c>
      <c r="F90" s="27">
        <f>ROUND(F89/$C89*100,1)-0.1</f>
        <v>55.199999999999996</v>
      </c>
      <c r="G90" s="27">
        <f>ROUND(G89/$C89*100,1)-0.1</f>
        <v>21.2</v>
      </c>
      <c r="H90" s="27">
        <f t="shared" si="54"/>
        <v>3.2</v>
      </c>
      <c r="I90" s="27">
        <f t="shared" si="54"/>
        <v>0.8</v>
      </c>
      <c r="J90" s="28">
        <f t="shared" si="54"/>
        <v>7.3</v>
      </c>
    </row>
    <row r="91" spans="2:10" ht="13.5">
      <c r="B91" s="342" t="s">
        <v>117</v>
      </c>
      <c r="C91" s="97">
        <f t="shared" si="52"/>
        <v>2735</v>
      </c>
      <c r="D91" s="29">
        <v>1</v>
      </c>
      <c r="E91" s="29">
        <v>354</v>
      </c>
      <c r="F91" s="29">
        <v>1608</v>
      </c>
      <c r="G91" s="29">
        <v>564</v>
      </c>
      <c r="H91" s="29">
        <v>66</v>
      </c>
      <c r="I91" s="29">
        <v>17</v>
      </c>
      <c r="J91" s="30">
        <v>125</v>
      </c>
    </row>
    <row r="92" spans="2:10" ht="13.5">
      <c r="B92" s="344"/>
      <c r="C92" s="237">
        <f t="shared" si="52"/>
        <v>100</v>
      </c>
      <c r="D92" s="27">
        <f aca="true" t="shared" si="55" ref="D92:J92">ROUND(D91/$C91*100,1)</f>
        <v>0</v>
      </c>
      <c r="E92" s="27">
        <f t="shared" si="55"/>
        <v>12.9</v>
      </c>
      <c r="F92" s="27">
        <f>ROUND(F91/$C91*100,1)+0.1</f>
        <v>58.9</v>
      </c>
      <c r="G92" s="27">
        <f t="shared" si="55"/>
        <v>20.6</v>
      </c>
      <c r="H92" s="27">
        <f t="shared" si="55"/>
        <v>2.4</v>
      </c>
      <c r="I92" s="27">
        <f t="shared" si="55"/>
        <v>0.6</v>
      </c>
      <c r="J92" s="28">
        <f t="shared" si="55"/>
        <v>4.6</v>
      </c>
    </row>
    <row r="93" spans="2:10" ht="13.5">
      <c r="B93" s="338" t="s">
        <v>34</v>
      </c>
      <c r="C93" s="98">
        <f t="shared" si="52"/>
        <v>1259</v>
      </c>
      <c r="D93" s="37">
        <v>0</v>
      </c>
      <c r="E93" s="37">
        <v>160</v>
      </c>
      <c r="F93" s="37">
        <v>752</v>
      </c>
      <c r="G93" s="37">
        <v>247</v>
      </c>
      <c r="H93" s="37">
        <v>26</v>
      </c>
      <c r="I93" s="37">
        <v>3</v>
      </c>
      <c r="J93" s="56">
        <v>71</v>
      </c>
    </row>
    <row r="94" spans="2:10" ht="13.5">
      <c r="B94" s="345"/>
      <c r="C94" s="238">
        <f t="shared" si="52"/>
        <v>99.99999999999999</v>
      </c>
      <c r="D94" s="31">
        <f aca="true" t="shared" si="56" ref="D94:I94">ROUND(D93/$C93*100,1)</f>
        <v>0</v>
      </c>
      <c r="E94" s="31">
        <f t="shared" si="56"/>
        <v>12.7</v>
      </c>
      <c r="F94" s="31">
        <f>ROUND(F93/$C93*100,1)+0.1</f>
        <v>59.800000000000004</v>
      </c>
      <c r="G94" s="31">
        <f t="shared" si="56"/>
        <v>19.6</v>
      </c>
      <c r="H94" s="31">
        <f t="shared" si="56"/>
        <v>2.1</v>
      </c>
      <c r="I94" s="31">
        <f t="shared" si="56"/>
        <v>0.2</v>
      </c>
      <c r="J94" s="32">
        <f>ROUND(J93/$C93*100,1)</f>
        <v>5.6</v>
      </c>
    </row>
    <row r="95" ht="13.5">
      <c r="A95" s="19" t="s">
        <v>277</v>
      </c>
    </row>
    <row r="96" ht="13.5">
      <c r="A96" s="19" t="s">
        <v>132</v>
      </c>
    </row>
    <row r="97" spans="2:10" ht="13.5">
      <c r="B97" s="20" t="s">
        <v>51</v>
      </c>
      <c r="J97" s="290" t="s">
        <v>250</v>
      </c>
    </row>
    <row r="98" spans="2:10" ht="56.25" customHeight="1">
      <c r="B98" s="291"/>
      <c r="C98" s="95" t="s">
        <v>84</v>
      </c>
      <c r="D98" s="33" t="s">
        <v>225</v>
      </c>
      <c r="E98" s="33" t="s">
        <v>226</v>
      </c>
      <c r="F98" s="33" t="s">
        <v>227</v>
      </c>
      <c r="G98" s="33" t="s">
        <v>230</v>
      </c>
      <c r="H98" s="33" t="s">
        <v>228</v>
      </c>
      <c r="I98" s="34" t="s">
        <v>229</v>
      </c>
      <c r="J98" s="23" t="s">
        <v>224</v>
      </c>
    </row>
    <row r="99" spans="2:10" ht="13.5">
      <c r="B99" s="331" t="s">
        <v>84</v>
      </c>
      <c r="C99" s="96">
        <f>SUM(,C101,C103,C105)</f>
        <v>7194</v>
      </c>
      <c r="D99" s="25">
        <f>SUM(D101,D103,D105)</f>
        <v>95</v>
      </c>
      <c r="E99" s="25">
        <f aca="true" t="shared" si="57" ref="E99:J99">SUM(E101,E103,E105)</f>
        <v>155</v>
      </c>
      <c r="F99" s="25">
        <f t="shared" si="57"/>
        <v>202</v>
      </c>
      <c r="G99" s="25">
        <f t="shared" si="57"/>
        <v>5739</v>
      </c>
      <c r="H99" s="25">
        <f t="shared" si="57"/>
        <v>179</v>
      </c>
      <c r="I99" s="25">
        <f>SUM(I101,I103,I105)</f>
        <v>82</v>
      </c>
      <c r="J99" s="26">
        <f t="shared" si="57"/>
        <v>742</v>
      </c>
    </row>
    <row r="100" spans="2:10" ht="13.5">
      <c r="B100" s="341"/>
      <c r="C100" s="237">
        <f aca="true" t="shared" si="58" ref="C100:C106">SUM(D100:J100)</f>
        <v>99.99999999999999</v>
      </c>
      <c r="D100" s="27">
        <f aca="true" t="shared" si="59" ref="D100:I100">ROUND(D99/$C99*100,1)</f>
        <v>1.3</v>
      </c>
      <c r="E100" s="27">
        <f t="shared" si="59"/>
        <v>2.2</v>
      </c>
      <c r="F100" s="27">
        <f t="shared" si="59"/>
        <v>2.8</v>
      </c>
      <c r="G100" s="27">
        <f t="shared" si="59"/>
        <v>79.8</v>
      </c>
      <c r="H100" s="27">
        <f t="shared" si="59"/>
        <v>2.5</v>
      </c>
      <c r="I100" s="27">
        <f t="shared" si="59"/>
        <v>1.1</v>
      </c>
      <c r="J100" s="28">
        <f>ROUND(J99/$C99*100,1)</f>
        <v>10.3</v>
      </c>
    </row>
    <row r="101" spans="2:10" ht="13.5">
      <c r="B101" s="340" t="s">
        <v>89</v>
      </c>
      <c r="C101" s="97">
        <f t="shared" si="58"/>
        <v>3673</v>
      </c>
      <c r="D101" s="29">
        <v>54</v>
      </c>
      <c r="E101" s="29">
        <v>83</v>
      </c>
      <c r="F101" s="29">
        <v>96</v>
      </c>
      <c r="G101" s="29">
        <v>2972</v>
      </c>
      <c r="H101" s="29">
        <v>91</v>
      </c>
      <c r="I101" s="29">
        <v>33</v>
      </c>
      <c r="J101" s="30">
        <v>344</v>
      </c>
    </row>
    <row r="102" spans="2:10" ht="13.5">
      <c r="B102" s="341"/>
      <c r="C102" s="237">
        <f t="shared" si="58"/>
        <v>100.00000000000003</v>
      </c>
      <c r="D102" s="27">
        <f>ROUND(D101/C101*100,1)</f>
        <v>1.5</v>
      </c>
      <c r="E102" s="27">
        <f>ROUND(E101/C101*100,1)</f>
        <v>2.3</v>
      </c>
      <c r="F102" s="27">
        <f>ROUND(F101/C101*100,1)</f>
        <v>2.6</v>
      </c>
      <c r="G102" s="27">
        <f>ROUND(G101/C101*100,1)-0.1</f>
        <v>80.80000000000001</v>
      </c>
      <c r="H102" s="27">
        <f>ROUND(H101/C101*100,1)</f>
        <v>2.5</v>
      </c>
      <c r="I102" s="27">
        <f>ROUND(I101/C101*100,1)</f>
        <v>0.9</v>
      </c>
      <c r="J102" s="28">
        <f>ROUND(J101/C101*100,1)</f>
        <v>9.4</v>
      </c>
    </row>
    <row r="103" spans="2:10" ht="13.5">
      <c r="B103" s="340" t="s">
        <v>90</v>
      </c>
      <c r="C103" s="97">
        <f t="shared" si="58"/>
        <v>3436</v>
      </c>
      <c r="D103" s="29">
        <v>41</v>
      </c>
      <c r="E103" s="29">
        <v>71</v>
      </c>
      <c r="F103" s="29">
        <v>106</v>
      </c>
      <c r="G103" s="29">
        <v>2767</v>
      </c>
      <c r="H103" s="29">
        <v>88</v>
      </c>
      <c r="I103" s="29">
        <v>49</v>
      </c>
      <c r="J103" s="30">
        <v>314</v>
      </c>
    </row>
    <row r="104" spans="2:10" ht="13.5">
      <c r="B104" s="341"/>
      <c r="C104" s="237">
        <f t="shared" si="58"/>
        <v>100</v>
      </c>
      <c r="D104" s="27">
        <f>ROUND(D103/C103*100,1)</f>
        <v>1.2</v>
      </c>
      <c r="E104" s="27">
        <f>ROUND(E103/C103*100,1)</f>
        <v>2.1</v>
      </c>
      <c r="F104" s="27">
        <f>ROUND(F103/C103*100,1)</f>
        <v>3.1</v>
      </c>
      <c r="G104" s="27">
        <f>ROUND(G103/C103*100,1)</f>
        <v>80.5</v>
      </c>
      <c r="H104" s="27">
        <f>ROUND(H103/C103*100,1)</f>
        <v>2.6</v>
      </c>
      <c r="I104" s="27">
        <f>ROUND(I103/C103*100,1)</f>
        <v>1.4</v>
      </c>
      <c r="J104" s="28">
        <f>ROUND(J103/C103*100,1)</f>
        <v>9.1</v>
      </c>
    </row>
    <row r="105" spans="2:10" ht="13.5" customHeight="1">
      <c r="B105" s="342" t="s">
        <v>88</v>
      </c>
      <c r="C105" s="97">
        <f t="shared" si="58"/>
        <v>85</v>
      </c>
      <c r="D105" s="29">
        <v>0</v>
      </c>
      <c r="E105" s="29">
        <v>1</v>
      </c>
      <c r="F105" s="29">
        <v>0</v>
      </c>
      <c r="G105" s="29">
        <v>0</v>
      </c>
      <c r="H105" s="29">
        <v>0</v>
      </c>
      <c r="I105" s="29">
        <v>0</v>
      </c>
      <c r="J105" s="30">
        <v>84</v>
      </c>
    </row>
    <row r="106" spans="2:10" ht="13.5">
      <c r="B106" s="345"/>
      <c r="C106" s="238">
        <f t="shared" si="58"/>
        <v>100</v>
      </c>
      <c r="D106" s="31">
        <f>ROUND(D105/C105*100,1)</f>
        <v>0</v>
      </c>
      <c r="E106" s="31">
        <f>ROUND(E105/C105*100,1)</f>
        <v>1.2</v>
      </c>
      <c r="F106" s="31">
        <f>ROUND(F105/C105*100,1)</f>
        <v>0</v>
      </c>
      <c r="G106" s="31">
        <f>ROUND(G105/C105*100,1)</f>
        <v>0</v>
      </c>
      <c r="H106" s="31">
        <f>ROUND(H105/C105*100,1)</f>
        <v>0</v>
      </c>
      <c r="I106" s="31">
        <f>ROUND(I105/C105*100,1)</f>
        <v>0</v>
      </c>
      <c r="J106" s="32">
        <f>ROUND(J105/C105*100,1)</f>
        <v>98.8</v>
      </c>
    </row>
    <row r="107" spans="2:10" ht="13.5">
      <c r="B107" s="331" t="s">
        <v>84</v>
      </c>
      <c r="C107" s="96">
        <f>SUM(,C109,C111,C113,C115,C117)</f>
        <v>7194</v>
      </c>
      <c r="D107" s="25">
        <f aca="true" t="shared" si="60" ref="D107:J107">SUM(D109,D111,D113,D115,D117)</f>
        <v>95</v>
      </c>
      <c r="E107" s="25">
        <f t="shared" si="60"/>
        <v>155</v>
      </c>
      <c r="F107" s="25">
        <f t="shared" si="60"/>
        <v>202</v>
      </c>
      <c r="G107" s="25">
        <f t="shared" si="60"/>
        <v>5739</v>
      </c>
      <c r="H107" s="25">
        <f t="shared" si="60"/>
        <v>179</v>
      </c>
      <c r="I107" s="25">
        <f t="shared" si="60"/>
        <v>82</v>
      </c>
      <c r="J107" s="26">
        <f t="shared" si="60"/>
        <v>742</v>
      </c>
    </row>
    <row r="108" spans="2:10" ht="13.5">
      <c r="B108" s="341"/>
      <c r="C108" s="237">
        <f>SUM(D108:J108)</f>
        <v>99.99999999999999</v>
      </c>
      <c r="D108" s="27">
        <f aca="true" t="shared" si="61" ref="D108:I108">ROUND(D107/$C107*100,1)</f>
        <v>1.3</v>
      </c>
      <c r="E108" s="27">
        <f t="shared" si="61"/>
        <v>2.2</v>
      </c>
      <c r="F108" s="27">
        <f t="shared" si="61"/>
        <v>2.8</v>
      </c>
      <c r="G108" s="27">
        <f t="shared" si="61"/>
        <v>79.8</v>
      </c>
      <c r="H108" s="27">
        <f t="shared" si="61"/>
        <v>2.5</v>
      </c>
      <c r="I108" s="27">
        <f t="shared" si="61"/>
        <v>1.1</v>
      </c>
      <c r="J108" s="28">
        <f>ROUND(J107/$C107*100,1)</f>
        <v>10.3</v>
      </c>
    </row>
    <row r="109" spans="2:10" ht="13.5">
      <c r="B109" s="340" t="s">
        <v>177</v>
      </c>
      <c r="C109" s="97">
        <f aca="true" t="shared" si="62" ref="C109:C118">SUM(D109:J109)</f>
        <v>751</v>
      </c>
      <c r="D109" s="29">
        <v>5</v>
      </c>
      <c r="E109" s="29">
        <v>14</v>
      </c>
      <c r="F109" s="29">
        <v>23</v>
      </c>
      <c r="G109" s="29">
        <v>611</v>
      </c>
      <c r="H109" s="29">
        <v>13</v>
      </c>
      <c r="I109" s="29">
        <v>5</v>
      </c>
      <c r="J109" s="30">
        <v>80</v>
      </c>
    </row>
    <row r="110" spans="2:10" ht="13.5">
      <c r="B110" s="341"/>
      <c r="C110" s="237">
        <f t="shared" si="62"/>
        <v>100.00000000000001</v>
      </c>
      <c r="D110" s="27">
        <f aca="true" t="shared" si="63" ref="D110:I110">ROUND(D109/$C109*100,1)</f>
        <v>0.7</v>
      </c>
      <c r="E110" s="27">
        <f t="shared" si="63"/>
        <v>1.9</v>
      </c>
      <c r="F110" s="27">
        <f t="shared" si="63"/>
        <v>3.1</v>
      </c>
      <c r="G110" s="27">
        <f>ROUND(G109/$C109*100,1)-0.1</f>
        <v>81.30000000000001</v>
      </c>
      <c r="H110" s="27">
        <f t="shared" si="63"/>
        <v>1.7</v>
      </c>
      <c r="I110" s="27">
        <f t="shared" si="63"/>
        <v>0.7</v>
      </c>
      <c r="J110" s="28">
        <f>ROUND(J109/$C109*100,1)-0.1</f>
        <v>10.6</v>
      </c>
    </row>
    <row r="111" spans="2:10" ht="13.5">
      <c r="B111" s="340" t="s">
        <v>178</v>
      </c>
      <c r="C111" s="97">
        <f t="shared" si="62"/>
        <v>2327</v>
      </c>
      <c r="D111" s="29">
        <v>19</v>
      </c>
      <c r="E111" s="29">
        <v>35</v>
      </c>
      <c r="F111" s="29">
        <v>76</v>
      </c>
      <c r="G111" s="29">
        <v>1891</v>
      </c>
      <c r="H111" s="29">
        <v>49</v>
      </c>
      <c r="I111" s="29">
        <v>26</v>
      </c>
      <c r="J111" s="30">
        <v>231</v>
      </c>
    </row>
    <row r="112" spans="2:10" ht="13.5">
      <c r="B112" s="341"/>
      <c r="C112" s="237">
        <f>SUM(D112:J112)</f>
        <v>99.99999999999999</v>
      </c>
      <c r="D112" s="27">
        <f aca="true" t="shared" si="64" ref="D112:I112">ROUND(D111/$C111*100,1)</f>
        <v>0.8</v>
      </c>
      <c r="E112" s="27">
        <f t="shared" si="64"/>
        <v>1.5</v>
      </c>
      <c r="F112" s="27">
        <f t="shared" si="64"/>
        <v>3.3</v>
      </c>
      <c r="G112" s="27">
        <f>ROUND(G111/$C111*100,1)</f>
        <v>81.3</v>
      </c>
      <c r="H112" s="27">
        <f t="shared" si="64"/>
        <v>2.1</v>
      </c>
      <c r="I112" s="27">
        <f t="shared" si="64"/>
        <v>1.1</v>
      </c>
      <c r="J112" s="28">
        <f>ROUND(J111/$C111*100,1)</f>
        <v>9.9</v>
      </c>
    </row>
    <row r="113" spans="2:10" ht="13.5">
      <c r="B113" s="340" t="s">
        <v>110</v>
      </c>
      <c r="C113" s="97">
        <f t="shared" si="62"/>
        <v>2394</v>
      </c>
      <c r="D113" s="29">
        <v>32</v>
      </c>
      <c r="E113" s="29">
        <v>52</v>
      </c>
      <c r="F113" s="29">
        <v>59</v>
      </c>
      <c r="G113" s="29">
        <v>1902</v>
      </c>
      <c r="H113" s="29">
        <v>66</v>
      </c>
      <c r="I113" s="29">
        <v>26</v>
      </c>
      <c r="J113" s="30">
        <v>257</v>
      </c>
    </row>
    <row r="114" spans="2:10" ht="13.5">
      <c r="B114" s="341"/>
      <c r="C114" s="237">
        <f t="shared" si="62"/>
        <v>100</v>
      </c>
      <c r="D114" s="27">
        <f aca="true" t="shared" si="65" ref="D114:J114">ROUND(D113/$C113*100,1)</f>
        <v>1.3</v>
      </c>
      <c r="E114" s="27">
        <f t="shared" si="65"/>
        <v>2.2</v>
      </c>
      <c r="F114" s="27">
        <f t="shared" si="65"/>
        <v>2.5</v>
      </c>
      <c r="G114" s="27">
        <f t="shared" si="65"/>
        <v>79.4</v>
      </c>
      <c r="H114" s="27">
        <f t="shared" si="65"/>
        <v>2.8</v>
      </c>
      <c r="I114" s="27">
        <f t="shared" si="65"/>
        <v>1.1</v>
      </c>
      <c r="J114" s="28">
        <f t="shared" si="65"/>
        <v>10.7</v>
      </c>
    </row>
    <row r="115" spans="2:10" ht="13.5">
      <c r="B115" s="340" t="s">
        <v>189</v>
      </c>
      <c r="C115" s="97">
        <f t="shared" si="62"/>
        <v>1712</v>
      </c>
      <c r="D115" s="29">
        <v>39</v>
      </c>
      <c r="E115" s="29">
        <v>54</v>
      </c>
      <c r="F115" s="29">
        <v>43</v>
      </c>
      <c r="G115" s="29">
        <v>1332</v>
      </c>
      <c r="H115" s="29">
        <v>51</v>
      </c>
      <c r="I115" s="29">
        <v>25</v>
      </c>
      <c r="J115" s="30">
        <v>168</v>
      </c>
    </row>
    <row r="116" spans="2:10" ht="13.5">
      <c r="B116" s="341"/>
      <c r="C116" s="237">
        <f t="shared" si="62"/>
        <v>100</v>
      </c>
      <c r="D116" s="27">
        <f aca="true" t="shared" si="66" ref="D116:I116">ROUND(D115/$C115*100,1)</f>
        <v>2.3</v>
      </c>
      <c r="E116" s="27">
        <f t="shared" si="66"/>
        <v>3.2</v>
      </c>
      <c r="F116" s="27">
        <f t="shared" si="66"/>
        <v>2.5</v>
      </c>
      <c r="G116" s="27">
        <f>ROUND(G115/$C115*100,1)-0.1</f>
        <v>77.7</v>
      </c>
      <c r="H116" s="27">
        <f t="shared" si="66"/>
        <v>3</v>
      </c>
      <c r="I116" s="27">
        <f t="shared" si="66"/>
        <v>1.5</v>
      </c>
      <c r="J116" s="28">
        <f>ROUND(J115/$C115*100,1)</f>
        <v>9.8</v>
      </c>
    </row>
    <row r="117" spans="2:10" ht="13.5" customHeight="1">
      <c r="B117" s="342" t="s">
        <v>88</v>
      </c>
      <c r="C117" s="97">
        <f t="shared" si="62"/>
        <v>10</v>
      </c>
      <c r="D117" s="29">
        <v>0</v>
      </c>
      <c r="E117" s="29">
        <v>0</v>
      </c>
      <c r="F117" s="29">
        <v>1</v>
      </c>
      <c r="G117" s="29">
        <v>3</v>
      </c>
      <c r="H117" s="29">
        <v>0</v>
      </c>
      <c r="I117" s="29">
        <v>0</v>
      </c>
      <c r="J117" s="30">
        <v>6</v>
      </c>
    </row>
    <row r="118" spans="2:10" ht="13.5">
      <c r="B118" s="345"/>
      <c r="C118" s="237">
        <f t="shared" si="62"/>
        <v>100</v>
      </c>
      <c r="D118" s="27">
        <f>ROUND(D117/C117*100,1)</f>
        <v>0</v>
      </c>
      <c r="E118" s="27">
        <f>ROUND(E117/C117*100,1)</f>
        <v>0</v>
      </c>
      <c r="F118" s="27">
        <f>ROUND(F117/C117*100,1)</f>
        <v>10</v>
      </c>
      <c r="G118" s="27">
        <f>ROUND(G117/C117*100,1)</f>
        <v>30</v>
      </c>
      <c r="H118" s="27">
        <f>ROUND(H117/C117*100,1)</f>
        <v>0</v>
      </c>
      <c r="I118" s="27">
        <f>ROUND(I117/C117*100,1)</f>
        <v>0</v>
      </c>
      <c r="J118" s="28">
        <f>ROUND(J117/C117*100,1)</f>
        <v>60</v>
      </c>
    </row>
    <row r="119" spans="2:10" ht="13.5">
      <c r="B119" s="331" t="s">
        <v>84</v>
      </c>
      <c r="C119" s="96">
        <f aca="true" t="shared" si="67" ref="C119:J119">SUM(C123,C121,C125,C127,C129,C131)</f>
        <v>7194</v>
      </c>
      <c r="D119" s="25">
        <f>SUM(D123,D121,D125,D127,D129,D131)</f>
        <v>95</v>
      </c>
      <c r="E119" s="25">
        <f>SUM(E123,E121,E125,E127,E129,E131)</f>
        <v>155</v>
      </c>
      <c r="F119" s="25">
        <f t="shared" si="67"/>
        <v>202</v>
      </c>
      <c r="G119" s="25">
        <f t="shared" si="67"/>
        <v>5739</v>
      </c>
      <c r="H119" s="25">
        <f t="shared" si="67"/>
        <v>179</v>
      </c>
      <c r="I119" s="25">
        <f t="shared" si="67"/>
        <v>82</v>
      </c>
      <c r="J119" s="26">
        <f t="shared" si="67"/>
        <v>742</v>
      </c>
    </row>
    <row r="120" spans="2:10" ht="13.5">
      <c r="B120" s="341"/>
      <c r="C120" s="237">
        <f aca="true" t="shared" si="68" ref="C120:C132">SUM(D120:J120)</f>
        <v>99.99999999999999</v>
      </c>
      <c r="D120" s="27">
        <f aca="true" t="shared" si="69" ref="D120:I120">ROUND(D119/$C119*100,1)</f>
        <v>1.3</v>
      </c>
      <c r="E120" s="27">
        <f t="shared" si="69"/>
        <v>2.2</v>
      </c>
      <c r="F120" s="27">
        <f t="shared" si="69"/>
        <v>2.8</v>
      </c>
      <c r="G120" s="27">
        <f t="shared" si="69"/>
        <v>79.8</v>
      </c>
      <c r="H120" s="27">
        <f t="shared" si="69"/>
        <v>2.5</v>
      </c>
      <c r="I120" s="27">
        <f t="shared" si="69"/>
        <v>1.1</v>
      </c>
      <c r="J120" s="28">
        <f>ROUND(J119/$C119*100,1)</f>
        <v>10.3</v>
      </c>
    </row>
    <row r="121" spans="2:10" ht="13.5">
      <c r="B121" s="340" t="s">
        <v>112</v>
      </c>
      <c r="C121" s="97">
        <f>SUM(D121:J121)</f>
        <v>623</v>
      </c>
      <c r="D121" s="29">
        <v>9</v>
      </c>
      <c r="E121" s="29">
        <v>15</v>
      </c>
      <c r="F121" s="29">
        <v>18</v>
      </c>
      <c r="G121" s="29">
        <v>490</v>
      </c>
      <c r="H121" s="29">
        <v>16</v>
      </c>
      <c r="I121" s="29">
        <v>4</v>
      </c>
      <c r="J121" s="30">
        <v>71</v>
      </c>
    </row>
    <row r="122" spans="2:10" ht="13.5">
      <c r="B122" s="341"/>
      <c r="C122" s="237">
        <f>SUM(D122:J122)</f>
        <v>100</v>
      </c>
      <c r="D122" s="27">
        <f aca="true" t="shared" si="70" ref="D122:J122">ROUND(D121/$C121*100,1)</f>
        <v>1.4</v>
      </c>
      <c r="E122" s="27">
        <f t="shared" si="70"/>
        <v>2.4</v>
      </c>
      <c r="F122" s="27">
        <f t="shared" si="70"/>
        <v>2.9</v>
      </c>
      <c r="G122" s="27">
        <f t="shared" si="70"/>
        <v>78.7</v>
      </c>
      <c r="H122" s="27">
        <f t="shared" si="70"/>
        <v>2.6</v>
      </c>
      <c r="I122" s="27">
        <f t="shared" si="70"/>
        <v>0.6</v>
      </c>
      <c r="J122" s="28">
        <f t="shared" si="70"/>
        <v>11.4</v>
      </c>
    </row>
    <row r="123" spans="2:10" ht="13.5">
      <c r="B123" s="340" t="s">
        <v>111</v>
      </c>
      <c r="C123" s="97">
        <f t="shared" si="68"/>
        <v>640</v>
      </c>
      <c r="D123" s="29">
        <v>17</v>
      </c>
      <c r="E123" s="29">
        <v>13</v>
      </c>
      <c r="F123" s="29">
        <v>24</v>
      </c>
      <c r="G123" s="29">
        <v>495</v>
      </c>
      <c r="H123" s="29">
        <v>11</v>
      </c>
      <c r="I123" s="29">
        <v>7</v>
      </c>
      <c r="J123" s="30">
        <v>73</v>
      </c>
    </row>
    <row r="124" spans="2:10" ht="13.5">
      <c r="B124" s="341"/>
      <c r="C124" s="237">
        <f t="shared" si="68"/>
        <v>100</v>
      </c>
      <c r="D124" s="27">
        <f aca="true" t="shared" si="71" ref="D124:I124">ROUND(D123/$C123*100,1)</f>
        <v>2.7</v>
      </c>
      <c r="E124" s="27">
        <f t="shared" si="71"/>
        <v>2</v>
      </c>
      <c r="F124" s="27">
        <f t="shared" si="71"/>
        <v>3.8</v>
      </c>
      <c r="G124" s="27">
        <f>ROUND(G123/$C123*100,1)</f>
        <v>77.3</v>
      </c>
      <c r="H124" s="27">
        <f t="shared" si="71"/>
        <v>1.7</v>
      </c>
      <c r="I124" s="27">
        <f t="shared" si="71"/>
        <v>1.1</v>
      </c>
      <c r="J124" s="28">
        <f>ROUND(J123/$C123*100,1)</f>
        <v>11.4</v>
      </c>
    </row>
    <row r="125" spans="2:10" ht="13.5">
      <c r="B125" s="340" t="s">
        <v>113</v>
      </c>
      <c r="C125" s="97">
        <f t="shared" si="68"/>
        <v>2080</v>
      </c>
      <c r="D125" s="29">
        <v>23</v>
      </c>
      <c r="E125" s="29">
        <v>47</v>
      </c>
      <c r="F125" s="29">
        <v>66</v>
      </c>
      <c r="G125" s="29">
        <v>1676</v>
      </c>
      <c r="H125" s="29">
        <v>39</v>
      </c>
      <c r="I125" s="29">
        <v>25</v>
      </c>
      <c r="J125" s="30">
        <v>204</v>
      </c>
    </row>
    <row r="126" spans="2:10" ht="13.5">
      <c r="B126" s="341"/>
      <c r="C126" s="237">
        <f t="shared" si="68"/>
        <v>100</v>
      </c>
      <c r="D126" s="27">
        <f aca="true" t="shared" si="72" ref="D126:I126">ROUND(D125/$C125*100,1)</f>
        <v>1.1</v>
      </c>
      <c r="E126" s="27">
        <f t="shared" si="72"/>
        <v>2.3</v>
      </c>
      <c r="F126" s="27">
        <f t="shared" si="72"/>
        <v>3.2</v>
      </c>
      <c r="G126" s="27">
        <f>ROUND(G125/$C125*100,1)-0.1</f>
        <v>80.5</v>
      </c>
      <c r="H126" s="27">
        <f t="shared" si="72"/>
        <v>1.9</v>
      </c>
      <c r="I126" s="27">
        <f t="shared" si="72"/>
        <v>1.2</v>
      </c>
      <c r="J126" s="28">
        <f>ROUND(J125/$C125*100,1)</f>
        <v>9.8</v>
      </c>
    </row>
    <row r="127" spans="2:10" ht="13.5">
      <c r="B127" s="340" t="s">
        <v>114</v>
      </c>
      <c r="C127" s="97">
        <f t="shared" si="68"/>
        <v>1538</v>
      </c>
      <c r="D127" s="29">
        <v>20</v>
      </c>
      <c r="E127" s="29">
        <v>33</v>
      </c>
      <c r="F127" s="29">
        <v>30</v>
      </c>
      <c r="G127" s="29">
        <v>1232</v>
      </c>
      <c r="H127" s="29">
        <v>47</v>
      </c>
      <c r="I127" s="29">
        <v>18</v>
      </c>
      <c r="J127" s="30">
        <v>158</v>
      </c>
    </row>
    <row r="128" spans="2:10" ht="13.5">
      <c r="B128" s="341"/>
      <c r="C128" s="237">
        <f t="shared" si="68"/>
        <v>100</v>
      </c>
      <c r="D128" s="27">
        <f aca="true" t="shared" si="73" ref="D128:I128">ROUND(D127/$C127*100,1)</f>
        <v>1.3</v>
      </c>
      <c r="E128" s="27">
        <f t="shared" si="73"/>
        <v>2.1</v>
      </c>
      <c r="F128" s="27">
        <f t="shared" si="73"/>
        <v>2</v>
      </c>
      <c r="G128" s="27">
        <f>ROUND(G127/$C127*100,1)-0.1</f>
        <v>80</v>
      </c>
      <c r="H128" s="27">
        <f t="shared" si="73"/>
        <v>3.1</v>
      </c>
      <c r="I128" s="27">
        <f t="shared" si="73"/>
        <v>1.2</v>
      </c>
      <c r="J128" s="28">
        <f>ROUND(J127/$C127*100,1)</f>
        <v>10.3</v>
      </c>
    </row>
    <row r="129" spans="2:10" ht="13.5">
      <c r="B129" s="340" t="s">
        <v>115</v>
      </c>
      <c r="C129" s="97">
        <f t="shared" si="68"/>
        <v>1110</v>
      </c>
      <c r="D129" s="29">
        <v>13</v>
      </c>
      <c r="E129" s="29">
        <v>26</v>
      </c>
      <c r="F129" s="29">
        <v>37</v>
      </c>
      <c r="G129" s="29">
        <v>890</v>
      </c>
      <c r="H129" s="29">
        <v>24</v>
      </c>
      <c r="I129" s="29">
        <v>13</v>
      </c>
      <c r="J129" s="30">
        <v>107</v>
      </c>
    </row>
    <row r="130" spans="2:10" ht="13.5">
      <c r="B130" s="341"/>
      <c r="C130" s="237">
        <f t="shared" si="68"/>
        <v>100</v>
      </c>
      <c r="D130" s="27">
        <f aca="true" t="shared" si="74" ref="D130:I130">ROUND(D129/$C129*100,1)</f>
        <v>1.2</v>
      </c>
      <c r="E130" s="27">
        <f t="shared" si="74"/>
        <v>2.3</v>
      </c>
      <c r="F130" s="27">
        <f t="shared" si="74"/>
        <v>3.3</v>
      </c>
      <c r="G130" s="27">
        <f>ROUND(G129/$C129*100,1)</f>
        <v>80.2</v>
      </c>
      <c r="H130" s="27">
        <f t="shared" si="74"/>
        <v>2.2</v>
      </c>
      <c r="I130" s="27">
        <f t="shared" si="74"/>
        <v>1.2</v>
      </c>
      <c r="J130" s="28">
        <f>ROUND(J129/$C129*100,1)</f>
        <v>9.6</v>
      </c>
    </row>
    <row r="131" spans="2:10" ht="13.5">
      <c r="B131" s="340" t="s">
        <v>116</v>
      </c>
      <c r="C131" s="97">
        <f t="shared" si="68"/>
        <v>1203</v>
      </c>
      <c r="D131" s="29">
        <v>13</v>
      </c>
      <c r="E131" s="29">
        <v>21</v>
      </c>
      <c r="F131" s="29">
        <v>27</v>
      </c>
      <c r="G131" s="29">
        <v>956</v>
      </c>
      <c r="H131" s="29">
        <v>42</v>
      </c>
      <c r="I131" s="29">
        <v>15</v>
      </c>
      <c r="J131" s="30">
        <v>129</v>
      </c>
    </row>
    <row r="132" spans="2:10" ht="13.5">
      <c r="B132" s="343"/>
      <c r="C132" s="237">
        <f t="shared" si="68"/>
        <v>100</v>
      </c>
      <c r="D132" s="27">
        <f aca="true" t="shared" si="75" ref="D132:J132">ROUND(D131/$C131*100,1)</f>
        <v>1.1</v>
      </c>
      <c r="E132" s="27">
        <f t="shared" si="75"/>
        <v>1.7</v>
      </c>
      <c r="F132" s="27">
        <f t="shared" si="75"/>
        <v>2.2</v>
      </c>
      <c r="G132" s="27">
        <f>ROUND(G131/$C131*100,1)+0.1</f>
        <v>79.6</v>
      </c>
      <c r="H132" s="27">
        <f t="shared" si="75"/>
        <v>3.5</v>
      </c>
      <c r="I132" s="27">
        <f t="shared" si="75"/>
        <v>1.2</v>
      </c>
      <c r="J132" s="28">
        <f t="shared" si="75"/>
        <v>10.7</v>
      </c>
    </row>
    <row r="133" spans="2:10" ht="13.5">
      <c r="B133" s="331" t="s">
        <v>84</v>
      </c>
      <c r="C133" s="96">
        <f>SUM(C135,C137,C139)</f>
        <v>7194</v>
      </c>
      <c r="D133" s="25">
        <f>SUM(D135,D137,D139)</f>
        <v>95</v>
      </c>
      <c r="E133" s="25">
        <f aca="true" t="shared" si="76" ref="E133:J133">SUM(E135,E137,E139)</f>
        <v>155</v>
      </c>
      <c r="F133" s="25">
        <f t="shared" si="76"/>
        <v>202</v>
      </c>
      <c r="G133" s="25">
        <f t="shared" si="76"/>
        <v>5739</v>
      </c>
      <c r="H133" s="25">
        <f t="shared" si="76"/>
        <v>179</v>
      </c>
      <c r="I133" s="25">
        <f t="shared" si="76"/>
        <v>82</v>
      </c>
      <c r="J133" s="26">
        <f t="shared" si="76"/>
        <v>742</v>
      </c>
    </row>
    <row r="134" spans="2:10" ht="13.5">
      <c r="B134" s="341"/>
      <c r="C134" s="237">
        <f aca="true" t="shared" si="77" ref="C134:C140">SUM(D134:J134)</f>
        <v>99.99999999999999</v>
      </c>
      <c r="D134" s="27">
        <f aca="true" t="shared" si="78" ref="D134:I134">ROUND(D133/$C133*100,1)</f>
        <v>1.3</v>
      </c>
      <c r="E134" s="27">
        <f t="shared" si="78"/>
        <v>2.2</v>
      </c>
      <c r="F134" s="27">
        <f t="shared" si="78"/>
        <v>2.8</v>
      </c>
      <c r="G134" s="27">
        <f t="shared" si="78"/>
        <v>79.8</v>
      </c>
      <c r="H134" s="27">
        <f t="shared" si="78"/>
        <v>2.5</v>
      </c>
      <c r="I134" s="27">
        <f t="shared" si="78"/>
        <v>1.1</v>
      </c>
      <c r="J134" s="28">
        <f>ROUND(J133/$C133*100,1)</f>
        <v>10.3</v>
      </c>
    </row>
    <row r="135" spans="2:10" ht="13.5">
      <c r="B135" s="340" t="s">
        <v>131</v>
      </c>
      <c r="C135" s="97">
        <f t="shared" si="77"/>
        <v>3200</v>
      </c>
      <c r="D135" s="29">
        <v>54</v>
      </c>
      <c r="E135" s="29">
        <v>79</v>
      </c>
      <c r="F135" s="29">
        <v>89</v>
      </c>
      <c r="G135" s="29">
        <v>2473</v>
      </c>
      <c r="H135" s="29">
        <v>70</v>
      </c>
      <c r="I135" s="29">
        <v>42</v>
      </c>
      <c r="J135" s="30">
        <v>393</v>
      </c>
    </row>
    <row r="136" spans="2:10" ht="13.5">
      <c r="B136" s="341"/>
      <c r="C136" s="237">
        <f t="shared" si="77"/>
        <v>100</v>
      </c>
      <c r="D136" s="27">
        <f aca="true" t="shared" si="79" ref="D136:J136">ROUND(D135/$C135*100,1)</f>
        <v>1.7</v>
      </c>
      <c r="E136" s="27">
        <f t="shared" si="79"/>
        <v>2.5</v>
      </c>
      <c r="F136" s="27">
        <f t="shared" si="79"/>
        <v>2.8</v>
      </c>
      <c r="G136" s="27">
        <f>ROUND(G135/$C135*100,1)-0.1</f>
        <v>77.2</v>
      </c>
      <c r="H136" s="27">
        <f t="shared" si="79"/>
        <v>2.2</v>
      </c>
      <c r="I136" s="27">
        <f t="shared" si="79"/>
        <v>1.3</v>
      </c>
      <c r="J136" s="28">
        <f t="shared" si="79"/>
        <v>12.3</v>
      </c>
    </row>
    <row r="137" spans="2:10" ht="13.5">
      <c r="B137" s="342" t="s">
        <v>117</v>
      </c>
      <c r="C137" s="97">
        <f t="shared" si="77"/>
        <v>2735</v>
      </c>
      <c r="D137" s="29">
        <v>29</v>
      </c>
      <c r="E137" s="29">
        <v>58</v>
      </c>
      <c r="F137" s="29">
        <v>79</v>
      </c>
      <c r="G137" s="29">
        <v>2225</v>
      </c>
      <c r="H137" s="29">
        <v>78</v>
      </c>
      <c r="I137" s="29">
        <v>33</v>
      </c>
      <c r="J137" s="30">
        <v>233</v>
      </c>
    </row>
    <row r="138" spans="2:10" ht="13.5">
      <c r="B138" s="344"/>
      <c r="C138" s="237">
        <f t="shared" si="77"/>
        <v>100.00000000000001</v>
      </c>
      <c r="D138" s="27">
        <f aca="true" t="shared" si="80" ref="D138:I138">ROUND(D137/$C137*100,1)</f>
        <v>1.1</v>
      </c>
      <c r="E138" s="27">
        <f t="shared" si="80"/>
        <v>2.1</v>
      </c>
      <c r="F138" s="27">
        <f t="shared" si="80"/>
        <v>2.9</v>
      </c>
      <c r="G138" s="27">
        <f>ROUND(G137/$C137*100,1)-0.1</f>
        <v>81.30000000000001</v>
      </c>
      <c r="H138" s="27">
        <f t="shared" si="80"/>
        <v>2.9</v>
      </c>
      <c r="I138" s="27">
        <f t="shared" si="80"/>
        <v>1.2</v>
      </c>
      <c r="J138" s="28">
        <f>ROUND(J137/$C137*100,1)</f>
        <v>8.5</v>
      </c>
    </row>
    <row r="139" spans="2:10" ht="13.5" customHeight="1">
      <c r="B139" s="338" t="s">
        <v>34</v>
      </c>
      <c r="C139" s="98">
        <f t="shared" si="77"/>
        <v>1259</v>
      </c>
      <c r="D139" s="37">
        <v>12</v>
      </c>
      <c r="E139" s="37">
        <v>18</v>
      </c>
      <c r="F139" s="37">
        <v>34</v>
      </c>
      <c r="G139" s="37">
        <v>1041</v>
      </c>
      <c r="H139" s="37">
        <v>31</v>
      </c>
      <c r="I139" s="37">
        <v>7</v>
      </c>
      <c r="J139" s="56">
        <v>116</v>
      </c>
    </row>
    <row r="140" spans="2:10" ht="13.5">
      <c r="B140" s="345"/>
      <c r="C140" s="238">
        <f t="shared" si="77"/>
        <v>100</v>
      </c>
      <c r="D140" s="31">
        <f aca="true" t="shared" si="81" ref="D140:I140">ROUND(D139/$C139*100,1)</f>
        <v>1</v>
      </c>
      <c r="E140" s="31">
        <f t="shared" si="81"/>
        <v>1.4</v>
      </c>
      <c r="F140" s="31">
        <f t="shared" si="81"/>
        <v>2.7</v>
      </c>
      <c r="G140" s="31">
        <f>ROUND(G139/$C139*100,1)-0.1</f>
        <v>82.60000000000001</v>
      </c>
      <c r="H140" s="31">
        <f t="shared" si="81"/>
        <v>2.5</v>
      </c>
      <c r="I140" s="31">
        <f t="shared" si="81"/>
        <v>0.6</v>
      </c>
      <c r="J140" s="32">
        <f>ROUND(J139/$C139*100,1)</f>
        <v>9.2</v>
      </c>
    </row>
    <row r="143" ht="13.5">
      <c r="A143" s="20" t="s">
        <v>278</v>
      </c>
    </row>
    <row r="144" ht="13.5" customHeight="1">
      <c r="A144" s="19" t="s">
        <v>253</v>
      </c>
    </row>
    <row r="145" ht="13.5">
      <c r="J145" s="290" t="s">
        <v>250</v>
      </c>
    </row>
    <row r="146" spans="2:10" ht="27" customHeight="1">
      <c r="B146" s="291"/>
      <c r="C146" s="95" t="s">
        <v>221</v>
      </c>
      <c r="D146" s="35" t="s">
        <v>78</v>
      </c>
      <c r="E146" s="35" t="s">
        <v>79</v>
      </c>
      <c r="F146" s="35" t="s">
        <v>80</v>
      </c>
      <c r="G146" s="35" t="s">
        <v>81</v>
      </c>
      <c r="H146" s="35" t="s">
        <v>82</v>
      </c>
      <c r="I146" s="35" t="s">
        <v>83</v>
      </c>
      <c r="J146" s="124" t="s">
        <v>224</v>
      </c>
    </row>
    <row r="147" spans="2:10" ht="13.5">
      <c r="B147" s="331" t="s">
        <v>84</v>
      </c>
      <c r="C147" s="96">
        <f>SUM(C149,C151,C153)</f>
        <v>7194</v>
      </c>
      <c r="D147" s="25">
        <f aca="true" t="shared" si="82" ref="D147:I147">SUM(D149,D151,D153)</f>
        <v>6564</v>
      </c>
      <c r="E147" s="25">
        <f t="shared" si="82"/>
        <v>7112</v>
      </c>
      <c r="F147" s="25">
        <f t="shared" si="82"/>
        <v>1504</v>
      </c>
      <c r="G147" s="25">
        <f t="shared" si="82"/>
        <v>1846</v>
      </c>
      <c r="H147" s="25">
        <f t="shared" si="82"/>
        <v>5108</v>
      </c>
      <c r="I147" s="25">
        <f t="shared" si="82"/>
        <v>527</v>
      </c>
      <c r="J147" s="43">
        <f>SUM(J149,J151,J153)</f>
        <v>0</v>
      </c>
    </row>
    <row r="148" spans="2:10" ht="13.5">
      <c r="B148" s="341"/>
      <c r="C148" s="294" t="s">
        <v>259</v>
      </c>
      <c r="D148" s="27">
        <f aca="true" t="shared" si="83" ref="D148:I148">ROUND(D147/$C147*100,1)</f>
        <v>91.2</v>
      </c>
      <c r="E148" s="27">
        <f t="shared" si="83"/>
        <v>98.9</v>
      </c>
      <c r="F148" s="27">
        <f t="shared" si="83"/>
        <v>20.9</v>
      </c>
      <c r="G148" s="27">
        <f t="shared" si="83"/>
        <v>25.7</v>
      </c>
      <c r="H148" s="27">
        <f t="shared" si="83"/>
        <v>71</v>
      </c>
      <c r="I148" s="27">
        <f t="shared" si="83"/>
        <v>7.3</v>
      </c>
      <c r="J148" s="130">
        <f>ROUND(J147/$C147*100,1)</f>
        <v>0</v>
      </c>
    </row>
    <row r="149" spans="2:10" ht="13.5">
      <c r="B149" s="340" t="s">
        <v>89</v>
      </c>
      <c r="C149" s="97">
        <v>3673</v>
      </c>
      <c r="D149" s="89">
        <v>3358</v>
      </c>
      <c r="E149" s="89">
        <v>3627</v>
      </c>
      <c r="F149" s="89">
        <v>717</v>
      </c>
      <c r="G149" s="228">
        <v>888</v>
      </c>
      <c r="H149" s="123">
        <v>2595</v>
      </c>
      <c r="I149" s="37">
        <v>249</v>
      </c>
      <c r="J149" s="299">
        <v>0</v>
      </c>
    </row>
    <row r="150" spans="2:10" ht="13.5">
      <c r="B150" s="341"/>
      <c r="C150" s="294" t="s">
        <v>259</v>
      </c>
      <c r="D150" s="27">
        <f aca="true" t="shared" si="84" ref="D150:I150">ROUND(D149/$C149*100,1)</f>
        <v>91.4</v>
      </c>
      <c r="E150" s="27">
        <f t="shared" si="84"/>
        <v>98.7</v>
      </c>
      <c r="F150" s="27">
        <f t="shared" si="84"/>
        <v>19.5</v>
      </c>
      <c r="G150" s="27">
        <f t="shared" si="84"/>
        <v>24.2</v>
      </c>
      <c r="H150" s="27">
        <f t="shared" si="84"/>
        <v>70.7</v>
      </c>
      <c r="I150" s="27">
        <f t="shared" si="84"/>
        <v>6.8</v>
      </c>
      <c r="J150" s="130">
        <f>ROUND(J149/C149*100,1)</f>
        <v>0</v>
      </c>
    </row>
    <row r="151" spans="2:10" ht="13.5" customHeight="1">
      <c r="B151" s="340" t="s">
        <v>90</v>
      </c>
      <c r="C151" s="97">
        <v>3436</v>
      </c>
      <c r="D151" s="89">
        <v>3138</v>
      </c>
      <c r="E151" s="89">
        <v>3402</v>
      </c>
      <c r="F151" s="89">
        <v>760</v>
      </c>
      <c r="G151" s="89">
        <v>929</v>
      </c>
      <c r="H151" s="123">
        <v>2460</v>
      </c>
      <c r="I151" s="37">
        <v>268</v>
      </c>
      <c r="J151" s="299">
        <v>0</v>
      </c>
    </row>
    <row r="152" spans="2:10" ht="13.5">
      <c r="B152" s="341"/>
      <c r="C152" s="294" t="s">
        <v>259</v>
      </c>
      <c r="D152" s="27">
        <f aca="true" t="shared" si="85" ref="D152:I152">ROUND(D151/$C151*100,1)</f>
        <v>91.3</v>
      </c>
      <c r="E152" s="27">
        <f t="shared" si="85"/>
        <v>99</v>
      </c>
      <c r="F152" s="27">
        <f t="shared" si="85"/>
        <v>22.1</v>
      </c>
      <c r="G152" s="27">
        <f t="shared" si="85"/>
        <v>27</v>
      </c>
      <c r="H152" s="27">
        <f t="shared" si="85"/>
        <v>71.6</v>
      </c>
      <c r="I152" s="27">
        <f t="shared" si="85"/>
        <v>7.8</v>
      </c>
      <c r="J152" s="130">
        <f>ROUND(J151/C151*100,1)</f>
        <v>0</v>
      </c>
    </row>
    <row r="153" spans="2:10" ht="13.5" customHeight="1">
      <c r="B153" s="342" t="s">
        <v>88</v>
      </c>
      <c r="C153" s="97">
        <v>85</v>
      </c>
      <c r="D153" s="29">
        <v>68</v>
      </c>
      <c r="E153" s="29">
        <v>83</v>
      </c>
      <c r="F153" s="29">
        <v>27</v>
      </c>
      <c r="G153" s="123">
        <v>29</v>
      </c>
      <c r="H153" s="123">
        <v>53</v>
      </c>
      <c r="I153" s="37">
        <v>10</v>
      </c>
      <c r="J153" s="299">
        <v>0</v>
      </c>
    </row>
    <row r="154" spans="2:10" ht="13.5">
      <c r="B154" s="345"/>
      <c r="C154" s="295" t="s">
        <v>260</v>
      </c>
      <c r="D154" s="31">
        <f aca="true" t="shared" si="86" ref="D154:I154">ROUND(D153/$C153*100,1)</f>
        <v>80</v>
      </c>
      <c r="E154" s="31">
        <f t="shared" si="86"/>
        <v>97.6</v>
      </c>
      <c r="F154" s="31">
        <f t="shared" si="86"/>
        <v>31.8</v>
      </c>
      <c r="G154" s="31">
        <f t="shared" si="86"/>
        <v>34.1</v>
      </c>
      <c r="H154" s="31">
        <f t="shared" si="86"/>
        <v>62.4</v>
      </c>
      <c r="I154" s="31">
        <f t="shared" si="86"/>
        <v>11.8</v>
      </c>
      <c r="J154" s="129">
        <f>ROUND(J153/C153*100,1)</f>
        <v>0</v>
      </c>
    </row>
    <row r="155" spans="2:10" ht="13.5">
      <c r="B155" s="331" t="s">
        <v>84</v>
      </c>
      <c r="C155" s="96">
        <f>SUM(,C157,C159,C161,C163,C165)</f>
        <v>7194</v>
      </c>
      <c r="D155" s="36">
        <f aca="true" t="shared" si="87" ref="D155:J155">SUM(D157,D159,D161,D163,D165)</f>
        <v>6564</v>
      </c>
      <c r="E155" s="36">
        <f t="shared" si="87"/>
        <v>7112</v>
      </c>
      <c r="F155" s="37">
        <f t="shared" si="87"/>
        <v>1504</v>
      </c>
      <c r="G155" s="37">
        <f t="shared" si="87"/>
        <v>1846</v>
      </c>
      <c r="H155" s="37">
        <f t="shared" si="87"/>
        <v>5108</v>
      </c>
      <c r="I155" s="25">
        <f t="shared" si="87"/>
        <v>527</v>
      </c>
      <c r="J155" s="43">
        <f t="shared" si="87"/>
        <v>0</v>
      </c>
    </row>
    <row r="156" spans="2:10" ht="13.5">
      <c r="B156" s="341"/>
      <c r="C156" s="294" t="s">
        <v>259</v>
      </c>
      <c r="D156" s="27">
        <f aca="true" t="shared" si="88" ref="D156:I156">ROUND(D155/$C155*100,1)</f>
        <v>91.2</v>
      </c>
      <c r="E156" s="27">
        <f t="shared" si="88"/>
        <v>98.9</v>
      </c>
      <c r="F156" s="27">
        <f t="shared" si="88"/>
        <v>20.9</v>
      </c>
      <c r="G156" s="27">
        <f t="shared" si="88"/>
        <v>25.7</v>
      </c>
      <c r="H156" s="27">
        <f t="shared" si="88"/>
        <v>71</v>
      </c>
      <c r="I156" s="27">
        <f t="shared" si="88"/>
        <v>7.3</v>
      </c>
      <c r="J156" s="130">
        <f>ROUND(J155/$C155*100,1)</f>
        <v>0</v>
      </c>
    </row>
    <row r="157" spans="2:10" ht="13.5" customHeight="1">
      <c r="B157" s="340" t="s">
        <v>177</v>
      </c>
      <c r="C157" s="93">
        <v>751</v>
      </c>
      <c r="D157" s="40">
        <v>688</v>
      </c>
      <c r="E157" s="37">
        <v>749</v>
      </c>
      <c r="F157" s="37">
        <v>148</v>
      </c>
      <c r="G157" s="37">
        <v>188</v>
      </c>
      <c r="H157" s="37">
        <v>490</v>
      </c>
      <c r="I157" s="37">
        <v>54</v>
      </c>
      <c r="J157" s="299">
        <v>0</v>
      </c>
    </row>
    <row r="158" spans="2:10" ht="13.5">
      <c r="B158" s="341"/>
      <c r="C158" s="294" t="s">
        <v>259</v>
      </c>
      <c r="D158" s="27">
        <f aca="true" t="shared" si="89" ref="D158:I158">ROUND(D157/$C157*100,1)</f>
        <v>91.6</v>
      </c>
      <c r="E158" s="27">
        <f t="shared" si="89"/>
        <v>99.7</v>
      </c>
      <c r="F158" s="27">
        <f t="shared" si="89"/>
        <v>19.7</v>
      </c>
      <c r="G158" s="27">
        <f t="shared" si="89"/>
        <v>25</v>
      </c>
      <c r="H158" s="27">
        <f t="shared" si="89"/>
        <v>65.2</v>
      </c>
      <c r="I158" s="27">
        <f t="shared" si="89"/>
        <v>7.2</v>
      </c>
      <c r="J158" s="130">
        <f>ROUND(J157/$C157*100,1)</f>
        <v>0</v>
      </c>
    </row>
    <row r="159" spans="2:10" ht="13.5">
      <c r="B159" s="340" t="s">
        <v>178</v>
      </c>
      <c r="C159" s="93">
        <v>2327</v>
      </c>
      <c r="D159" s="40">
        <v>2132</v>
      </c>
      <c r="E159" s="37">
        <v>2303</v>
      </c>
      <c r="F159" s="37">
        <v>512</v>
      </c>
      <c r="G159" s="37">
        <v>609</v>
      </c>
      <c r="H159" s="37">
        <v>1617</v>
      </c>
      <c r="I159" s="37">
        <v>157</v>
      </c>
      <c r="J159" s="299">
        <v>0</v>
      </c>
    </row>
    <row r="160" spans="2:10" ht="13.5">
      <c r="B160" s="341"/>
      <c r="C160" s="294" t="s">
        <v>259</v>
      </c>
      <c r="D160" s="27">
        <f aca="true" t="shared" si="90" ref="D160:I160">ROUND(D159/$C159*100,1)</f>
        <v>91.6</v>
      </c>
      <c r="E160" s="27">
        <f t="shared" si="90"/>
        <v>99</v>
      </c>
      <c r="F160" s="27">
        <f t="shared" si="90"/>
        <v>22</v>
      </c>
      <c r="G160" s="27">
        <f t="shared" si="90"/>
        <v>26.2</v>
      </c>
      <c r="H160" s="27">
        <f t="shared" si="90"/>
        <v>69.5</v>
      </c>
      <c r="I160" s="27">
        <f t="shared" si="90"/>
        <v>6.7</v>
      </c>
      <c r="J160" s="130">
        <f>ROUND(J159/$C159*100,1)</f>
        <v>0</v>
      </c>
    </row>
    <row r="161" spans="2:10" ht="13.5">
      <c r="B161" s="340" t="s">
        <v>110</v>
      </c>
      <c r="C161" s="93">
        <v>2394</v>
      </c>
      <c r="D161" s="40">
        <v>2197</v>
      </c>
      <c r="E161" s="37">
        <v>2370</v>
      </c>
      <c r="F161" s="37">
        <v>473</v>
      </c>
      <c r="G161" s="37">
        <v>598</v>
      </c>
      <c r="H161" s="37">
        <v>1732</v>
      </c>
      <c r="I161" s="37">
        <v>183</v>
      </c>
      <c r="J161" s="299">
        <v>0</v>
      </c>
    </row>
    <row r="162" spans="2:10" ht="13.5">
      <c r="B162" s="341"/>
      <c r="C162" s="294" t="s">
        <v>259</v>
      </c>
      <c r="D162" s="27">
        <f aca="true" t="shared" si="91" ref="D162:J162">ROUND(D161/$C161*100,1)</f>
        <v>91.8</v>
      </c>
      <c r="E162" s="27">
        <f t="shared" si="91"/>
        <v>99</v>
      </c>
      <c r="F162" s="27">
        <f t="shared" si="91"/>
        <v>19.8</v>
      </c>
      <c r="G162" s="27">
        <f t="shared" si="91"/>
        <v>25</v>
      </c>
      <c r="H162" s="27">
        <f t="shared" si="91"/>
        <v>72.3</v>
      </c>
      <c r="I162" s="27">
        <f t="shared" si="91"/>
        <v>7.6</v>
      </c>
      <c r="J162" s="130">
        <f t="shared" si="91"/>
        <v>0</v>
      </c>
    </row>
    <row r="163" spans="2:10" ht="13.5">
      <c r="B163" s="340" t="s">
        <v>189</v>
      </c>
      <c r="C163" s="93">
        <v>1712</v>
      </c>
      <c r="D163" s="40">
        <v>1538</v>
      </c>
      <c r="E163" s="37">
        <v>1679</v>
      </c>
      <c r="F163" s="37">
        <v>367</v>
      </c>
      <c r="G163" s="37">
        <v>446</v>
      </c>
      <c r="H163" s="37">
        <v>1259</v>
      </c>
      <c r="I163" s="37">
        <v>132</v>
      </c>
      <c r="J163" s="299">
        <v>0</v>
      </c>
    </row>
    <row r="164" spans="2:10" ht="13.5">
      <c r="B164" s="341"/>
      <c r="C164" s="294" t="s">
        <v>259</v>
      </c>
      <c r="D164" s="27">
        <f aca="true" t="shared" si="92" ref="D164:I164">ROUND(D163/$C163*100,1)</f>
        <v>89.8</v>
      </c>
      <c r="E164" s="27">
        <f t="shared" si="92"/>
        <v>98.1</v>
      </c>
      <c r="F164" s="27">
        <f t="shared" si="92"/>
        <v>21.4</v>
      </c>
      <c r="G164" s="27">
        <f t="shared" si="92"/>
        <v>26.1</v>
      </c>
      <c r="H164" s="27">
        <f t="shared" si="92"/>
        <v>73.5</v>
      </c>
      <c r="I164" s="27">
        <f t="shared" si="92"/>
        <v>7.7</v>
      </c>
      <c r="J164" s="130">
        <f>ROUND(J163/$C163*100,1)</f>
        <v>0</v>
      </c>
    </row>
    <row r="165" spans="2:10" ht="13.5" customHeight="1">
      <c r="B165" s="342" t="s">
        <v>88</v>
      </c>
      <c r="C165" s="93">
        <v>10</v>
      </c>
      <c r="D165" s="40">
        <v>9</v>
      </c>
      <c r="E165" s="37">
        <v>11</v>
      </c>
      <c r="F165" s="37">
        <v>4</v>
      </c>
      <c r="G165" s="37">
        <v>5</v>
      </c>
      <c r="H165" s="37">
        <v>10</v>
      </c>
      <c r="I165" s="37">
        <v>1</v>
      </c>
      <c r="J165" s="299">
        <v>0</v>
      </c>
    </row>
    <row r="166" spans="2:10" ht="13.5">
      <c r="B166" s="345"/>
      <c r="C166" s="295" t="s">
        <v>260</v>
      </c>
      <c r="D166" s="31">
        <f aca="true" t="shared" si="93" ref="D166:I166">ROUND(D165/$C165*100,1)</f>
        <v>90</v>
      </c>
      <c r="E166" s="31">
        <f t="shared" si="93"/>
        <v>110</v>
      </c>
      <c r="F166" s="31">
        <f t="shared" si="93"/>
        <v>40</v>
      </c>
      <c r="G166" s="31">
        <f t="shared" si="93"/>
        <v>50</v>
      </c>
      <c r="H166" s="31">
        <f t="shared" si="93"/>
        <v>100</v>
      </c>
      <c r="I166" s="31">
        <f t="shared" si="93"/>
        <v>10</v>
      </c>
      <c r="J166" s="130">
        <f>ROUND(J165/C165*100,1)</f>
        <v>0</v>
      </c>
    </row>
    <row r="167" spans="2:10" ht="13.5">
      <c r="B167" s="331" t="s">
        <v>84</v>
      </c>
      <c r="C167" s="90">
        <f aca="true" t="shared" si="94" ref="C167:J167">SUM(C171,C169,C173,C175,C177,C179)</f>
        <v>7194</v>
      </c>
      <c r="D167" s="36">
        <f>SUM(D171,D169,D173,D175,D177,D179)</f>
        <v>6564</v>
      </c>
      <c r="E167" s="36">
        <f t="shared" si="94"/>
        <v>7112</v>
      </c>
      <c r="F167" s="37">
        <f>SUM(F171,F169,F173,F175,F177,F179)</f>
        <v>1504</v>
      </c>
      <c r="G167" s="37">
        <f>SUM(G171,G169,G173,G175,G177,G179)</f>
        <v>1846</v>
      </c>
      <c r="H167" s="37">
        <f>SUM(H171,H169,H173,H175,H177,H179)</f>
        <v>5108</v>
      </c>
      <c r="I167" s="25">
        <f t="shared" si="94"/>
        <v>527</v>
      </c>
      <c r="J167" s="43">
        <f t="shared" si="94"/>
        <v>0</v>
      </c>
    </row>
    <row r="168" spans="2:10" ht="13.5">
      <c r="B168" s="341"/>
      <c r="C168" s="294" t="s">
        <v>259</v>
      </c>
      <c r="D168" s="27">
        <f aca="true" t="shared" si="95" ref="D168:I168">ROUND(D167/$C167*100,1)</f>
        <v>91.2</v>
      </c>
      <c r="E168" s="27">
        <f t="shared" si="95"/>
        <v>98.9</v>
      </c>
      <c r="F168" s="27">
        <f t="shared" si="95"/>
        <v>20.9</v>
      </c>
      <c r="G168" s="27">
        <f t="shared" si="95"/>
        <v>25.7</v>
      </c>
      <c r="H168" s="27">
        <f t="shared" si="95"/>
        <v>71</v>
      </c>
      <c r="I168" s="27">
        <f t="shared" si="95"/>
        <v>7.3</v>
      </c>
      <c r="J168" s="130">
        <f>ROUND(J167/$C167*100,1)</f>
        <v>0</v>
      </c>
    </row>
    <row r="169" spans="2:10" ht="13.5">
      <c r="B169" s="340" t="s">
        <v>112</v>
      </c>
      <c r="C169" s="93">
        <v>623</v>
      </c>
      <c r="D169" s="40">
        <v>585</v>
      </c>
      <c r="E169" s="29">
        <v>616</v>
      </c>
      <c r="F169" s="29">
        <v>159</v>
      </c>
      <c r="G169" s="29">
        <v>182</v>
      </c>
      <c r="H169" s="29">
        <v>456</v>
      </c>
      <c r="I169" s="29">
        <v>56</v>
      </c>
      <c r="J169" s="299">
        <v>0</v>
      </c>
    </row>
    <row r="170" spans="2:10" ht="13.5">
      <c r="B170" s="341"/>
      <c r="C170" s="294" t="s">
        <v>259</v>
      </c>
      <c r="D170" s="27">
        <f aca="true" t="shared" si="96" ref="D170:J170">ROUND(D169/$C169*100,1)</f>
        <v>93.9</v>
      </c>
      <c r="E170" s="27">
        <f t="shared" si="96"/>
        <v>98.9</v>
      </c>
      <c r="F170" s="27">
        <f t="shared" si="96"/>
        <v>25.5</v>
      </c>
      <c r="G170" s="27">
        <f t="shared" si="96"/>
        <v>29.2</v>
      </c>
      <c r="H170" s="27">
        <f t="shared" si="96"/>
        <v>73.2</v>
      </c>
      <c r="I170" s="27">
        <f t="shared" si="96"/>
        <v>9</v>
      </c>
      <c r="J170" s="130">
        <f t="shared" si="96"/>
        <v>0</v>
      </c>
    </row>
    <row r="171" spans="2:10" ht="13.5">
      <c r="B171" s="332" t="s">
        <v>111</v>
      </c>
      <c r="C171" s="90">
        <v>640</v>
      </c>
      <c r="D171" s="40">
        <v>576</v>
      </c>
      <c r="E171" s="37">
        <v>629</v>
      </c>
      <c r="F171" s="37">
        <v>201</v>
      </c>
      <c r="G171" s="37">
        <v>229</v>
      </c>
      <c r="H171" s="37">
        <v>444</v>
      </c>
      <c r="I171" s="37">
        <v>61</v>
      </c>
      <c r="J171" s="299">
        <v>0</v>
      </c>
    </row>
    <row r="172" spans="2:10" ht="13.5">
      <c r="B172" s="341"/>
      <c r="C172" s="294" t="s">
        <v>259</v>
      </c>
      <c r="D172" s="27">
        <f aca="true" t="shared" si="97" ref="D172:I172">ROUND(D171/$C171*100,1)</f>
        <v>90</v>
      </c>
      <c r="E172" s="27">
        <f t="shared" si="97"/>
        <v>98.3</v>
      </c>
      <c r="F172" s="27">
        <f t="shared" si="97"/>
        <v>31.4</v>
      </c>
      <c r="G172" s="27">
        <f t="shared" si="97"/>
        <v>35.8</v>
      </c>
      <c r="H172" s="27">
        <f t="shared" si="97"/>
        <v>69.4</v>
      </c>
      <c r="I172" s="27">
        <f t="shared" si="97"/>
        <v>9.5</v>
      </c>
      <c r="J172" s="130">
        <f>ROUND(J171/$C171*100,1)</f>
        <v>0</v>
      </c>
    </row>
    <row r="173" spans="2:10" ht="13.5">
      <c r="B173" s="340" t="s">
        <v>113</v>
      </c>
      <c r="C173" s="93">
        <v>2080</v>
      </c>
      <c r="D173" s="40">
        <v>1871</v>
      </c>
      <c r="E173" s="29">
        <v>2060</v>
      </c>
      <c r="F173" s="29">
        <v>429</v>
      </c>
      <c r="G173" s="29">
        <v>526</v>
      </c>
      <c r="H173" s="29">
        <v>1491</v>
      </c>
      <c r="I173" s="29">
        <v>143</v>
      </c>
      <c r="J173" s="299">
        <v>0</v>
      </c>
    </row>
    <row r="174" spans="2:10" ht="13.5">
      <c r="B174" s="341"/>
      <c r="C174" s="294" t="s">
        <v>259</v>
      </c>
      <c r="D174" s="27">
        <f aca="true" t="shared" si="98" ref="D174:I174">ROUND(D173/$C173*100,1)</f>
        <v>90</v>
      </c>
      <c r="E174" s="27">
        <f t="shared" si="98"/>
        <v>99</v>
      </c>
      <c r="F174" s="27">
        <f t="shared" si="98"/>
        <v>20.6</v>
      </c>
      <c r="G174" s="27">
        <f t="shared" si="98"/>
        <v>25.3</v>
      </c>
      <c r="H174" s="27">
        <f t="shared" si="98"/>
        <v>71.7</v>
      </c>
      <c r="I174" s="27">
        <f t="shared" si="98"/>
        <v>6.9</v>
      </c>
      <c r="J174" s="130">
        <f>ROUND(J173/$C173*100,1)</f>
        <v>0</v>
      </c>
    </row>
    <row r="175" spans="2:10" ht="13.5">
      <c r="B175" s="340" t="s">
        <v>114</v>
      </c>
      <c r="C175" s="93">
        <v>1538</v>
      </c>
      <c r="D175" s="40">
        <v>1410</v>
      </c>
      <c r="E175" s="29">
        <v>1522</v>
      </c>
      <c r="F175" s="29">
        <v>373</v>
      </c>
      <c r="G175" s="29">
        <v>452</v>
      </c>
      <c r="H175" s="29">
        <v>1093</v>
      </c>
      <c r="I175" s="29">
        <v>151</v>
      </c>
      <c r="J175" s="299">
        <v>0</v>
      </c>
    </row>
    <row r="176" spans="2:10" ht="13.5">
      <c r="B176" s="341"/>
      <c r="C176" s="294" t="s">
        <v>259</v>
      </c>
      <c r="D176" s="27">
        <f aca="true" t="shared" si="99" ref="D176:I176">ROUND(D175/$C175*100,1)</f>
        <v>91.7</v>
      </c>
      <c r="E176" s="27">
        <f t="shared" si="99"/>
        <v>99</v>
      </c>
      <c r="F176" s="27">
        <f t="shared" si="99"/>
        <v>24.3</v>
      </c>
      <c r="G176" s="27">
        <f t="shared" si="99"/>
        <v>29.4</v>
      </c>
      <c r="H176" s="27">
        <f t="shared" si="99"/>
        <v>71.1</v>
      </c>
      <c r="I176" s="27">
        <f t="shared" si="99"/>
        <v>9.8</v>
      </c>
      <c r="J176" s="130">
        <f>ROUND(J175/$C175*100,1)</f>
        <v>0</v>
      </c>
    </row>
    <row r="177" spans="2:10" ht="13.5">
      <c r="B177" s="340" t="s">
        <v>115</v>
      </c>
      <c r="C177" s="93">
        <v>1110</v>
      </c>
      <c r="D177" s="40">
        <v>1024</v>
      </c>
      <c r="E177" s="29">
        <v>1091</v>
      </c>
      <c r="F177" s="29">
        <v>183</v>
      </c>
      <c r="G177" s="29">
        <v>244</v>
      </c>
      <c r="H177" s="29">
        <v>788</v>
      </c>
      <c r="I177" s="29">
        <v>58</v>
      </c>
      <c r="J177" s="299">
        <v>0</v>
      </c>
    </row>
    <row r="178" spans="2:10" ht="13.5">
      <c r="B178" s="341"/>
      <c r="C178" s="294" t="s">
        <v>259</v>
      </c>
      <c r="D178" s="27">
        <f aca="true" t="shared" si="100" ref="D178:I178">ROUND(D177/$C177*100,1)</f>
        <v>92.3</v>
      </c>
      <c r="E178" s="27">
        <f t="shared" si="100"/>
        <v>98.3</v>
      </c>
      <c r="F178" s="27">
        <f t="shared" si="100"/>
        <v>16.5</v>
      </c>
      <c r="G178" s="27">
        <f t="shared" si="100"/>
        <v>22</v>
      </c>
      <c r="H178" s="27">
        <f t="shared" si="100"/>
        <v>71</v>
      </c>
      <c r="I178" s="27">
        <f t="shared" si="100"/>
        <v>5.2</v>
      </c>
      <c r="J178" s="130">
        <f>ROUND(J177/$C177*100,1)</f>
        <v>0</v>
      </c>
    </row>
    <row r="179" spans="2:10" ht="13.5">
      <c r="B179" s="340" t="s">
        <v>116</v>
      </c>
      <c r="C179" s="93">
        <v>1203</v>
      </c>
      <c r="D179" s="40">
        <v>1098</v>
      </c>
      <c r="E179" s="29">
        <v>1194</v>
      </c>
      <c r="F179" s="29">
        <v>159</v>
      </c>
      <c r="G179" s="29">
        <v>213</v>
      </c>
      <c r="H179" s="29">
        <v>836</v>
      </c>
      <c r="I179" s="29">
        <v>58</v>
      </c>
      <c r="J179" s="299">
        <v>0</v>
      </c>
    </row>
    <row r="180" spans="2:10" ht="13.5">
      <c r="B180" s="341"/>
      <c r="C180" s="295" t="s">
        <v>260</v>
      </c>
      <c r="D180" s="31">
        <f aca="true" t="shared" si="101" ref="D180:J180">ROUND(D179/$C179*100,1)</f>
        <v>91.3</v>
      </c>
      <c r="E180" s="31">
        <f t="shared" si="101"/>
        <v>99.3</v>
      </c>
      <c r="F180" s="31">
        <f t="shared" si="101"/>
        <v>13.2</v>
      </c>
      <c r="G180" s="31">
        <f t="shared" si="101"/>
        <v>17.7</v>
      </c>
      <c r="H180" s="31">
        <f t="shared" si="101"/>
        <v>69.5</v>
      </c>
      <c r="I180" s="31">
        <f t="shared" si="101"/>
        <v>4.8</v>
      </c>
      <c r="J180" s="130">
        <f t="shared" si="101"/>
        <v>0</v>
      </c>
    </row>
    <row r="181" spans="2:10" ht="13.5">
      <c r="B181" s="331" t="s">
        <v>84</v>
      </c>
      <c r="C181" s="90">
        <v>7194</v>
      </c>
      <c r="D181" s="36">
        <f aca="true" t="shared" si="102" ref="D181:J181">SUM(D183,D185,D187)</f>
        <v>6564</v>
      </c>
      <c r="E181" s="36">
        <f t="shared" si="102"/>
        <v>7112</v>
      </c>
      <c r="F181" s="36">
        <f t="shared" si="102"/>
        <v>1504</v>
      </c>
      <c r="G181" s="36">
        <f t="shared" si="102"/>
        <v>1846</v>
      </c>
      <c r="H181" s="36">
        <f t="shared" si="102"/>
        <v>5108</v>
      </c>
      <c r="I181" s="37">
        <f t="shared" si="102"/>
        <v>527</v>
      </c>
      <c r="J181" s="43">
        <f t="shared" si="102"/>
        <v>0</v>
      </c>
    </row>
    <row r="182" spans="2:10" ht="13.5">
      <c r="B182" s="341"/>
      <c r="C182" s="294" t="s">
        <v>259</v>
      </c>
      <c r="D182" s="27">
        <f aca="true" t="shared" si="103" ref="D182:I182">ROUND(D181/$C181*100,1)</f>
        <v>91.2</v>
      </c>
      <c r="E182" s="27">
        <f t="shared" si="103"/>
        <v>98.9</v>
      </c>
      <c r="F182" s="27">
        <f t="shared" si="103"/>
        <v>20.9</v>
      </c>
      <c r="G182" s="27">
        <f t="shared" si="103"/>
        <v>25.7</v>
      </c>
      <c r="H182" s="27">
        <f t="shared" si="103"/>
        <v>71</v>
      </c>
      <c r="I182" s="27">
        <f t="shared" si="103"/>
        <v>7.3</v>
      </c>
      <c r="J182" s="130">
        <f>ROUND(J181/$C181*100,1)</f>
        <v>0</v>
      </c>
    </row>
    <row r="183" spans="2:10" ht="13.5">
      <c r="B183" s="340" t="s">
        <v>131</v>
      </c>
      <c r="C183" s="93">
        <v>3200</v>
      </c>
      <c r="D183" s="29">
        <v>2769</v>
      </c>
      <c r="E183" s="29">
        <v>3158</v>
      </c>
      <c r="F183" s="29">
        <v>599</v>
      </c>
      <c r="G183" s="29">
        <v>778</v>
      </c>
      <c r="H183" s="29">
        <v>2188</v>
      </c>
      <c r="I183" s="29">
        <v>226</v>
      </c>
      <c r="J183" s="299">
        <v>0</v>
      </c>
    </row>
    <row r="184" spans="2:10" ht="13.5">
      <c r="B184" s="341"/>
      <c r="C184" s="294" t="s">
        <v>259</v>
      </c>
      <c r="D184" s="27">
        <f aca="true" t="shared" si="104" ref="D184:J184">ROUND(D183/$C183*100,1)</f>
        <v>86.5</v>
      </c>
      <c r="E184" s="27">
        <f t="shared" si="104"/>
        <v>98.7</v>
      </c>
      <c r="F184" s="27">
        <f t="shared" si="104"/>
        <v>18.7</v>
      </c>
      <c r="G184" s="27">
        <f t="shared" si="104"/>
        <v>24.3</v>
      </c>
      <c r="H184" s="27">
        <f t="shared" si="104"/>
        <v>68.4</v>
      </c>
      <c r="I184" s="27">
        <f t="shared" si="104"/>
        <v>7.1</v>
      </c>
      <c r="J184" s="130">
        <f t="shared" si="104"/>
        <v>0</v>
      </c>
    </row>
    <row r="185" spans="2:10" ht="13.5">
      <c r="B185" s="342" t="s">
        <v>117</v>
      </c>
      <c r="C185" s="93">
        <v>2735</v>
      </c>
      <c r="D185" s="29">
        <v>2606</v>
      </c>
      <c r="E185" s="29">
        <v>2713</v>
      </c>
      <c r="F185" s="29">
        <v>609</v>
      </c>
      <c r="G185" s="29">
        <v>733</v>
      </c>
      <c r="H185" s="29">
        <v>2003</v>
      </c>
      <c r="I185" s="29">
        <v>197</v>
      </c>
      <c r="J185" s="299">
        <v>0</v>
      </c>
    </row>
    <row r="186" spans="2:10" ht="13.5">
      <c r="B186" s="341"/>
      <c r="C186" s="294" t="s">
        <v>259</v>
      </c>
      <c r="D186" s="27">
        <f aca="true" t="shared" si="105" ref="D186:I186">ROUND(D185/$C185*100,1)</f>
        <v>95.3</v>
      </c>
      <c r="E186" s="27">
        <f t="shared" si="105"/>
        <v>99.2</v>
      </c>
      <c r="F186" s="27">
        <f t="shared" si="105"/>
        <v>22.3</v>
      </c>
      <c r="G186" s="27">
        <f t="shared" si="105"/>
        <v>26.8</v>
      </c>
      <c r="H186" s="27">
        <f t="shared" si="105"/>
        <v>73.2</v>
      </c>
      <c r="I186" s="27">
        <f t="shared" si="105"/>
        <v>7.2</v>
      </c>
      <c r="J186" s="130">
        <f>ROUND(J185/$C185*100,1)</f>
        <v>0</v>
      </c>
    </row>
    <row r="187" spans="2:10" ht="13.5">
      <c r="B187" s="338" t="s">
        <v>34</v>
      </c>
      <c r="C187" s="90">
        <v>1259</v>
      </c>
      <c r="D187" s="29">
        <v>1189</v>
      </c>
      <c r="E187" s="29">
        <v>1241</v>
      </c>
      <c r="F187" s="29">
        <v>296</v>
      </c>
      <c r="G187" s="29">
        <v>335</v>
      </c>
      <c r="H187" s="29">
        <v>917</v>
      </c>
      <c r="I187" s="29">
        <v>104</v>
      </c>
      <c r="J187" s="300">
        <v>0</v>
      </c>
    </row>
    <row r="188" spans="2:10" ht="13.5">
      <c r="B188" s="343"/>
      <c r="C188" s="295" t="s">
        <v>260</v>
      </c>
      <c r="D188" s="31">
        <f aca="true" t="shared" si="106" ref="D188:I188">ROUND(D187/$C187*100,1)</f>
        <v>94.4</v>
      </c>
      <c r="E188" s="31">
        <f t="shared" si="106"/>
        <v>98.6</v>
      </c>
      <c r="F188" s="31">
        <f t="shared" si="106"/>
        <v>23.5</v>
      </c>
      <c r="G188" s="31">
        <f t="shared" si="106"/>
        <v>26.6</v>
      </c>
      <c r="H188" s="31">
        <f t="shared" si="106"/>
        <v>72.8</v>
      </c>
      <c r="I188" s="31">
        <f t="shared" si="106"/>
        <v>8.3</v>
      </c>
      <c r="J188" s="129">
        <f>ROUND(J187/$C187*100,1)</f>
        <v>0</v>
      </c>
    </row>
    <row r="189" ht="13.5">
      <c r="A189" s="20" t="s">
        <v>279</v>
      </c>
    </row>
    <row r="190" ht="13.5">
      <c r="A190" s="19" t="s">
        <v>257</v>
      </c>
    </row>
    <row r="191" ht="13.5">
      <c r="I191" s="290" t="s">
        <v>250</v>
      </c>
    </row>
    <row r="192" spans="2:9" ht="27">
      <c r="B192" s="291"/>
      <c r="C192" s="95" t="s">
        <v>84</v>
      </c>
      <c r="D192" s="21" t="s">
        <v>91</v>
      </c>
      <c r="E192" s="35" t="s">
        <v>92</v>
      </c>
      <c r="F192" s="35" t="s">
        <v>93</v>
      </c>
      <c r="G192" s="35" t="s">
        <v>94</v>
      </c>
      <c r="H192" s="35" t="s">
        <v>95</v>
      </c>
      <c r="I192" s="23" t="s">
        <v>88</v>
      </c>
    </row>
    <row r="193" spans="2:9" ht="13.5">
      <c r="B193" s="331" t="s">
        <v>84</v>
      </c>
      <c r="C193" s="96">
        <f>SUM(C195,C197,C199)</f>
        <v>7194</v>
      </c>
      <c r="D193" s="25">
        <f aca="true" t="shared" si="107" ref="D193:I193">SUM(D195,D197,D199)</f>
        <v>0</v>
      </c>
      <c r="E193" s="25">
        <f t="shared" si="107"/>
        <v>404</v>
      </c>
      <c r="F193" s="25">
        <f t="shared" si="107"/>
        <v>3756</v>
      </c>
      <c r="G193" s="25">
        <f t="shared" si="107"/>
        <v>2188</v>
      </c>
      <c r="H193" s="25">
        <f t="shared" si="107"/>
        <v>167</v>
      </c>
      <c r="I193" s="26">
        <f t="shared" si="107"/>
        <v>679</v>
      </c>
    </row>
    <row r="194" spans="2:9" ht="13.5">
      <c r="B194" s="341"/>
      <c r="C194" s="237">
        <f>SUM(D194:I194)</f>
        <v>100.00000000000001</v>
      </c>
      <c r="D194" s="27">
        <f aca="true" t="shared" si="108" ref="D194:I194">ROUND(D193/$C193*100,1)</f>
        <v>0</v>
      </c>
      <c r="E194" s="27">
        <f t="shared" si="108"/>
        <v>5.6</v>
      </c>
      <c r="F194" s="27">
        <f>ROUND(F193/$C193*100,1)+0.1</f>
        <v>52.300000000000004</v>
      </c>
      <c r="G194" s="27">
        <f t="shared" si="108"/>
        <v>30.4</v>
      </c>
      <c r="H194" s="27">
        <f t="shared" si="108"/>
        <v>2.3</v>
      </c>
      <c r="I194" s="28">
        <f t="shared" si="108"/>
        <v>9.4</v>
      </c>
    </row>
    <row r="195" spans="2:9" ht="13.5">
      <c r="B195" s="332" t="s">
        <v>89</v>
      </c>
      <c r="C195" s="97">
        <f>SUM(D195:J195)</f>
        <v>3673</v>
      </c>
      <c r="D195" s="122">
        <v>0</v>
      </c>
      <c r="E195" s="89">
        <v>211</v>
      </c>
      <c r="F195" s="89">
        <v>1906</v>
      </c>
      <c r="G195" s="89">
        <v>1128</v>
      </c>
      <c r="H195" s="123">
        <v>88</v>
      </c>
      <c r="I195" s="39">
        <v>340</v>
      </c>
    </row>
    <row r="196" spans="2:9" ht="13.5">
      <c r="B196" s="341"/>
      <c r="C196" s="237">
        <f>SUM(D196:I196)</f>
        <v>100</v>
      </c>
      <c r="D196" s="27">
        <f aca="true" t="shared" si="109" ref="D196:I196">ROUND(D195/$C195*100,1)</f>
        <v>0</v>
      </c>
      <c r="E196" s="27">
        <f t="shared" si="109"/>
        <v>5.7</v>
      </c>
      <c r="F196" s="27">
        <f t="shared" si="109"/>
        <v>51.9</v>
      </c>
      <c r="G196" s="27">
        <f t="shared" si="109"/>
        <v>30.7</v>
      </c>
      <c r="H196" s="27">
        <f t="shared" si="109"/>
        <v>2.4</v>
      </c>
      <c r="I196" s="28">
        <f t="shared" si="109"/>
        <v>9.3</v>
      </c>
    </row>
    <row r="197" spans="2:9" ht="13.5">
      <c r="B197" s="340" t="s">
        <v>90</v>
      </c>
      <c r="C197" s="97">
        <f>SUM(D197:J197)</f>
        <v>3436</v>
      </c>
      <c r="D197" s="89">
        <v>0</v>
      </c>
      <c r="E197" s="89">
        <v>189</v>
      </c>
      <c r="F197" s="89">
        <v>1799</v>
      </c>
      <c r="G197" s="89">
        <v>1049</v>
      </c>
      <c r="H197" s="123">
        <v>78</v>
      </c>
      <c r="I197" s="39">
        <v>321</v>
      </c>
    </row>
    <row r="198" spans="2:9" ht="13.5">
      <c r="B198" s="341"/>
      <c r="C198" s="237">
        <f>SUM(D198:I198)</f>
        <v>100</v>
      </c>
      <c r="D198" s="27">
        <f aca="true" t="shared" si="110" ref="D198:I198">ROUND(D197/$C197*100,1)</f>
        <v>0</v>
      </c>
      <c r="E198" s="27">
        <f t="shared" si="110"/>
        <v>5.5</v>
      </c>
      <c r="F198" s="27">
        <f t="shared" si="110"/>
        <v>52.4</v>
      </c>
      <c r="G198" s="27">
        <f t="shared" si="110"/>
        <v>30.5</v>
      </c>
      <c r="H198" s="27">
        <f t="shared" si="110"/>
        <v>2.3</v>
      </c>
      <c r="I198" s="28">
        <f t="shared" si="110"/>
        <v>9.3</v>
      </c>
    </row>
    <row r="199" spans="2:9" ht="13.5">
      <c r="B199" s="342" t="s">
        <v>88</v>
      </c>
      <c r="C199" s="97">
        <f>SUM(D199:J199)</f>
        <v>85</v>
      </c>
      <c r="D199" s="29">
        <v>0</v>
      </c>
      <c r="E199" s="29">
        <v>4</v>
      </c>
      <c r="F199" s="29">
        <v>51</v>
      </c>
      <c r="G199" s="123">
        <v>11</v>
      </c>
      <c r="H199" s="123">
        <v>1</v>
      </c>
      <c r="I199" s="39">
        <v>18</v>
      </c>
    </row>
    <row r="200" spans="2:9" ht="13.5">
      <c r="B200" s="343"/>
      <c r="C200" s="238">
        <f>SUM(D200:I200)</f>
        <v>100.00000000000001</v>
      </c>
      <c r="D200" s="31">
        <f aca="true" t="shared" si="111" ref="D200:I200">ROUND(D199/$C199*100,1)</f>
        <v>0</v>
      </c>
      <c r="E200" s="31">
        <f t="shared" si="111"/>
        <v>4.7</v>
      </c>
      <c r="F200" s="31">
        <f t="shared" si="111"/>
        <v>60</v>
      </c>
      <c r="G200" s="31">
        <f t="shared" si="111"/>
        <v>12.9</v>
      </c>
      <c r="H200" s="31">
        <f t="shared" si="111"/>
        <v>1.2</v>
      </c>
      <c r="I200" s="32">
        <f t="shared" si="111"/>
        <v>21.2</v>
      </c>
    </row>
    <row r="201" spans="2:11" ht="13.5">
      <c r="B201" s="331" t="s">
        <v>84</v>
      </c>
      <c r="C201" s="90">
        <f>SUM(,C203,C205,C207,C209,C211)</f>
        <v>7194</v>
      </c>
      <c r="D201" s="36">
        <f>SUM(,D205,D207,D209,D211)</f>
        <v>0</v>
      </c>
      <c r="E201" s="36">
        <f>SUM(,E203,E205,E207,E209,E211)</f>
        <v>404</v>
      </c>
      <c r="F201" s="37">
        <f>SUM(,F203,F205,F207,F209,F211)</f>
        <v>3756</v>
      </c>
      <c r="G201" s="37">
        <f>SUM(,G203,G205,G207,G209,G211)</f>
        <v>2188</v>
      </c>
      <c r="H201" s="37">
        <f>SUM(,H203,H205,H207,H209,H211)</f>
        <v>167</v>
      </c>
      <c r="I201" s="26">
        <f>SUM(,I203,I205,I207,I209,I211)</f>
        <v>679</v>
      </c>
      <c r="K201" s="40"/>
    </row>
    <row r="202" spans="2:9" ht="13.5">
      <c r="B202" s="341"/>
      <c r="C202" s="237">
        <f>SUM(D202:I202)</f>
        <v>100.00000000000001</v>
      </c>
      <c r="D202" s="27">
        <f aca="true" t="shared" si="112" ref="D202:I202">ROUND(D201/$C201*100,1)</f>
        <v>0</v>
      </c>
      <c r="E202" s="27">
        <f t="shared" si="112"/>
        <v>5.6</v>
      </c>
      <c r="F202" s="27">
        <f>ROUND(F201/$C201*100,1)+0.1</f>
        <v>52.300000000000004</v>
      </c>
      <c r="G202" s="27">
        <f t="shared" si="112"/>
        <v>30.4</v>
      </c>
      <c r="H202" s="27">
        <f t="shared" si="112"/>
        <v>2.3</v>
      </c>
      <c r="I202" s="28">
        <f t="shared" si="112"/>
        <v>9.4</v>
      </c>
    </row>
    <row r="203" spans="2:9" ht="13.5">
      <c r="B203" s="340" t="s">
        <v>177</v>
      </c>
      <c r="C203" s="93">
        <f>SUM(D203:J203)</f>
        <v>751</v>
      </c>
      <c r="D203" s="40">
        <v>0</v>
      </c>
      <c r="E203" s="37">
        <v>56</v>
      </c>
      <c r="F203" s="37">
        <v>395</v>
      </c>
      <c r="G203" s="37">
        <v>208</v>
      </c>
      <c r="H203" s="37">
        <v>23</v>
      </c>
      <c r="I203" s="39">
        <v>69</v>
      </c>
    </row>
    <row r="204" spans="2:9" ht="13.5">
      <c r="B204" s="341"/>
      <c r="C204" s="237">
        <f>SUM(D204:I204)</f>
        <v>100</v>
      </c>
      <c r="D204" s="27">
        <f aca="true" t="shared" si="113" ref="D204:I204">ROUND(D203/$C203*100,1)</f>
        <v>0</v>
      </c>
      <c r="E204" s="27">
        <f t="shared" si="113"/>
        <v>7.5</v>
      </c>
      <c r="F204" s="27">
        <f>ROUND(F203/$C203*100,1)-0.1</f>
        <v>52.5</v>
      </c>
      <c r="G204" s="27">
        <f t="shared" si="113"/>
        <v>27.7</v>
      </c>
      <c r="H204" s="27">
        <f t="shared" si="113"/>
        <v>3.1</v>
      </c>
      <c r="I204" s="28">
        <f t="shared" si="113"/>
        <v>9.2</v>
      </c>
    </row>
    <row r="205" spans="2:9" ht="13.5">
      <c r="B205" s="340" t="s">
        <v>178</v>
      </c>
      <c r="C205" s="93">
        <f>SUM(D205:J205)</f>
        <v>2327</v>
      </c>
      <c r="D205" s="40">
        <v>0</v>
      </c>
      <c r="E205" s="37">
        <v>186</v>
      </c>
      <c r="F205" s="37">
        <v>1245</v>
      </c>
      <c r="G205" s="37">
        <v>642</v>
      </c>
      <c r="H205" s="37">
        <v>45</v>
      </c>
      <c r="I205" s="39">
        <v>209</v>
      </c>
    </row>
    <row r="206" spans="2:9" ht="13.5">
      <c r="B206" s="341"/>
      <c r="C206" s="237">
        <f>SUM(D206:I206)</f>
        <v>100</v>
      </c>
      <c r="D206" s="27">
        <f aca="true" t="shared" si="114" ref="D206:I206">ROUND(D205/$C205*100,1)</f>
        <v>0</v>
      </c>
      <c r="E206" s="27">
        <f t="shared" si="114"/>
        <v>8</v>
      </c>
      <c r="F206" s="27">
        <f t="shared" si="114"/>
        <v>53.5</v>
      </c>
      <c r="G206" s="27">
        <f t="shared" si="114"/>
        <v>27.6</v>
      </c>
      <c r="H206" s="27">
        <f t="shared" si="114"/>
        <v>1.9</v>
      </c>
      <c r="I206" s="28">
        <f t="shared" si="114"/>
        <v>9</v>
      </c>
    </row>
    <row r="207" spans="2:9" ht="13.5">
      <c r="B207" s="340" t="s">
        <v>110</v>
      </c>
      <c r="C207" s="93">
        <f>SUM(D207:J207)</f>
        <v>2394</v>
      </c>
      <c r="D207" s="40">
        <v>0</v>
      </c>
      <c r="E207" s="37">
        <v>120</v>
      </c>
      <c r="F207" s="37">
        <v>1259</v>
      </c>
      <c r="G207" s="37">
        <v>743</v>
      </c>
      <c r="H207" s="37">
        <v>61</v>
      </c>
      <c r="I207" s="39">
        <v>211</v>
      </c>
    </row>
    <row r="208" spans="2:9" ht="13.5">
      <c r="B208" s="341"/>
      <c r="C208" s="237">
        <f>SUM(D208:I208)</f>
        <v>100</v>
      </c>
      <c r="D208" s="27">
        <f aca="true" t="shared" si="115" ref="D208:I208">ROUND(D207/$C207*100,1)</f>
        <v>0</v>
      </c>
      <c r="E208" s="27">
        <f t="shared" si="115"/>
        <v>5</v>
      </c>
      <c r="F208" s="27">
        <f>ROUND(F207/$C207*100,1)+0.1</f>
        <v>52.7</v>
      </c>
      <c r="G208" s="27">
        <f t="shared" si="115"/>
        <v>31</v>
      </c>
      <c r="H208" s="27">
        <f t="shared" si="115"/>
        <v>2.5</v>
      </c>
      <c r="I208" s="28">
        <f t="shared" si="115"/>
        <v>8.8</v>
      </c>
    </row>
    <row r="209" spans="2:9" ht="13.5">
      <c r="B209" s="340" t="s">
        <v>189</v>
      </c>
      <c r="C209" s="93">
        <f>SUM(D209:I209)</f>
        <v>1712</v>
      </c>
      <c r="D209" s="40">
        <v>0</v>
      </c>
      <c r="E209" s="37">
        <v>42</v>
      </c>
      <c r="F209" s="37">
        <v>853</v>
      </c>
      <c r="G209" s="37">
        <v>593</v>
      </c>
      <c r="H209" s="37">
        <v>38</v>
      </c>
      <c r="I209" s="39">
        <v>186</v>
      </c>
    </row>
    <row r="210" spans="2:9" ht="13.5">
      <c r="B210" s="341"/>
      <c r="C210" s="237">
        <f>SUM(D210:I210)</f>
        <v>100.00000000000001</v>
      </c>
      <c r="D210" s="27">
        <f aca="true" t="shared" si="116" ref="D210:I210">ROUND(D209/$C209*100,1)</f>
        <v>0</v>
      </c>
      <c r="E210" s="27">
        <f t="shared" si="116"/>
        <v>2.5</v>
      </c>
      <c r="F210" s="27">
        <f t="shared" si="116"/>
        <v>49.8</v>
      </c>
      <c r="G210" s="27">
        <f t="shared" si="116"/>
        <v>34.6</v>
      </c>
      <c r="H210" s="27">
        <f t="shared" si="116"/>
        <v>2.2</v>
      </c>
      <c r="I210" s="28">
        <f t="shared" si="116"/>
        <v>10.9</v>
      </c>
    </row>
    <row r="211" spans="2:9" ht="13.5">
      <c r="B211" s="342" t="s">
        <v>88</v>
      </c>
      <c r="C211" s="93">
        <f>SUM(D211:J211)</f>
        <v>10</v>
      </c>
      <c r="D211" s="40">
        <v>0</v>
      </c>
      <c r="E211" s="37">
        <v>0</v>
      </c>
      <c r="F211" s="37">
        <v>4</v>
      </c>
      <c r="G211" s="37">
        <v>2</v>
      </c>
      <c r="H211" s="37">
        <v>0</v>
      </c>
      <c r="I211" s="39">
        <v>4</v>
      </c>
    </row>
    <row r="212" spans="2:9" ht="13.5">
      <c r="B212" s="343"/>
      <c r="C212" s="238">
        <f>SUM(D212:I212)</f>
        <v>100</v>
      </c>
      <c r="D212" s="31">
        <f aca="true" t="shared" si="117" ref="D212:I212">ROUND(D211/$C211*100,1)</f>
        <v>0</v>
      </c>
      <c r="E212" s="31">
        <f t="shared" si="117"/>
        <v>0</v>
      </c>
      <c r="F212" s="31">
        <f t="shared" si="117"/>
        <v>40</v>
      </c>
      <c r="G212" s="31">
        <f t="shared" si="117"/>
        <v>20</v>
      </c>
      <c r="H212" s="31">
        <f t="shared" si="117"/>
        <v>0</v>
      </c>
      <c r="I212" s="32">
        <f t="shared" si="117"/>
        <v>40</v>
      </c>
    </row>
    <row r="213" spans="2:9" ht="13.5">
      <c r="B213" s="331" t="s">
        <v>84</v>
      </c>
      <c r="C213" s="90">
        <f aca="true" t="shared" si="118" ref="C213:I213">SUM(C217,C215,C219,C221,C223,C225)</f>
        <v>7194</v>
      </c>
      <c r="D213" s="36">
        <f t="shared" si="118"/>
        <v>0</v>
      </c>
      <c r="E213" s="36">
        <f t="shared" si="118"/>
        <v>404</v>
      </c>
      <c r="F213" s="37">
        <f t="shared" si="118"/>
        <v>3756</v>
      </c>
      <c r="G213" s="37">
        <f t="shared" si="118"/>
        <v>2188</v>
      </c>
      <c r="H213" s="37">
        <f t="shared" si="118"/>
        <v>167</v>
      </c>
      <c r="I213" s="26">
        <f t="shared" si="118"/>
        <v>679</v>
      </c>
    </row>
    <row r="214" spans="2:9" ht="13.5">
      <c r="B214" s="341"/>
      <c r="C214" s="237">
        <f>SUM(D214:I214)</f>
        <v>100.00000000000001</v>
      </c>
      <c r="D214" s="27">
        <f aca="true" t="shared" si="119" ref="D214:I214">ROUND(D213/$C213*100,1)</f>
        <v>0</v>
      </c>
      <c r="E214" s="27">
        <f t="shared" si="119"/>
        <v>5.6</v>
      </c>
      <c r="F214" s="27">
        <f>ROUND(F213/$C213*100,1)+0.1</f>
        <v>52.300000000000004</v>
      </c>
      <c r="G214" s="27">
        <f t="shared" si="119"/>
        <v>30.4</v>
      </c>
      <c r="H214" s="27">
        <f t="shared" si="119"/>
        <v>2.3</v>
      </c>
      <c r="I214" s="28">
        <f t="shared" si="119"/>
        <v>9.4</v>
      </c>
    </row>
    <row r="215" spans="2:9" ht="13.5">
      <c r="B215" s="340" t="s">
        <v>112</v>
      </c>
      <c r="C215" s="93">
        <f>SUM(D215:J215)</f>
        <v>623</v>
      </c>
      <c r="D215" s="40">
        <v>0</v>
      </c>
      <c r="E215" s="29">
        <v>34</v>
      </c>
      <c r="F215" s="29">
        <v>337</v>
      </c>
      <c r="G215" s="29">
        <v>194</v>
      </c>
      <c r="H215" s="29">
        <v>17</v>
      </c>
      <c r="I215" s="41">
        <v>41</v>
      </c>
    </row>
    <row r="216" spans="2:9" ht="13.5">
      <c r="B216" s="341"/>
      <c r="C216" s="237">
        <f>SUM(D216:I216)</f>
        <v>100</v>
      </c>
      <c r="D216" s="27">
        <f aca="true" t="shared" si="120" ref="D216:I216">ROUND(D215/$C215*100,1)</f>
        <v>0</v>
      </c>
      <c r="E216" s="27">
        <f t="shared" si="120"/>
        <v>5.5</v>
      </c>
      <c r="F216" s="27">
        <f t="shared" si="120"/>
        <v>54.1</v>
      </c>
      <c r="G216" s="27">
        <f t="shared" si="120"/>
        <v>31.1</v>
      </c>
      <c r="H216" s="27">
        <f t="shared" si="120"/>
        <v>2.7</v>
      </c>
      <c r="I216" s="28">
        <f t="shared" si="120"/>
        <v>6.6</v>
      </c>
    </row>
    <row r="217" spans="2:9" ht="13.5">
      <c r="B217" s="332" t="s">
        <v>111</v>
      </c>
      <c r="C217" s="90">
        <f>SUM(D217:J217)</f>
        <v>640</v>
      </c>
      <c r="D217" s="40">
        <v>0</v>
      </c>
      <c r="E217" s="37">
        <v>39</v>
      </c>
      <c r="F217" s="37">
        <v>342</v>
      </c>
      <c r="G217" s="37">
        <v>177</v>
      </c>
      <c r="H217" s="37">
        <v>16</v>
      </c>
      <c r="I217" s="39">
        <v>66</v>
      </c>
    </row>
    <row r="218" spans="2:9" ht="13.5">
      <c r="B218" s="341"/>
      <c r="C218" s="237">
        <f>SUM(D218:I218)</f>
        <v>100</v>
      </c>
      <c r="D218" s="27">
        <f aca="true" t="shared" si="121" ref="D218:I218">ROUND(D217/$C217*100,1)</f>
        <v>0</v>
      </c>
      <c r="E218" s="27">
        <f t="shared" si="121"/>
        <v>6.1</v>
      </c>
      <c r="F218" s="27">
        <f t="shared" si="121"/>
        <v>53.4</v>
      </c>
      <c r="G218" s="27">
        <f t="shared" si="121"/>
        <v>27.7</v>
      </c>
      <c r="H218" s="27">
        <f t="shared" si="121"/>
        <v>2.5</v>
      </c>
      <c r="I218" s="28">
        <f t="shared" si="121"/>
        <v>10.3</v>
      </c>
    </row>
    <row r="219" spans="2:9" ht="13.5">
      <c r="B219" s="340" t="s">
        <v>113</v>
      </c>
      <c r="C219" s="93">
        <f>SUM(D219:J219)</f>
        <v>2080</v>
      </c>
      <c r="D219" s="40">
        <v>0</v>
      </c>
      <c r="E219" s="29">
        <v>117</v>
      </c>
      <c r="F219" s="29">
        <v>1063</v>
      </c>
      <c r="G219" s="29">
        <v>628</v>
      </c>
      <c r="H219" s="29">
        <v>42</v>
      </c>
      <c r="I219" s="41">
        <v>230</v>
      </c>
    </row>
    <row r="220" spans="2:9" ht="13.5">
      <c r="B220" s="341"/>
      <c r="C220" s="237">
        <f>SUM(D220:I220)</f>
        <v>100</v>
      </c>
      <c r="D220" s="27">
        <f aca="true" t="shared" si="122" ref="D220:I220">ROUND(D219/$C219*100,1)</f>
        <v>0</v>
      </c>
      <c r="E220" s="27">
        <f t="shared" si="122"/>
        <v>5.6</v>
      </c>
      <c r="F220" s="27">
        <f t="shared" si="122"/>
        <v>51.1</v>
      </c>
      <c r="G220" s="27">
        <f t="shared" si="122"/>
        <v>30.2</v>
      </c>
      <c r="H220" s="27">
        <f t="shared" si="122"/>
        <v>2</v>
      </c>
      <c r="I220" s="28">
        <f t="shared" si="122"/>
        <v>11.1</v>
      </c>
    </row>
    <row r="221" spans="2:9" ht="13.5">
      <c r="B221" s="340" t="s">
        <v>114</v>
      </c>
      <c r="C221" s="93">
        <f>SUM(D221:J221)</f>
        <v>1538</v>
      </c>
      <c r="D221" s="40">
        <v>0</v>
      </c>
      <c r="E221" s="29">
        <v>100</v>
      </c>
      <c r="F221" s="29">
        <v>813</v>
      </c>
      <c r="G221" s="29">
        <v>462</v>
      </c>
      <c r="H221" s="29">
        <v>23</v>
      </c>
      <c r="I221" s="41">
        <v>140</v>
      </c>
    </row>
    <row r="222" spans="2:9" ht="13.5">
      <c r="B222" s="341"/>
      <c r="C222" s="237">
        <f>SUM(D222:I222)</f>
        <v>100</v>
      </c>
      <c r="D222" s="27">
        <f aca="true" t="shared" si="123" ref="D222:I222">ROUND(D221/$C221*100,1)</f>
        <v>0</v>
      </c>
      <c r="E222" s="27">
        <f t="shared" si="123"/>
        <v>6.5</v>
      </c>
      <c r="F222" s="27">
        <f t="shared" si="123"/>
        <v>52.9</v>
      </c>
      <c r="G222" s="27">
        <f t="shared" si="123"/>
        <v>30</v>
      </c>
      <c r="H222" s="27">
        <f t="shared" si="123"/>
        <v>1.5</v>
      </c>
      <c r="I222" s="28">
        <f t="shared" si="123"/>
        <v>9.1</v>
      </c>
    </row>
    <row r="223" spans="2:9" ht="13.5">
      <c r="B223" s="340" t="s">
        <v>115</v>
      </c>
      <c r="C223" s="93">
        <f>SUM(D223:J223)</f>
        <v>1110</v>
      </c>
      <c r="D223" s="40">
        <v>0</v>
      </c>
      <c r="E223" s="29">
        <v>68</v>
      </c>
      <c r="F223" s="29">
        <v>552</v>
      </c>
      <c r="G223" s="29">
        <v>357</v>
      </c>
      <c r="H223" s="29">
        <v>39</v>
      </c>
      <c r="I223" s="41">
        <v>94</v>
      </c>
    </row>
    <row r="224" spans="2:9" ht="13.5">
      <c r="B224" s="341"/>
      <c r="C224" s="237">
        <f>SUM(D224:I224)</f>
        <v>100</v>
      </c>
      <c r="D224" s="27">
        <f aca="true" t="shared" si="124" ref="D224:I224">ROUND(D223/$C223*100,1)</f>
        <v>0</v>
      </c>
      <c r="E224" s="27">
        <f t="shared" si="124"/>
        <v>6.1</v>
      </c>
      <c r="F224" s="27">
        <f t="shared" si="124"/>
        <v>49.7</v>
      </c>
      <c r="G224" s="27">
        <f t="shared" si="124"/>
        <v>32.2</v>
      </c>
      <c r="H224" s="27">
        <f t="shared" si="124"/>
        <v>3.5</v>
      </c>
      <c r="I224" s="28">
        <f t="shared" si="124"/>
        <v>8.5</v>
      </c>
    </row>
    <row r="225" spans="2:9" ht="13.5">
      <c r="B225" s="340" t="s">
        <v>116</v>
      </c>
      <c r="C225" s="93">
        <f>SUM(D225:J225)</f>
        <v>1203</v>
      </c>
      <c r="D225" s="40">
        <v>0</v>
      </c>
      <c r="E225" s="29">
        <v>46</v>
      </c>
      <c r="F225" s="29">
        <v>649</v>
      </c>
      <c r="G225" s="29">
        <v>370</v>
      </c>
      <c r="H225" s="29">
        <v>30</v>
      </c>
      <c r="I225" s="41">
        <v>108</v>
      </c>
    </row>
    <row r="226" spans="2:9" ht="13.5">
      <c r="B226" s="341"/>
      <c r="C226" s="238">
        <f>SUM(D226:I226)</f>
        <v>100</v>
      </c>
      <c r="D226" s="31">
        <f aca="true" t="shared" si="125" ref="D226:I226">ROUND(D225/$C225*100,1)</f>
        <v>0</v>
      </c>
      <c r="E226" s="31">
        <f t="shared" si="125"/>
        <v>3.8</v>
      </c>
      <c r="F226" s="31">
        <f t="shared" si="125"/>
        <v>53.9</v>
      </c>
      <c r="G226" s="31">
        <f t="shared" si="125"/>
        <v>30.8</v>
      </c>
      <c r="H226" s="31">
        <f t="shared" si="125"/>
        <v>2.5</v>
      </c>
      <c r="I226" s="32">
        <f t="shared" si="125"/>
        <v>9</v>
      </c>
    </row>
    <row r="227" spans="2:9" ht="13.5">
      <c r="B227" s="331" t="s">
        <v>84</v>
      </c>
      <c r="C227" s="90">
        <f aca="true" t="shared" si="126" ref="C227:I227">SUM(C229,C231,C233)</f>
        <v>7194</v>
      </c>
      <c r="D227" s="36">
        <f t="shared" si="126"/>
        <v>0</v>
      </c>
      <c r="E227" s="36">
        <f t="shared" si="126"/>
        <v>404</v>
      </c>
      <c r="F227" s="36">
        <f t="shared" si="126"/>
        <v>3756</v>
      </c>
      <c r="G227" s="36">
        <f t="shared" si="126"/>
        <v>2188</v>
      </c>
      <c r="H227" s="36">
        <f t="shared" si="126"/>
        <v>167</v>
      </c>
      <c r="I227" s="26">
        <f t="shared" si="126"/>
        <v>679</v>
      </c>
    </row>
    <row r="228" spans="2:9" ht="13.5">
      <c r="B228" s="341"/>
      <c r="C228" s="237">
        <f>SUM(D228:I228)</f>
        <v>100.00000000000001</v>
      </c>
      <c r="D228" s="27">
        <f aca="true" t="shared" si="127" ref="D228:I228">ROUND(D227/$C227*100,1)</f>
        <v>0</v>
      </c>
      <c r="E228" s="27">
        <f t="shared" si="127"/>
        <v>5.6</v>
      </c>
      <c r="F228" s="27">
        <f>ROUND(F227/$C227*100,1)+0.1</f>
        <v>52.300000000000004</v>
      </c>
      <c r="G228" s="27">
        <f t="shared" si="127"/>
        <v>30.4</v>
      </c>
      <c r="H228" s="27">
        <f t="shared" si="127"/>
        <v>2.3</v>
      </c>
      <c r="I228" s="28">
        <f t="shared" si="127"/>
        <v>9.4</v>
      </c>
    </row>
    <row r="229" spans="2:9" ht="13.5">
      <c r="B229" s="340" t="s">
        <v>131</v>
      </c>
      <c r="C229" s="93">
        <f>SUM(D229:J229)</f>
        <v>3200</v>
      </c>
      <c r="D229" s="29">
        <v>0</v>
      </c>
      <c r="E229" s="29">
        <v>183</v>
      </c>
      <c r="F229" s="29">
        <v>1590</v>
      </c>
      <c r="G229" s="29">
        <v>899</v>
      </c>
      <c r="H229" s="29">
        <v>74</v>
      </c>
      <c r="I229" s="41">
        <v>454</v>
      </c>
    </row>
    <row r="230" spans="2:9" ht="13.5">
      <c r="B230" s="341"/>
      <c r="C230" s="237">
        <f>SUM(D230:I230)</f>
        <v>100</v>
      </c>
      <c r="D230" s="27">
        <f aca="true" t="shared" si="128" ref="D230:I230">ROUND(D229/$C229*100,1)</f>
        <v>0</v>
      </c>
      <c r="E230" s="27">
        <f t="shared" si="128"/>
        <v>5.7</v>
      </c>
      <c r="F230" s="27">
        <f t="shared" si="128"/>
        <v>49.7</v>
      </c>
      <c r="G230" s="27">
        <f t="shared" si="128"/>
        <v>28.1</v>
      </c>
      <c r="H230" s="27">
        <f t="shared" si="128"/>
        <v>2.3</v>
      </c>
      <c r="I230" s="28">
        <f t="shared" si="128"/>
        <v>14.2</v>
      </c>
    </row>
    <row r="231" spans="2:9" ht="13.5">
      <c r="B231" s="342" t="s">
        <v>117</v>
      </c>
      <c r="C231" s="93">
        <f>SUM(D231:J231)</f>
        <v>2735</v>
      </c>
      <c r="D231" s="29">
        <v>0</v>
      </c>
      <c r="E231" s="29">
        <v>138</v>
      </c>
      <c r="F231" s="29">
        <v>1465</v>
      </c>
      <c r="G231" s="29">
        <v>916</v>
      </c>
      <c r="H231" s="29">
        <v>72</v>
      </c>
      <c r="I231" s="41">
        <v>144</v>
      </c>
    </row>
    <row r="232" spans="2:9" ht="13.5">
      <c r="B232" s="341"/>
      <c r="C232" s="237">
        <f>SUM(D232:I232)</f>
        <v>99.99999999999999</v>
      </c>
      <c r="D232" s="27">
        <f aca="true" t="shared" si="129" ref="D232:I232">ROUND(D231/$C231*100,1)</f>
        <v>0</v>
      </c>
      <c r="E232" s="27">
        <f t="shared" si="129"/>
        <v>5</v>
      </c>
      <c r="F232" s="27">
        <f t="shared" si="129"/>
        <v>53.6</v>
      </c>
      <c r="G232" s="27">
        <f t="shared" si="129"/>
        <v>33.5</v>
      </c>
      <c r="H232" s="27">
        <f t="shared" si="129"/>
        <v>2.6</v>
      </c>
      <c r="I232" s="28">
        <f t="shared" si="129"/>
        <v>5.3</v>
      </c>
    </row>
    <row r="233" spans="2:9" ht="13.5">
      <c r="B233" s="338" t="s">
        <v>34</v>
      </c>
      <c r="C233" s="90">
        <f>SUM(D233:J233)</f>
        <v>1259</v>
      </c>
      <c r="D233" s="37">
        <v>0</v>
      </c>
      <c r="E233" s="37">
        <v>83</v>
      </c>
      <c r="F233" s="37">
        <v>701</v>
      </c>
      <c r="G233" s="37">
        <v>373</v>
      </c>
      <c r="H233" s="37">
        <v>21</v>
      </c>
      <c r="I233" s="39">
        <v>81</v>
      </c>
    </row>
    <row r="234" spans="2:9" ht="13.5">
      <c r="B234" s="343"/>
      <c r="C234" s="238">
        <f>SUM(D234:I234)</f>
        <v>100.00000000000001</v>
      </c>
      <c r="D234" s="31">
        <f aca="true" t="shared" si="130" ref="D234:I234">ROUND(D233/$C233*100,1)</f>
        <v>0</v>
      </c>
      <c r="E234" s="31">
        <f t="shared" si="130"/>
        <v>6.6</v>
      </c>
      <c r="F234" s="31">
        <f t="shared" si="130"/>
        <v>55.7</v>
      </c>
      <c r="G234" s="31">
        <f t="shared" si="130"/>
        <v>29.6</v>
      </c>
      <c r="H234" s="31">
        <f t="shared" si="130"/>
        <v>1.7</v>
      </c>
      <c r="I234" s="32">
        <f t="shared" si="130"/>
        <v>6.4</v>
      </c>
    </row>
    <row r="237" ht="13.5">
      <c r="A237" s="20" t="s">
        <v>280</v>
      </c>
    </row>
    <row r="238" ht="13.5">
      <c r="A238" s="19" t="s">
        <v>257</v>
      </c>
    </row>
    <row r="239" ht="13.5">
      <c r="I239" s="290" t="s">
        <v>250</v>
      </c>
    </row>
    <row r="240" spans="2:9" ht="27">
      <c r="B240" s="291"/>
      <c r="C240" s="95" t="s">
        <v>84</v>
      </c>
      <c r="D240" s="21" t="s">
        <v>91</v>
      </c>
      <c r="E240" s="35" t="s">
        <v>92</v>
      </c>
      <c r="F240" s="35" t="s">
        <v>93</v>
      </c>
      <c r="G240" s="35" t="s">
        <v>94</v>
      </c>
      <c r="H240" s="35" t="s">
        <v>95</v>
      </c>
      <c r="I240" s="23" t="s">
        <v>88</v>
      </c>
    </row>
    <row r="241" spans="2:11" ht="13.5">
      <c r="B241" s="331" t="s">
        <v>84</v>
      </c>
      <c r="C241" s="96">
        <f>SUM(C243,C245,C247)</f>
        <v>7194</v>
      </c>
      <c r="D241" s="25">
        <f aca="true" t="shared" si="131" ref="D241:I241">SUM(D243,D245,D247)</f>
        <v>4</v>
      </c>
      <c r="E241" s="25">
        <f t="shared" si="131"/>
        <v>760</v>
      </c>
      <c r="F241" s="25">
        <f t="shared" si="131"/>
        <v>4594</v>
      </c>
      <c r="G241" s="25">
        <f t="shared" si="131"/>
        <v>1683</v>
      </c>
      <c r="H241" s="25">
        <f t="shared" si="131"/>
        <v>3</v>
      </c>
      <c r="I241" s="26">
        <f t="shared" si="131"/>
        <v>150</v>
      </c>
      <c r="K241" s="40"/>
    </row>
    <row r="242" spans="2:9" ht="13.5">
      <c r="B242" s="341"/>
      <c r="C242" s="237">
        <f>SUM(D242:I242)</f>
        <v>100</v>
      </c>
      <c r="D242" s="27">
        <f aca="true" t="shared" si="132" ref="D242:I242">ROUND(D241/$C241*100,1)</f>
        <v>0.1</v>
      </c>
      <c r="E242" s="27">
        <f t="shared" si="132"/>
        <v>10.6</v>
      </c>
      <c r="F242" s="27">
        <f>ROUND(F241/$C241*100,1)-0.1</f>
        <v>63.8</v>
      </c>
      <c r="G242" s="27">
        <f t="shared" si="132"/>
        <v>23.4</v>
      </c>
      <c r="H242" s="27">
        <f t="shared" si="132"/>
        <v>0</v>
      </c>
      <c r="I242" s="28">
        <f t="shared" si="132"/>
        <v>2.1</v>
      </c>
    </row>
    <row r="243" spans="2:9" ht="13.5">
      <c r="B243" s="332" t="s">
        <v>89</v>
      </c>
      <c r="C243" s="97">
        <f>SUM(D243:J243)</f>
        <v>3673</v>
      </c>
      <c r="D243" s="89">
        <v>2</v>
      </c>
      <c r="E243" s="89">
        <v>402</v>
      </c>
      <c r="F243" s="229">
        <v>2317</v>
      </c>
      <c r="G243" s="89">
        <v>875</v>
      </c>
      <c r="H243" s="123">
        <v>1</v>
      </c>
      <c r="I243" s="39">
        <v>76</v>
      </c>
    </row>
    <row r="244" spans="2:9" ht="13.5">
      <c r="B244" s="341"/>
      <c r="C244" s="237">
        <f>SUM(D244:I244)</f>
        <v>99.99999999999999</v>
      </c>
      <c r="D244" s="27">
        <f aca="true" t="shared" si="133" ref="D244:I244">ROUND(D243/$C243*100,1)</f>
        <v>0.1</v>
      </c>
      <c r="E244" s="27">
        <f t="shared" si="133"/>
        <v>10.9</v>
      </c>
      <c r="F244" s="27">
        <f t="shared" si="133"/>
        <v>63.1</v>
      </c>
      <c r="G244" s="27">
        <f t="shared" si="133"/>
        <v>23.8</v>
      </c>
      <c r="H244" s="27">
        <f t="shared" si="133"/>
        <v>0</v>
      </c>
      <c r="I244" s="28">
        <f t="shared" si="133"/>
        <v>2.1</v>
      </c>
    </row>
    <row r="245" spans="2:9" ht="13.5">
      <c r="B245" s="340" t="s">
        <v>90</v>
      </c>
      <c r="C245" s="97">
        <f>SUM(D245:J245)</f>
        <v>3436</v>
      </c>
      <c r="D245" s="89">
        <v>1</v>
      </c>
      <c r="E245" s="89">
        <v>345</v>
      </c>
      <c r="F245" s="89">
        <v>2223</v>
      </c>
      <c r="G245" s="89">
        <v>795</v>
      </c>
      <c r="H245" s="123">
        <v>2</v>
      </c>
      <c r="I245" s="39">
        <v>70</v>
      </c>
    </row>
    <row r="246" spans="2:9" ht="13.5">
      <c r="B246" s="341"/>
      <c r="C246" s="237">
        <f>SUM(D246:I246)</f>
        <v>100</v>
      </c>
      <c r="D246" s="27">
        <f aca="true" t="shared" si="134" ref="D246:I246">ROUND(D245/$C245*100,1)</f>
        <v>0</v>
      </c>
      <c r="E246" s="27">
        <f t="shared" si="134"/>
        <v>10</v>
      </c>
      <c r="F246" s="27">
        <f>ROUND(F245/$C245*100,1)+0.1</f>
        <v>64.8</v>
      </c>
      <c r="G246" s="27">
        <f t="shared" si="134"/>
        <v>23.1</v>
      </c>
      <c r="H246" s="27">
        <f t="shared" si="134"/>
        <v>0.1</v>
      </c>
      <c r="I246" s="28">
        <f t="shared" si="134"/>
        <v>2</v>
      </c>
    </row>
    <row r="247" spans="2:9" ht="13.5">
      <c r="B247" s="342" t="s">
        <v>88</v>
      </c>
      <c r="C247" s="97">
        <f>SUM(D247:J247)</f>
        <v>85</v>
      </c>
      <c r="D247" s="29">
        <v>1</v>
      </c>
      <c r="E247" s="29">
        <v>13</v>
      </c>
      <c r="F247" s="29">
        <v>54</v>
      </c>
      <c r="G247" s="123">
        <v>13</v>
      </c>
      <c r="H247" s="123">
        <v>0</v>
      </c>
      <c r="I247" s="39">
        <v>4</v>
      </c>
    </row>
    <row r="248" spans="2:9" ht="13.5">
      <c r="B248" s="343"/>
      <c r="C248" s="238">
        <f>SUM(D248:I248)</f>
        <v>100</v>
      </c>
      <c r="D248" s="31">
        <f aca="true" t="shared" si="135" ref="D248:I248">ROUND(D247/$C247*100,1)</f>
        <v>1.2</v>
      </c>
      <c r="E248" s="31">
        <f t="shared" si="135"/>
        <v>15.3</v>
      </c>
      <c r="F248" s="31">
        <f t="shared" si="135"/>
        <v>63.5</v>
      </c>
      <c r="G248" s="31">
        <f t="shared" si="135"/>
        <v>15.3</v>
      </c>
      <c r="H248" s="31">
        <f t="shared" si="135"/>
        <v>0</v>
      </c>
      <c r="I248" s="32">
        <f t="shared" si="135"/>
        <v>4.7</v>
      </c>
    </row>
    <row r="249" spans="2:9" ht="13.5">
      <c r="B249" s="331" t="s">
        <v>84</v>
      </c>
      <c r="C249" s="90">
        <f>SUM(,C251,C253,C255,C257,C259)</f>
        <v>7194</v>
      </c>
      <c r="D249" s="36">
        <f>SUM(,D253,D255,D257,D259)</f>
        <v>4</v>
      </c>
      <c r="E249" s="36">
        <f>SUM(,E251,E253,E255,E257,E259)</f>
        <v>760</v>
      </c>
      <c r="F249" s="37">
        <f>SUM(,F251,F253,F255,F257,F259)</f>
        <v>4594</v>
      </c>
      <c r="G249" s="37">
        <f>SUM(,G251,G253,G255,G257,G259)</f>
        <v>1683</v>
      </c>
      <c r="H249" s="37">
        <f>SUM(,H251,H253,H255,H257,H259)</f>
        <v>3</v>
      </c>
      <c r="I249" s="26">
        <f>SUM(,I251,I253,I255,I257,I259)</f>
        <v>150</v>
      </c>
    </row>
    <row r="250" spans="2:9" ht="13.5">
      <c r="B250" s="341"/>
      <c r="C250" s="237">
        <f>SUM(D250:I250)</f>
        <v>100</v>
      </c>
      <c r="D250" s="27">
        <f aca="true" t="shared" si="136" ref="D250:I250">ROUND(D249/$C249*100,1)</f>
        <v>0.1</v>
      </c>
      <c r="E250" s="27">
        <f t="shared" si="136"/>
        <v>10.6</v>
      </c>
      <c r="F250" s="27">
        <f>ROUND(F249/$C249*100,1)-0.1</f>
        <v>63.8</v>
      </c>
      <c r="G250" s="27">
        <f t="shared" si="136"/>
        <v>23.4</v>
      </c>
      <c r="H250" s="27">
        <f t="shared" si="136"/>
        <v>0</v>
      </c>
      <c r="I250" s="28">
        <f t="shared" si="136"/>
        <v>2.1</v>
      </c>
    </row>
    <row r="251" spans="2:9" ht="13.5">
      <c r="B251" s="340" t="s">
        <v>177</v>
      </c>
      <c r="C251" s="93">
        <f>SUM(D251:J251)</f>
        <v>751</v>
      </c>
      <c r="D251" s="40">
        <v>0</v>
      </c>
      <c r="E251" s="37">
        <v>113</v>
      </c>
      <c r="F251" s="37">
        <v>482</v>
      </c>
      <c r="G251" s="37">
        <v>145</v>
      </c>
      <c r="H251" s="37">
        <v>1</v>
      </c>
      <c r="I251" s="39">
        <v>10</v>
      </c>
    </row>
    <row r="252" spans="2:9" ht="13.5">
      <c r="B252" s="341"/>
      <c r="C252" s="237">
        <f>SUM(D252:I252)</f>
        <v>99.99999999999999</v>
      </c>
      <c r="D252" s="27">
        <f aca="true" t="shared" si="137" ref="D252:I252">ROUND(D251/$C251*100,1)</f>
        <v>0</v>
      </c>
      <c r="E252" s="27">
        <f t="shared" si="137"/>
        <v>15</v>
      </c>
      <c r="F252" s="27">
        <f>ROUND(F251/$C251*100,1)+0.1</f>
        <v>64.3</v>
      </c>
      <c r="G252" s="27">
        <f t="shared" si="137"/>
        <v>19.3</v>
      </c>
      <c r="H252" s="27">
        <f t="shared" si="137"/>
        <v>0.1</v>
      </c>
      <c r="I252" s="28">
        <f t="shared" si="137"/>
        <v>1.3</v>
      </c>
    </row>
    <row r="253" spans="2:9" ht="13.5">
      <c r="B253" s="340" t="s">
        <v>178</v>
      </c>
      <c r="C253" s="93">
        <f>SUM(D253:J253)</f>
        <v>2327</v>
      </c>
      <c r="D253" s="40">
        <v>2</v>
      </c>
      <c r="E253" s="37">
        <v>307</v>
      </c>
      <c r="F253" s="37">
        <v>1479</v>
      </c>
      <c r="G253" s="37">
        <v>493</v>
      </c>
      <c r="H253" s="37">
        <v>1</v>
      </c>
      <c r="I253" s="39">
        <v>45</v>
      </c>
    </row>
    <row r="254" spans="2:9" ht="13.5">
      <c r="B254" s="341"/>
      <c r="C254" s="237">
        <f>SUM(D254:I254)</f>
        <v>100.00000000000001</v>
      </c>
      <c r="D254" s="27">
        <f aca="true" t="shared" si="138" ref="D254:I254">ROUND(D253/$C253*100,1)</f>
        <v>0.1</v>
      </c>
      <c r="E254" s="27">
        <f t="shared" si="138"/>
        <v>13.2</v>
      </c>
      <c r="F254" s="27">
        <f t="shared" si="138"/>
        <v>63.6</v>
      </c>
      <c r="G254" s="27">
        <f t="shared" si="138"/>
        <v>21.2</v>
      </c>
      <c r="H254" s="27">
        <f t="shared" si="138"/>
        <v>0</v>
      </c>
      <c r="I254" s="28">
        <f t="shared" si="138"/>
        <v>1.9</v>
      </c>
    </row>
    <row r="255" spans="2:9" ht="13.5">
      <c r="B255" s="340" t="s">
        <v>110</v>
      </c>
      <c r="C255" s="93">
        <f>SUM(D255:J255)</f>
        <v>2394</v>
      </c>
      <c r="D255" s="40">
        <v>1</v>
      </c>
      <c r="E255" s="37">
        <v>230</v>
      </c>
      <c r="F255" s="37">
        <v>1525</v>
      </c>
      <c r="G255" s="37">
        <v>592</v>
      </c>
      <c r="H255" s="37">
        <v>1</v>
      </c>
      <c r="I255" s="39">
        <v>45</v>
      </c>
    </row>
    <row r="256" spans="2:9" ht="13.5">
      <c r="B256" s="341"/>
      <c r="C256" s="237">
        <f>SUM(D256:I256)</f>
        <v>100.00000000000001</v>
      </c>
      <c r="D256" s="27">
        <f aca="true" t="shared" si="139" ref="D256:I256">ROUND(D255/$C255*100,1)</f>
        <v>0</v>
      </c>
      <c r="E256" s="27">
        <f t="shared" si="139"/>
        <v>9.6</v>
      </c>
      <c r="F256" s="27">
        <f>ROUND(F255/$C255*100,1)+0.1</f>
        <v>63.800000000000004</v>
      </c>
      <c r="G256" s="27">
        <f t="shared" si="139"/>
        <v>24.7</v>
      </c>
      <c r="H256" s="27">
        <f t="shared" si="139"/>
        <v>0</v>
      </c>
      <c r="I256" s="28">
        <f t="shared" si="139"/>
        <v>1.9</v>
      </c>
    </row>
    <row r="257" spans="2:9" ht="13.5">
      <c r="B257" s="340" t="s">
        <v>189</v>
      </c>
      <c r="C257" s="93">
        <f>SUM(D257:J257)</f>
        <v>1712</v>
      </c>
      <c r="D257" s="40">
        <v>1</v>
      </c>
      <c r="E257" s="37">
        <v>108</v>
      </c>
      <c r="F257" s="37">
        <v>1104</v>
      </c>
      <c r="G257" s="37">
        <v>450</v>
      </c>
      <c r="H257" s="37">
        <v>0</v>
      </c>
      <c r="I257" s="39">
        <v>49</v>
      </c>
    </row>
    <row r="258" spans="2:9" ht="13.5">
      <c r="B258" s="341"/>
      <c r="C258" s="237">
        <f>SUM(D258:I258)</f>
        <v>100.00000000000001</v>
      </c>
      <c r="D258" s="27">
        <f aca="true" t="shared" si="140" ref="D258:I258">ROUND(D257/$C257*100,1)</f>
        <v>0.1</v>
      </c>
      <c r="E258" s="27">
        <f t="shared" si="140"/>
        <v>6.3</v>
      </c>
      <c r="F258" s="27">
        <f>ROUND(F257/$C257*100,1)-0.1</f>
        <v>64.4</v>
      </c>
      <c r="G258" s="27">
        <f t="shared" si="140"/>
        <v>26.3</v>
      </c>
      <c r="H258" s="27">
        <f t="shared" si="140"/>
        <v>0</v>
      </c>
      <c r="I258" s="28">
        <f t="shared" si="140"/>
        <v>2.9</v>
      </c>
    </row>
    <row r="259" spans="2:9" ht="13.5">
      <c r="B259" s="342" t="s">
        <v>88</v>
      </c>
      <c r="C259" s="93">
        <f>SUM(D259:J259)</f>
        <v>10</v>
      </c>
      <c r="D259" s="40">
        <v>0</v>
      </c>
      <c r="E259" s="37">
        <v>2</v>
      </c>
      <c r="F259" s="37">
        <v>4</v>
      </c>
      <c r="G259" s="37">
        <v>3</v>
      </c>
      <c r="H259" s="37">
        <v>0</v>
      </c>
      <c r="I259" s="39">
        <v>1</v>
      </c>
    </row>
    <row r="260" spans="2:9" ht="13.5">
      <c r="B260" s="343"/>
      <c r="C260" s="238">
        <f>SUM(D260:I260)</f>
        <v>100</v>
      </c>
      <c r="D260" s="31">
        <f aca="true" t="shared" si="141" ref="D260:I260">ROUND(D259/$C259*100,1)</f>
        <v>0</v>
      </c>
      <c r="E260" s="31">
        <f t="shared" si="141"/>
        <v>20</v>
      </c>
      <c r="F260" s="31">
        <f t="shared" si="141"/>
        <v>40</v>
      </c>
      <c r="G260" s="31">
        <f t="shared" si="141"/>
        <v>30</v>
      </c>
      <c r="H260" s="31">
        <f t="shared" si="141"/>
        <v>0</v>
      </c>
      <c r="I260" s="32">
        <f t="shared" si="141"/>
        <v>10</v>
      </c>
    </row>
    <row r="261" spans="2:9" ht="13.5">
      <c r="B261" s="331" t="s">
        <v>84</v>
      </c>
      <c r="C261" s="90">
        <f aca="true" t="shared" si="142" ref="C261:I261">SUM(C265,C263,C267,C269,C271,C273)</f>
        <v>7194</v>
      </c>
      <c r="D261" s="36">
        <f t="shared" si="142"/>
        <v>4</v>
      </c>
      <c r="E261" s="36">
        <f t="shared" si="142"/>
        <v>760</v>
      </c>
      <c r="F261" s="37">
        <f t="shared" si="142"/>
        <v>4594</v>
      </c>
      <c r="G261" s="37">
        <f t="shared" si="142"/>
        <v>1683</v>
      </c>
      <c r="H261" s="37">
        <f t="shared" si="142"/>
        <v>3</v>
      </c>
      <c r="I261" s="26">
        <f t="shared" si="142"/>
        <v>150</v>
      </c>
    </row>
    <row r="262" spans="2:9" ht="13.5">
      <c r="B262" s="341"/>
      <c r="C262" s="237">
        <f>SUM(D262:I262)</f>
        <v>100</v>
      </c>
      <c r="D262" s="27">
        <f aca="true" t="shared" si="143" ref="D262:I262">ROUND(D261/$C261*100,1)</f>
        <v>0.1</v>
      </c>
      <c r="E262" s="27">
        <f t="shared" si="143"/>
        <v>10.6</v>
      </c>
      <c r="F262" s="27">
        <f>ROUND(F261/$C261*100,1)-0.1</f>
        <v>63.8</v>
      </c>
      <c r="G262" s="27">
        <f t="shared" si="143"/>
        <v>23.4</v>
      </c>
      <c r="H262" s="27">
        <f t="shared" si="143"/>
        <v>0</v>
      </c>
      <c r="I262" s="28">
        <f t="shared" si="143"/>
        <v>2.1</v>
      </c>
    </row>
    <row r="263" spans="2:9" ht="13.5">
      <c r="B263" s="340" t="s">
        <v>112</v>
      </c>
      <c r="C263" s="93">
        <f>SUM(D263:J263)</f>
        <v>623</v>
      </c>
      <c r="D263" s="40">
        <v>0</v>
      </c>
      <c r="E263" s="29">
        <v>56</v>
      </c>
      <c r="F263" s="29">
        <v>405</v>
      </c>
      <c r="G263" s="29">
        <v>149</v>
      </c>
      <c r="H263" s="29">
        <v>0</v>
      </c>
      <c r="I263" s="41">
        <v>13</v>
      </c>
    </row>
    <row r="264" spans="2:9" ht="13.5">
      <c r="B264" s="341"/>
      <c r="C264" s="237">
        <f>SUM(D264:I264)</f>
        <v>100</v>
      </c>
      <c r="D264" s="27">
        <f aca="true" t="shared" si="144" ref="D264:I264">ROUND(D263/$C263*100,1)</f>
        <v>0</v>
      </c>
      <c r="E264" s="27">
        <f>ROUND(E263/$C263*100,1)</f>
        <v>9</v>
      </c>
      <c r="F264" s="27">
        <f t="shared" si="144"/>
        <v>65</v>
      </c>
      <c r="G264" s="27">
        <f t="shared" si="144"/>
        <v>23.9</v>
      </c>
      <c r="H264" s="27">
        <f t="shared" si="144"/>
        <v>0</v>
      </c>
      <c r="I264" s="28">
        <f t="shared" si="144"/>
        <v>2.1</v>
      </c>
    </row>
    <row r="265" spans="2:9" ht="13.5">
      <c r="B265" s="332" t="s">
        <v>111</v>
      </c>
      <c r="C265" s="90">
        <f>SUM(D265:J265)</f>
        <v>640</v>
      </c>
      <c r="D265" s="40">
        <v>0</v>
      </c>
      <c r="E265" s="37">
        <v>84</v>
      </c>
      <c r="F265" s="37">
        <v>404</v>
      </c>
      <c r="G265" s="37">
        <v>137</v>
      </c>
      <c r="H265" s="37">
        <v>0</v>
      </c>
      <c r="I265" s="39">
        <v>15</v>
      </c>
    </row>
    <row r="266" spans="2:9" ht="13.5">
      <c r="B266" s="341"/>
      <c r="C266" s="237">
        <f>SUM(D266:I266)</f>
        <v>99.99999999999999</v>
      </c>
      <c r="D266" s="27">
        <f aca="true" t="shared" si="145" ref="D266:I266">ROUND(D265/$C265*100,1)</f>
        <v>0</v>
      </c>
      <c r="E266" s="27">
        <f t="shared" si="145"/>
        <v>13.1</v>
      </c>
      <c r="F266" s="27">
        <f>ROUND(F265/$C265*100,1)+0.1</f>
        <v>63.2</v>
      </c>
      <c r="G266" s="27">
        <f t="shared" si="145"/>
        <v>21.4</v>
      </c>
      <c r="H266" s="27">
        <f t="shared" si="145"/>
        <v>0</v>
      </c>
      <c r="I266" s="28">
        <f t="shared" si="145"/>
        <v>2.3</v>
      </c>
    </row>
    <row r="267" spans="2:9" ht="13.5">
      <c r="B267" s="340" t="s">
        <v>113</v>
      </c>
      <c r="C267" s="93">
        <f>SUM(D267:J267)</f>
        <v>2080</v>
      </c>
      <c r="D267" s="40">
        <v>2</v>
      </c>
      <c r="E267" s="29">
        <v>215</v>
      </c>
      <c r="F267" s="29">
        <v>1353</v>
      </c>
      <c r="G267" s="29">
        <v>467</v>
      </c>
      <c r="H267" s="29">
        <v>0</v>
      </c>
      <c r="I267" s="41">
        <v>43</v>
      </c>
    </row>
    <row r="268" spans="2:9" ht="13.5">
      <c r="B268" s="341"/>
      <c r="C268" s="237">
        <f>SUM(D268:I268)</f>
        <v>100</v>
      </c>
      <c r="D268" s="27">
        <f aca="true" t="shared" si="146" ref="D268:I268">ROUND(D267/$C267*100,1)</f>
        <v>0.1</v>
      </c>
      <c r="E268" s="27">
        <f t="shared" si="146"/>
        <v>10.3</v>
      </c>
      <c r="F268" s="27">
        <f t="shared" si="146"/>
        <v>65</v>
      </c>
      <c r="G268" s="27">
        <f t="shared" si="146"/>
        <v>22.5</v>
      </c>
      <c r="H268" s="27">
        <f t="shared" si="146"/>
        <v>0</v>
      </c>
      <c r="I268" s="28">
        <f t="shared" si="146"/>
        <v>2.1</v>
      </c>
    </row>
    <row r="269" spans="2:9" ht="13.5">
      <c r="B269" s="340" t="s">
        <v>114</v>
      </c>
      <c r="C269" s="93">
        <f>SUM(D269:J269)</f>
        <v>1538</v>
      </c>
      <c r="D269" s="40">
        <v>0</v>
      </c>
      <c r="E269" s="29">
        <v>185</v>
      </c>
      <c r="F269" s="29">
        <v>994</v>
      </c>
      <c r="G269" s="29">
        <v>324</v>
      </c>
      <c r="H269" s="29">
        <v>3</v>
      </c>
      <c r="I269" s="41">
        <v>32</v>
      </c>
    </row>
    <row r="270" spans="2:9" ht="13.5">
      <c r="B270" s="341"/>
      <c r="C270" s="237">
        <f>SUM(D270:I270)</f>
        <v>99.99999999999999</v>
      </c>
      <c r="D270" s="27">
        <f aca="true" t="shared" si="147" ref="D270:I270">ROUND(D269/$C269*100,1)</f>
        <v>0</v>
      </c>
      <c r="E270" s="27">
        <f t="shared" si="147"/>
        <v>12</v>
      </c>
      <c r="F270" s="27">
        <f t="shared" si="147"/>
        <v>64.6</v>
      </c>
      <c r="G270" s="27">
        <f t="shared" si="147"/>
        <v>21.1</v>
      </c>
      <c r="H270" s="27">
        <f t="shared" si="147"/>
        <v>0.2</v>
      </c>
      <c r="I270" s="28">
        <f t="shared" si="147"/>
        <v>2.1</v>
      </c>
    </row>
    <row r="271" spans="2:9" ht="13.5">
      <c r="B271" s="340" t="s">
        <v>115</v>
      </c>
      <c r="C271" s="93">
        <f>SUM(D271:J271)</f>
        <v>1110</v>
      </c>
      <c r="D271" s="40">
        <v>1</v>
      </c>
      <c r="E271" s="29">
        <v>122</v>
      </c>
      <c r="F271" s="29">
        <v>674</v>
      </c>
      <c r="G271" s="29">
        <v>282</v>
      </c>
      <c r="H271" s="29">
        <v>0</v>
      </c>
      <c r="I271" s="41">
        <v>31</v>
      </c>
    </row>
    <row r="272" spans="2:9" ht="13.5">
      <c r="B272" s="341"/>
      <c r="C272" s="237">
        <f>SUM(D272:I272)</f>
        <v>99.99999999999999</v>
      </c>
      <c r="D272" s="27">
        <f aca="true" t="shared" si="148" ref="D272:I272">ROUND(D271/$C271*100,1)</f>
        <v>0.1</v>
      </c>
      <c r="E272" s="27">
        <f t="shared" si="148"/>
        <v>11</v>
      </c>
      <c r="F272" s="27">
        <f t="shared" si="148"/>
        <v>60.7</v>
      </c>
      <c r="G272" s="27">
        <f t="shared" si="148"/>
        <v>25.4</v>
      </c>
      <c r="H272" s="27">
        <f t="shared" si="148"/>
        <v>0</v>
      </c>
      <c r="I272" s="28">
        <f t="shared" si="148"/>
        <v>2.8</v>
      </c>
    </row>
    <row r="273" spans="2:9" ht="13.5">
      <c r="B273" s="340" t="s">
        <v>116</v>
      </c>
      <c r="C273" s="93">
        <f>SUM(D273:J273)</f>
        <v>1203</v>
      </c>
      <c r="D273" s="40">
        <v>1</v>
      </c>
      <c r="E273" s="29">
        <v>98</v>
      </c>
      <c r="F273" s="29">
        <v>764</v>
      </c>
      <c r="G273" s="29">
        <v>324</v>
      </c>
      <c r="H273" s="29">
        <v>0</v>
      </c>
      <c r="I273" s="41">
        <v>16</v>
      </c>
    </row>
    <row r="274" spans="2:9" ht="13.5">
      <c r="B274" s="341"/>
      <c r="C274" s="238">
        <f>SUM(D274:I274)</f>
        <v>99.99999999999999</v>
      </c>
      <c r="D274" s="31">
        <f aca="true" t="shared" si="149" ref="D274:I274">ROUND(D273/$C273*100,1)</f>
        <v>0.1</v>
      </c>
      <c r="E274" s="31">
        <f t="shared" si="149"/>
        <v>8.1</v>
      </c>
      <c r="F274" s="31">
        <f>ROUND(F273/$C273*100,1)+0.1</f>
        <v>63.6</v>
      </c>
      <c r="G274" s="31">
        <f t="shared" si="149"/>
        <v>26.9</v>
      </c>
      <c r="H274" s="31">
        <f t="shared" si="149"/>
        <v>0</v>
      </c>
      <c r="I274" s="32">
        <f t="shared" si="149"/>
        <v>1.3</v>
      </c>
    </row>
    <row r="275" spans="2:9" ht="13.5">
      <c r="B275" s="331" t="s">
        <v>84</v>
      </c>
      <c r="C275" s="90">
        <f aca="true" t="shared" si="150" ref="C275:I275">SUM(C277,C279,C281)</f>
        <v>7194</v>
      </c>
      <c r="D275" s="36">
        <f t="shared" si="150"/>
        <v>4</v>
      </c>
      <c r="E275" s="36">
        <f t="shared" si="150"/>
        <v>760</v>
      </c>
      <c r="F275" s="36">
        <f t="shared" si="150"/>
        <v>4594</v>
      </c>
      <c r="G275" s="36">
        <f t="shared" si="150"/>
        <v>1683</v>
      </c>
      <c r="H275" s="36">
        <f t="shared" si="150"/>
        <v>3</v>
      </c>
      <c r="I275" s="39">
        <f t="shared" si="150"/>
        <v>150</v>
      </c>
    </row>
    <row r="276" spans="2:9" ht="13.5">
      <c r="B276" s="341"/>
      <c r="C276" s="237">
        <f>SUM(D276:I276)</f>
        <v>100</v>
      </c>
      <c r="D276" s="27">
        <f aca="true" t="shared" si="151" ref="D276:I276">ROUND(D275/$C275*100,1)</f>
        <v>0.1</v>
      </c>
      <c r="E276" s="27">
        <f t="shared" si="151"/>
        <v>10.6</v>
      </c>
      <c r="F276" s="27">
        <f>ROUND(F275/$C275*100,1)-0.1</f>
        <v>63.8</v>
      </c>
      <c r="G276" s="27">
        <f t="shared" si="151"/>
        <v>23.4</v>
      </c>
      <c r="H276" s="27">
        <f t="shared" si="151"/>
        <v>0</v>
      </c>
      <c r="I276" s="28">
        <f t="shared" si="151"/>
        <v>2.1</v>
      </c>
    </row>
    <row r="277" spans="2:9" ht="13.5">
      <c r="B277" s="340" t="s">
        <v>131</v>
      </c>
      <c r="C277" s="93">
        <f>SUM(D277:J277)</f>
        <v>3200</v>
      </c>
      <c r="D277" s="29">
        <v>2</v>
      </c>
      <c r="E277" s="29">
        <v>431</v>
      </c>
      <c r="F277" s="29">
        <v>1977</v>
      </c>
      <c r="G277" s="29">
        <v>713</v>
      </c>
      <c r="H277" s="29">
        <v>1</v>
      </c>
      <c r="I277" s="41">
        <v>76</v>
      </c>
    </row>
    <row r="278" spans="2:17" ht="13.5">
      <c r="B278" s="341"/>
      <c r="C278" s="237">
        <f>SUM(D278:I278)</f>
        <v>100</v>
      </c>
      <c r="D278" s="27">
        <f aca="true" t="shared" si="152" ref="D278:I278">ROUND(D277/$C277*100,1)</f>
        <v>0.1</v>
      </c>
      <c r="E278" s="27">
        <f t="shared" si="152"/>
        <v>13.5</v>
      </c>
      <c r="F278" s="27">
        <f>ROUND(F277/$C277*100,1)-0.1</f>
        <v>61.699999999999996</v>
      </c>
      <c r="G278" s="27">
        <f t="shared" si="152"/>
        <v>22.3</v>
      </c>
      <c r="H278" s="27">
        <f t="shared" si="152"/>
        <v>0</v>
      </c>
      <c r="I278" s="28">
        <f t="shared" si="152"/>
        <v>2.4</v>
      </c>
      <c r="K278" s="57"/>
      <c r="L278" s="57"/>
      <c r="M278" s="57"/>
      <c r="N278" s="57"/>
      <c r="O278" s="57"/>
      <c r="P278" s="57"/>
      <c r="Q278" s="57"/>
    </row>
    <row r="279" spans="2:17" ht="13.5">
      <c r="B279" s="342" t="s">
        <v>117</v>
      </c>
      <c r="C279" s="90">
        <f>SUM(D279:J279)</f>
        <v>2735</v>
      </c>
      <c r="D279" s="37">
        <v>0</v>
      </c>
      <c r="E279" s="37">
        <v>209</v>
      </c>
      <c r="F279" s="37">
        <v>1784</v>
      </c>
      <c r="G279" s="37">
        <v>697</v>
      </c>
      <c r="H279" s="37">
        <v>2</v>
      </c>
      <c r="I279" s="39">
        <v>43</v>
      </c>
      <c r="K279" s="99"/>
      <c r="L279" s="58"/>
      <c r="M279" s="58"/>
      <c r="N279" s="58"/>
      <c r="O279" s="58"/>
      <c r="P279" s="58"/>
      <c r="Q279" s="58"/>
    </row>
    <row r="280" spans="2:17" ht="13.5">
      <c r="B280" s="341"/>
      <c r="C280" s="237">
        <f>SUM(D280:I280)</f>
        <v>99.99999999999999</v>
      </c>
      <c r="D280" s="27">
        <f aca="true" t="shared" si="153" ref="D280:I280">ROUND(D279/$C279*100,1)</f>
        <v>0</v>
      </c>
      <c r="E280" s="27">
        <f t="shared" si="153"/>
        <v>7.6</v>
      </c>
      <c r="F280" s="27">
        <f t="shared" si="153"/>
        <v>65.2</v>
      </c>
      <c r="G280" s="27">
        <f t="shared" si="153"/>
        <v>25.5</v>
      </c>
      <c r="H280" s="27">
        <f t="shared" si="153"/>
        <v>0.1</v>
      </c>
      <c r="I280" s="28">
        <f t="shared" si="153"/>
        <v>1.6</v>
      </c>
      <c r="K280" s="99"/>
      <c r="L280" s="59"/>
      <c r="M280" s="59"/>
      <c r="N280" s="59"/>
      <c r="O280" s="59"/>
      <c r="P280" s="59"/>
      <c r="Q280" s="59"/>
    </row>
    <row r="281" spans="2:17" ht="13.5">
      <c r="B281" s="338" t="s">
        <v>34</v>
      </c>
      <c r="C281" s="98">
        <f>SUM(D281:J281)</f>
        <v>1259</v>
      </c>
      <c r="D281" s="37">
        <v>2</v>
      </c>
      <c r="E281" s="37">
        <v>120</v>
      </c>
      <c r="F281" s="37">
        <v>833</v>
      </c>
      <c r="G281" s="37">
        <v>273</v>
      </c>
      <c r="H281" s="37">
        <v>0</v>
      </c>
      <c r="I281" s="39">
        <v>31</v>
      </c>
      <c r="K281" s="57"/>
      <c r="L281" s="57"/>
      <c r="M281" s="57"/>
      <c r="N281" s="57"/>
      <c r="O281" s="57"/>
      <c r="P281" s="57"/>
      <c r="Q281" s="57"/>
    </row>
    <row r="282" spans="2:9" ht="13.5">
      <c r="B282" s="343"/>
      <c r="C282" s="238">
        <f>SUM(D282:I282)</f>
        <v>100.00000000000001</v>
      </c>
      <c r="D282" s="31">
        <f aca="true" t="shared" si="154" ref="D282:I282">ROUND(D281/$C281*100,1)</f>
        <v>0.2</v>
      </c>
      <c r="E282" s="31">
        <f t="shared" si="154"/>
        <v>9.5</v>
      </c>
      <c r="F282" s="31">
        <f>ROUND(F281/$C281*100,1)-0.1</f>
        <v>66.10000000000001</v>
      </c>
      <c r="G282" s="31">
        <f t="shared" si="154"/>
        <v>21.7</v>
      </c>
      <c r="H282" s="31">
        <f t="shared" si="154"/>
        <v>0</v>
      </c>
      <c r="I282" s="32">
        <f t="shared" si="154"/>
        <v>2.5</v>
      </c>
    </row>
    <row r="283" ht="13.5">
      <c r="A283" s="20" t="s">
        <v>281</v>
      </c>
    </row>
    <row r="284" ht="13.5">
      <c r="A284" s="20" t="s">
        <v>146</v>
      </c>
    </row>
    <row r="285" ht="13.5">
      <c r="I285" s="290" t="s">
        <v>250</v>
      </c>
    </row>
    <row r="286" spans="2:9" ht="27">
      <c r="B286" s="291"/>
      <c r="C286" s="95" t="s">
        <v>84</v>
      </c>
      <c r="D286" s="21" t="s">
        <v>78</v>
      </c>
      <c r="E286" s="35" t="s">
        <v>79</v>
      </c>
      <c r="F286" s="35" t="s">
        <v>80</v>
      </c>
      <c r="G286" s="35" t="s">
        <v>81</v>
      </c>
      <c r="H286" s="35" t="s">
        <v>83</v>
      </c>
      <c r="I286" s="23" t="s">
        <v>88</v>
      </c>
    </row>
    <row r="287" spans="2:9" ht="13.5">
      <c r="B287" s="331" t="s">
        <v>84</v>
      </c>
      <c r="C287" s="96">
        <f aca="true" t="shared" si="155" ref="C287:I287">SUM(C289,C291,C293)</f>
        <v>7194</v>
      </c>
      <c r="D287" s="25">
        <f t="shared" si="155"/>
        <v>263</v>
      </c>
      <c r="E287" s="25">
        <f t="shared" si="155"/>
        <v>6869</v>
      </c>
      <c r="F287" s="25">
        <f t="shared" si="155"/>
        <v>2</v>
      </c>
      <c r="G287" s="25">
        <f t="shared" si="155"/>
        <v>34</v>
      </c>
      <c r="H287" s="25">
        <f t="shared" si="155"/>
        <v>14</v>
      </c>
      <c r="I287" s="26">
        <f t="shared" si="155"/>
        <v>12</v>
      </c>
    </row>
    <row r="288" spans="2:9" ht="13.5">
      <c r="B288" s="341"/>
      <c r="C288" s="237">
        <f>SUM(D288:I288)</f>
        <v>100.00000000000001</v>
      </c>
      <c r="D288" s="27">
        <f aca="true" t="shared" si="156" ref="D288:I288">ROUND(D287/$C287*100,1)</f>
        <v>3.7</v>
      </c>
      <c r="E288" s="27">
        <f>ROUND(E287/$C287*100,1)-0.1</f>
        <v>95.4</v>
      </c>
      <c r="F288" s="27">
        <f t="shared" si="156"/>
        <v>0</v>
      </c>
      <c r="G288" s="27">
        <f t="shared" si="156"/>
        <v>0.5</v>
      </c>
      <c r="H288" s="27">
        <f t="shared" si="156"/>
        <v>0.2</v>
      </c>
      <c r="I288" s="28">
        <f t="shared" si="156"/>
        <v>0.2</v>
      </c>
    </row>
    <row r="289" spans="2:9" ht="13.5">
      <c r="B289" s="332" t="s">
        <v>89</v>
      </c>
      <c r="C289" s="97">
        <f>SUM(D289:J289)</f>
        <v>3673</v>
      </c>
      <c r="D289" s="89">
        <v>135</v>
      </c>
      <c r="E289" s="89">
        <v>3506</v>
      </c>
      <c r="F289" s="89">
        <v>1</v>
      </c>
      <c r="G289" s="89">
        <v>14</v>
      </c>
      <c r="H289" s="123">
        <v>9</v>
      </c>
      <c r="I289" s="39">
        <v>8</v>
      </c>
    </row>
    <row r="290" spans="2:9" ht="13.5">
      <c r="B290" s="341"/>
      <c r="C290" s="237">
        <f>SUM(D290:I290)</f>
        <v>100.00000000000001</v>
      </c>
      <c r="D290" s="27">
        <f aca="true" t="shared" si="157" ref="D290:I290">ROUND(D289/$C289*100,1)</f>
        <v>3.7</v>
      </c>
      <c r="E290" s="27">
        <f t="shared" si="157"/>
        <v>95.5</v>
      </c>
      <c r="F290" s="27">
        <f t="shared" si="157"/>
        <v>0</v>
      </c>
      <c r="G290" s="27">
        <f t="shared" si="157"/>
        <v>0.4</v>
      </c>
      <c r="H290" s="27">
        <f t="shared" si="157"/>
        <v>0.2</v>
      </c>
      <c r="I290" s="28">
        <f t="shared" si="157"/>
        <v>0.2</v>
      </c>
    </row>
    <row r="291" spans="2:9" ht="13.5">
      <c r="B291" s="340" t="s">
        <v>90</v>
      </c>
      <c r="C291" s="97">
        <f>SUM(D291:J291)</f>
        <v>3436</v>
      </c>
      <c r="D291" s="89">
        <v>124</v>
      </c>
      <c r="E291" s="89">
        <v>3284</v>
      </c>
      <c r="F291" s="89">
        <v>1</v>
      </c>
      <c r="G291" s="89">
        <v>20</v>
      </c>
      <c r="H291" s="123">
        <v>4</v>
      </c>
      <c r="I291" s="39">
        <v>3</v>
      </c>
    </row>
    <row r="292" spans="2:9" ht="13.5">
      <c r="B292" s="341"/>
      <c r="C292" s="237">
        <f>SUM(D292:I292)</f>
        <v>99.99999999999997</v>
      </c>
      <c r="D292" s="27">
        <f aca="true" t="shared" si="158" ref="D292:I292">ROUND(D291/$C291*100,1)</f>
        <v>3.6</v>
      </c>
      <c r="E292" s="27">
        <f t="shared" si="158"/>
        <v>95.6</v>
      </c>
      <c r="F292" s="27">
        <f t="shared" si="158"/>
        <v>0</v>
      </c>
      <c r="G292" s="27">
        <f t="shared" si="158"/>
        <v>0.6</v>
      </c>
      <c r="H292" s="27">
        <f t="shared" si="158"/>
        <v>0.1</v>
      </c>
      <c r="I292" s="28">
        <f t="shared" si="158"/>
        <v>0.1</v>
      </c>
    </row>
    <row r="293" spans="2:9" ht="13.5">
      <c r="B293" s="342" t="s">
        <v>88</v>
      </c>
      <c r="C293" s="97">
        <f>SUM(D293:J293)</f>
        <v>85</v>
      </c>
      <c r="D293" s="29">
        <v>4</v>
      </c>
      <c r="E293" s="29">
        <v>79</v>
      </c>
      <c r="F293" s="29">
        <v>0</v>
      </c>
      <c r="G293" s="123">
        <v>0</v>
      </c>
      <c r="H293" s="123">
        <v>1</v>
      </c>
      <c r="I293" s="39">
        <v>1</v>
      </c>
    </row>
    <row r="294" spans="2:9" ht="13.5">
      <c r="B294" s="343"/>
      <c r="C294" s="238">
        <f>SUM(D294:I294)</f>
        <v>100.00000000000001</v>
      </c>
      <c r="D294" s="31">
        <f aca="true" t="shared" si="159" ref="D294:I294">ROUND(D293/$C293*100,1)</f>
        <v>4.7</v>
      </c>
      <c r="E294" s="31">
        <f t="shared" si="159"/>
        <v>92.9</v>
      </c>
      <c r="F294" s="31">
        <f t="shared" si="159"/>
        <v>0</v>
      </c>
      <c r="G294" s="31">
        <f t="shared" si="159"/>
        <v>0</v>
      </c>
      <c r="H294" s="31">
        <f t="shared" si="159"/>
        <v>1.2</v>
      </c>
      <c r="I294" s="32">
        <f t="shared" si="159"/>
        <v>1.2</v>
      </c>
    </row>
    <row r="295" spans="2:9" ht="13.5">
      <c r="B295" s="331" t="s">
        <v>84</v>
      </c>
      <c r="C295" s="90">
        <f>SUM(,C297,C299,C301,C303,C305)</f>
        <v>7194</v>
      </c>
      <c r="D295" s="36">
        <f aca="true" t="shared" si="160" ref="D295:I295">SUM(D297,D299,D301,D303,D305)</f>
        <v>263</v>
      </c>
      <c r="E295" s="36">
        <f t="shared" si="160"/>
        <v>6869</v>
      </c>
      <c r="F295" s="36">
        <f t="shared" si="160"/>
        <v>2</v>
      </c>
      <c r="G295" s="36">
        <f t="shared" si="160"/>
        <v>34</v>
      </c>
      <c r="H295" s="36">
        <f t="shared" si="160"/>
        <v>14</v>
      </c>
      <c r="I295" s="26">
        <f t="shared" si="160"/>
        <v>12</v>
      </c>
    </row>
    <row r="296" spans="2:9" ht="13.5">
      <c r="B296" s="341"/>
      <c r="C296" s="237">
        <f>SUM(D296:I296)</f>
        <v>100.00000000000001</v>
      </c>
      <c r="D296" s="27">
        <f aca="true" t="shared" si="161" ref="D296:I296">ROUND(D295/$C295*100,1)</f>
        <v>3.7</v>
      </c>
      <c r="E296" s="27">
        <f>ROUND(E295/$C295*100,1)-0.1</f>
        <v>95.4</v>
      </c>
      <c r="F296" s="27">
        <f t="shared" si="161"/>
        <v>0</v>
      </c>
      <c r="G296" s="27">
        <f t="shared" si="161"/>
        <v>0.5</v>
      </c>
      <c r="H296" s="27">
        <f t="shared" si="161"/>
        <v>0.2</v>
      </c>
      <c r="I296" s="28">
        <f t="shared" si="161"/>
        <v>0.2</v>
      </c>
    </row>
    <row r="297" spans="2:9" ht="13.5">
      <c r="B297" s="340" t="s">
        <v>177</v>
      </c>
      <c r="C297" s="93">
        <f>SUM(D297:J297)</f>
        <v>751</v>
      </c>
      <c r="D297" s="40">
        <v>25</v>
      </c>
      <c r="E297" s="37">
        <v>724</v>
      </c>
      <c r="F297" s="37">
        <v>0</v>
      </c>
      <c r="G297" s="37">
        <v>1</v>
      </c>
      <c r="H297" s="37">
        <v>0</v>
      </c>
      <c r="I297" s="39">
        <v>1</v>
      </c>
    </row>
    <row r="298" spans="2:9" ht="13.5">
      <c r="B298" s="341"/>
      <c r="C298" s="237">
        <f>SUM(D298:I298)</f>
        <v>99.99999999999999</v>
      </c>
      <c r="D298" s="27">
        <f aca="true" t="shared" si="162" ref="D298:I298">ROUND(D297/$C297*100,1)</f>
        <v>3.3</v>
      </c>
      <c r="E298" s="27">
        <f>ROUND(E297/$C297*100,1)+0.1</f>
        <v>96.5</v>
      </c>
      <c r="F298" s="27">
        <f t="shared" si="162"/>
        <v>0</v>
      </c>
      <c r="G298" s="27">
        <f t="shared" si="162"/>
        <v>0.1</v>
      </c>
      <c r="H298" s="27">
        <f t="shared" si="162"/>
        <v>0</v>
      </c>
      <c r="I298" s="28">
        <f t="shared" si="162"/>
        <v>0.1</v>
      </c>
    </row>
    <row r="299" spans="2:9" ht="13.5">
      <c r="B299" s="340" t="s">
        <v>178</v>
      </c>
      <c r="C299" s="93">
        <f>SUM(D299:J299)</f>
        <v>2327</v>
      </c>
      <c r="D299" s="40">
        <v>87</v>
      </c>
      <c r="E299" s="37">
        <v>2220</v>
      </c>
      <c r="F299" s="37">
        <v>0</v>
      </c>
      <c r="G299" s="37">
        <v>7</v>
      </c>
      <c r="H299" s="37">
        <v>3</v>
      </c>
      <c r="I299" s="39">
        <v>10</v>
      </c>
    </row>
    <row r="300" spans="2:9" ht="13.5">
      <c r="B300" s="341"/>
      <c r="C300" s="237">
        <f>SUM(D300:I300)</f>
        <v>100</v>
      </c>
      <c r="D300" s="27">
        <f aca="true" t="shared" si="163" ref="D300:I300">ROUND(D299/$C299*100,1)</f>
        <v>3.7</v>
      </c>
      <c r="E300" s="27">
        <f>ROUND(E299/$C299*100,1)+0.1</f>
        <v>95.5</v>
      </c>
      <c r="F300" s="27">
        <f t="shared" si="163"/>
        <v>0</v>
      </c>
      <c r="G300" s="27">
        <f t="shared" si="163"/>
        <v>0.3</v>
      </c>
      <c r="H300" s="27">
        <f t="shared" si="163"/>
        <v>0.1</v>
      </c>
      <c r="I300" s="28">
        <f t="shared" si="163"/>
        <v>0.4</v>
      </c>
    </row>
    <row r="301" spans="2:9" ht="13.5">
      <c r="B301" s="340" t="s">
        <v>110</v>
      </c>
      <c r="C301" s="93">
        <f>SUM(D301:J301)</f>
        <v>2394</v>
      </c>
      <c r="D301" s="40">
        <v>79</v>
      </c>
      <c r="E301" s="37">
        <v>2291</v>
      </c>
      <c r="F301" s="37">
        <v>1</v>
      </c>
      <c r="G301" s="37">
        <v>17</v>
      </c>
      <c r="H301" s="37">
        <v>6</v>
      </c>
      <c r="I301" s="39">
        <v>0</v>
      </c>
    </row>
    <row r="302" spans="2:9" ht="13.5">
      <c r="B302" s="341"/>
      <c r="C302" s="237">
        <f>SUM(D302:I302)</f>
        <v>100</v>
      </c>
      <c r="D302" s="27">
        <f aca="true" t="shared" si="164" ref="D302:I302">ROUND(D301/$C301*100,1)</f>
        <v>3.3</v>
      </c>
      <c r="E302" s="27">
        <f t="shared" si="164"/>
        <v>95.7</v>
      </c>
      <c r="F302" s="27">
        <f t="shared" si="164"/>
        <v>0</v>
      </c>
      <c r="G302" s="27">
        <f t="shared" si="164"/>
        <v>0.7</v>
      </c>
      <c r="H302" s="27">
        <f t="shared" si="164"/>
        <v>0.3</v>
      </c>
      <c r="I302" s="28">
        <f t="shared" si="164"/>
        <v>0</v>
      </c>
    </row>
    <row r="303" spans="2:9" ht="13.5">
      <c r="B303" s="340" t="s">
        <v>189</v>
      </c>
      <c r="C303" s="93">
        <f>SUM(D303:J303)</f>
        <v>1712</v>
      </c>
      <c r="D303" s="40">
        <v>71</v>
      </c>
      <c r="E303" s="37">
        <v>1625</v>
      </c>
      <c r="F303" s="37">
        <v>1</v>
      </c>
      <c r="G303" s="37">
        <v>9</v>
      </c>
      <c r="H303" s="37">
        <v>5</v>
      </c>
      <c r="I303" s="39">
        <v>1</v>
      </c>
    </row>
    <row r="304" spans="2:9" ht="13.5">
      <c r="B304" s="341"/>
      <c r="C304" s="237">
        <f>SUM(D304:I304)</f>
        <v>99.99999999999999</v>
      </c>
      <c r="D304" s="27">
        <f aca="true" t="shared" si="165" ref="D304:I304">ROUND(D303/$C303*100,1)</f>
        <v>4.1</v>
      </c>
      <c r="E304" s="27">
        <f t="shared" si="165"/>
        <v>94.9</v>
      </c>
      <c r="F304" s="27">
        <f t="shared" si="165"/>
        <v>0.1</v>
      </c>
      <c r="G304" s="27">
        <f t="shared" si="165"/>
        <v>0.5</v>
      </c>
      <c r="H304" s="27">
        <f t="shared" si="165"/>
        <v>0.3</v>
      </c>
      <c r="I304" s="28">
        <f t="shared" si="165"/>
        <v>0.1</v>
      </c>
    </row>
    <row r="305" spans="2:9" ht="13.5">
      <c r="B305" s="342" t="s">
        <v>88</v>
      </c>
      <c r="C305" s="93">
        <f>SUM(D305:J305)</f>
        <v>10</v>
      </c>
      <c r="D305" s="40">
        <v>1</v>
      </c>
      <c r="E305" s="37">
        <v>9</v>
      </c>
      <c r="F305" s="37">
        <v>0</v>
      </c>
      <c r="G305" s="37">
        <v>0</v>
      </c>
      <c r="H305" s="37">
        <v>0</v>
      </c>
      <c r="I305" s="39">
        <v>0</v>
      </c>
    </row>
    <row r="306" spans="2:9" ht="13.5">
      <c r="B306" s="343"/>
      <c r="C306" s="238">
        <f>SUM(D306:I306)</f>
        <v>100</v>
      </c>
      <c r="D306" s="31">
        <f aca="true" t="shared" si="166" ref="D306:I306">ROUND(D305/$C305*100,1)</f>
        <v>10</v>
      </c>
      <c r="E306" s="31">
        <f t="shared" si="166"/>
        <v>90</v>
      </c>
      <c r="F306" s="31">
        <f t="shared" si="166"/>
        <v>0</v>
      </c>
      <c r="G306" s="31">
        <f t="shared" si="166"/>
        <v>0</v>
      </c>
      <c r="H306" s="31">
        <f t="shared" si="166"/>
        <v>0</v>
      </c>
      <c r="I306" s="32">
        <f t="shared" si="166"/>
        <v>0</v>
      </c>
    </row>
    <row r="307" spans="2:9" ht="13.5">
      <c r="B307" s="331" t="s">
        <v>84</v>
      </c>
      <c r="C307" s="90">
        <f>SUM(C311,C309,C313,C315,C317,C319)</f>
        <v>7194</v>
      </c>
      <c r="D307" s="36">
        <f aca="true" t="shared" si="167" ref="D307:I307">SUM(D311,D309,D313,D315,D317,D319)</f>
        <v>263</v>
      </c>
      <c r="E307" s="36">
        <f t="shared" si="167"/>
        <v>6869</v>
      </c>
      <c r="F307" s="37">
        <f t="shared" si="167"/>
        <v>2</v>
      </c>
      <c r="G307" s="37">
        <f t="shared" si="167"/>
        <v>34</v>
      </c>
      <c r="H307" s="37">
        <f t="shared" si="167"/>
        <v>14</v>
      </c>
      <c r="I307" s="26">
        <f t="shared" si="167"/>
        <v>12</v>
      </c>
    </row>
    <row r="308" spans="2:9" ht="13.5">
      <c r="B308" s="341"/>
      <c r="C308" s="237">
        <f>SUM(D308:I308)</f>
        <v>100.00000000000001</v>
      </c>
      <c r="D308" s="27">
        <f aca="true" t="shared" si="168" ref="D308:I308">ROUND(D307/$C307*100,1)</f>
        <v>3.7</v>
      </c>
      <c r="E308" s="27">
        <f>ROUND(E307/$C307*100,1)-0.1</f>
        <v>95.4</v>
      </c>
      <c r="F308" s="27">
        <f t="shared" si="168"/>
        <v>0</v>
      </c>
      <c r="G308" s="27">
        <f t="shared" si="168"/>
        <v>0.5</v>
      </c>
      <c r="H308" s="27">
        <f t="shared" si="168"/>
        <v>0.2</v>
      </c>
      <c r="I308" s="28">
        <f t="shared" si="168"/>
        <v>0.2</v>
      </c>
    </row>
    <row r="309" spans="2:9" ht="13.5">
      <c r="B309" s="340" t="s">
        <v>112</v>
      </c>
      <c r="C309" s="93">
        <f>SUM(D309:J309)</f>
        <v>623</v>
      </c>
      <c r="D309" s="40">
        <v>16</v>
      </c>
      <c r="E309" s="29">
        <v>605</v>
      </c>
      <c r="F309" s="29">
        <v>0</v>
      </c>
      <c r="G309" s="29">
        <v>0</v>
      </c>
      <c r="H309" s="29">
        <v>1</v>
      </c>
      <c r="I309" s="41">
        <v>1</v>
      </c>
    </row>
    <row r="310" spans="2:9" ht="13.5">
      <c r="B310" s="341"/>
      <c r="C310" s="237">
        <f>SUM(D310:I310)</f>
        <v>100</v>
      </c>
      <c r="D310" s="27">
        <f aca="true" t="shared" si="169" ref="D310:I310">ROUND(D309/$C309*100,1)</f>
        <v>2.6</v>
      </c>
      <c r="E310" s="27">
        <f>ROUND(E309/$C309*100,1)-0.1</f>
        <v>97</v>
      </c>
      <c r="F310" s="27">
        <f t="shared" si="169"/>
        <v>0</v>
      </c>
      <c r="G310" s="27">
        <f t="shared" si="169"/>
        <v>0</v>
      </c>
      <c r="H310" s="27">
        <f t="shared" si="169"/>
        <v>0.2</v>
      </c>
      <c r="I310" s="28">
        <f t="shared" si="169"/>
        <v>0.2</v>
      </c>
    </row>
    <row r="311" spans="2:9" ht="13.5">
      <c r="B311" s="332" t="s">
        <v>111</v>
      </c>
      <c r="C311" s="90">
        <f>SUM(D311:J311)</f>
        <v>640</v>
      </c>
      <c r="D311" s="40">
        <v>32</v>
      </c>
      <c r="E311" s="37">
        <v>600</v>
      </c>
      <c r="F311" s="37">
        <v>1</v>
      </c>
      <c r="G311" s="37">
        <v>2</v>
      </c>
      <c r="H311" s="37">
        <v>2</v>
      </c>
      <c r="I311" s="39">
        <v>3</v>
      </c>
    </row>
    <row r="312" spans="2:9" ht="13.5">
      <c r="B312" s="341"/>
      <c r="C312" s="237">
        <f>SUM(D312:I312)</f>
        <v>100</v>
      </c>
      <c r="D312" s="27">
        <f aca="true" t="shared" si="170" ref="D312:I312">ROUND(D311/$C311*100,1)</f>
        <v>5</v>
      </c>
      <c r="E312" s="27">
        <f>ROUND(E311/$C311*100,1)-0.1</f>
        <v>93.7</v>
      </c>
      <c r="F312" s="27">
        <f t="shared" si="170"/>
        <v>0.2</v>
      </c>
      <c r="G312" s="27">
        <f t="shared" si="170"/>
        <v>0.3</v>
      </c>
      <c r="H312" s="27">
        <f t="shared" si="170"/>
        <v>0.3</v>
      </c>
      <c r="I312" s="28">
        <f t="shared" si="170"/>
        <v>0.5</v>
      </c>
    </row>
    <row r="313" spans="2:9" ht="13.5">
      <c r="B313" s="340" t="s">
        <v>113</v>
      </c>
      <c r="C313" s="93">
        <f>SUM(D313:J313)</f>
        <v>2080</v>
      </c>
      <c r="D313" s="40">
        <v>66</v>
      </c>
      <c r="E313" s="29">
        <v>1998</v>
      </c>
      <c r="F313" s="29">
        <v>0</v>
      </c>
      <c r="G313" s="29">
        <v>12</v>
      </c>
      <c r="H313" s="29">
        <v>2</v>
      </c>
      <c r="I313" s="41">
        <v>2</v>
      </c>
    </row>
    <row r="314" spans="2:9" ht="13.5">
      <c r="B314" s="341"/>
      <c r="C314" s="237">
        <f>SUM(D314:I314)</f>
        <v>99.99999999999999</v>
      </c>
      <c r="D314" s="27">
        <f aca="true" t="shared" si="171" ref="D314:I314">ROUND(D313/$C313*100,1)</f>
        <v>3.2</v>
      </c>
      <c r="E314" s="27">
        <f>ROUND(E313/$C313*100,1)-0.1</f>
        <v>96</v>
      </c>
      <c r="F314" s="27">
        <f t="shared" si="171"/>
        <v>0</v>
      </c>
      <c r="G314" s="27">
        <f t="shared" si="171"/>
        <v>0.6</v>
      </c>
      <c r="H314" s="27">
        <f t="shared" si="171"/>
        <v>0.1</v>
      </c>
      <c r="I314" s="28">
        <f t="shared" si="171"/>
        <v>0.1</v>
      </c>
    </row>
    <row r="315" spans="2:9" ht="13.5">
      <c r="B315" s="340" t="s">
        <v>114</v>
      </c>
      <c r="C315" s="93">
        <f>SUM(D315:J315)</f>
        <v>1538</v>
      </c>
      <c r="D315" s="40">
        <v>63</v>
      </c>
      <c r="E315" s="29">
        <v>1462</v>
      </c>
      <c r="F315" s="29">
        <v>0</v>
      </c>
      <c r="G315" s="29">
        <v>7</v>
      </c>
      <c r="H315" s="29">
        <v>4</v>
      </c>
      <c r="I315" s="41">
        <v>2</v>
      </c>
    </row>
    <row r="316" spans="2:9" ht="13.5">
      <c r="B316" s="341"/>
      <c r="C316" s="237">
        <f>SUM(D316:I316)</f>
        <v>99.99999999999999</v>
      </c>
      <c r="D316" s="27">
        <f aca="true" t="shared" si="172" ref="D316:I316">ROUND(D315/$C315*100,1)</f>
        <v>4.1</v>
      </c>
      <c r="E316" s="27">
        <f>ROUND(E315/$C315*100,1)-0.1</f>
        <v>95</v>
      </c>
      <c r="F316" s="27">
        <f t="shared" si="172"/>
        <v>0</v>
      </c>
      <c r="G316" s="27">
        <f t="shared" si="172"/>
        <v>0.5</v>
      </c>
      <c r="H316" s="27">
        <f t="shared" si="172"/>
        <v>0.3</v>
      </c>
      <c r="I316" s="28">
        <f t="shared" si="172"/>
        <v>0.1</v>
      </c>
    </row>
    <row r="317" spans="2:9" ht="13.5">
      <c r="B317" s="340" t="s">
        <v>115</v>
      </c>
      <c r="C317" s="93">
        <f>SUM(D317:J317)</f>
        <v>1110</v>
      </c>
      <c r="D317" s="40">
        <v>40</v>
      </c>
      <c r="E317" s="29">
        <v>1056</v>
      </c>
      <c r="F317" s="29">
        <v>0</v>
      </c>
      <c r="G317" s="29">
        <v>7</v>
      </c>
      <c r="H317" s="29">
        <v>4</v>
      </c>
      <c r="I317" s="41">
        <v>3</v>
      </c>
    </row>
    <row r="318" spans="2:9" ht="13.5">
      <c r="B318" s="341"/>
      <c r="C318" s="237">
        <f>SUM(D318:I318)</f>
        <v>99.99999999999999</v>
      </c>
      <c r="D318" s="27">
        <f aca="true" t="shared" si="173" ref="D318:I318">ROUND(D317/$C317*100,1)</f>
        <v>3.6</v>
      </c>
      <c r="E318" s="27">
        <f t="shared" si="173"/>
        <v>95.1</v>
      </c>
      <c r="F318" s="27">
        <f t="shared" si="173"/>
        <v>0</v>
      </c>
      <c r="G318" s="27">
        <f t="shared" si="173"/>
        <v>0.6</v>
      </c>
      <c r="H318" s="27">
        <f t="shared" si="173"/>
        <v>0.4</v>
      </c>
      <c r="I318" s="28">
        <f t="shared" si="173"/>
        <v>0.3</v>
      </c>
    </row>
    <row r="319" spans="2:9" ht="13.5">
      <c r="B319" s="340" t="s">
        <v>116</v>
      </c>
      <c r="C319" s="93">
        <f>SUM(D319:J319)</f>
        <v>1203</v>
      </c>
      <c r="D319" s="40">
        <v>46</v>
      </c>
      <c r="E319" s="29">
        <v>1148</v>
      </c>
      <c r="F319" s="29">
        <v>1</v>
      </c>
      <c r="G319" s="29">
        <v>6</v>
      </c>
      <c r="H319" s="29">
        <v>1</v>
      </c>
      <c r="I319" s="41">
        <v>1</v>
      </c>
    </row>
    <row r="320" spans="2:9" ht="13.5">
      <c r="B320" s="341"/>
      <c r="C320" s="238">
        <f>SUM(D320:I320)</f>
        <v>99.99999999999999</v>
      </c>
      <c r="D320" s="31">
        <f aca="true" t="shared" si="174" ref="D320:I320">ROUND(D319/$C319*100,1)</f>
        <v>3.8</v>
      </c>
      <c r="E320" s="31">
        <f t="shared" si="174"/>
        <v>95.4</v>
      </c>
      <c r="F320" s="31">
        <f t="shared" si="174"/>
        <v>0.1</v>
      </c>
      <c r="G320" s="31">
        <f t="shared" si="174"/>
        <v>0.5</v>
      </c>
      <c r="H320" s="31">
        <f t="shared" si="174"/>
        <v>0.1</v>
      </c>
      <c r="I320" s="32">
        <f t="shared" si="174"/>
        <v>0.1</v>
      </c>
    </row>
    <row r="321" spans="2:9" ht="13.5">
      <c r="B321" s="331" t="s">
        <v>84</v>
      </c>
      <c r="C321" s="90">
        <f aca="true" t="shared" si="175" ref="C321:I321">SUM(C323,C325,C327)</f>
        <v>7194</v>
      </c>
      <c r="D321" s="36">
        <f t="shared" si="175"/>
        <v>263</v>
      </c>
      <c r="E321" s="36">
        <f t="shared" si="175"/>
        <v>6869</v>
      </c>
      <c r="F321" s="36">
        <f t="shared" si="175"/>
        <v>2</v>
      </c>
      <c r="G321" s="36">
        <f t="shared" si="175"/>
        <v>34</v>
      </c>
      <c r="H321" s="36">
        <f t="shared" si="175"/>
        <v>14</v>
      </c>
      <c r="I321" s="26">
        <f t="shared" si="175"/>
        <v>12</v>
      </c>
    </row>
    <row r="322" spans="2:9" ht="13.5">
      <c r="B322" s="341"/>
      <c r="C322" s="237">
        <f>SUM(D322:I322)</f>
        <v>100.00000000000001</v>
      </c>
      <c r="D322" s="27">
        <f aca="true" t="shared" si="176" ref="D322:I322">ROUND(D321/$C321*100,1)</f>
        <v>3.7</v>
      </c>
      <c r="E322" s="27">
        <f>ROUND(E321/$C321*100,1)-0.1</f>
        <v>95.4</v>
      </c>
      <c r="F322" s="27">
        <f t="shared" si="176"/>
        <v>0</v>
      </c>
      <c r="G322" s="27">
        <f t="shared" si="176"/>
        <v>0.5</v>
      </c>
      <c r="H322" s="27">
        <f t="shared" si="176"/>
        <v>0.2</v>
      </c>
      <c r="I322" s="28">
        <f t="shared" si="176"/>
        <v>0.2</v>
      </c>
    </row>
    <row r="323" spans="2:9" ht="13.5">
      <c r="B323" s="340" t="s">
        <v>131</v>
      </c>
      <c r="C323" s="93">
        <f>SUM(D323:J323)</f>
        <v>3200</v>
      </c>
      <c r="D323" s="29">
        <v>153</v>
      </c>
      <c r="E323" s="29">
        <v>3012</v>
      </c>
      <c r="F323" s="29">
        <v>2</v>
      </c>
      <c r="G323" s="29">
        <v>24</v>
      </c>
      <c r="H323" s="29">
        <v>5</v>
      </c>
      <c r="I323" s="41">
        <v>4</v>
      </c>
    </row>
    <row r="324" spans="2:9" ht="13.5">
      <c r="B324" s="341"/>
      <c r="C324" s="237">
        <f>SUM(D324:I324)</f>
        <v>99.99999999999999</v>
      </c>
      <c r="D324" s="27">
        <f aca="true" t="shared" si="177" ref="D324:I324">ROUND(D323/$C323*100,1)</f>
        <v>4.8</v>
      </c>
      <c r="E324" s="27">
        <f>ROUND(E323/$C323*100,1)-0.1</f>
        <v>94</v>
      </c>
      <c r="F324" s="27">
        <f t="shared" si="177"/>
        <v>0.1</v>
      </c>
      <c r="G324" s="27">
        <f t="shared" si="177"/>
        <v>0.8</v>
      </c>
      <c r="H324" s="27">
        <f t="shared" si="177"/>
        <v>0.2</v>
      </c>
      <c r="I324" s="28">
        <f t="shared" si="177"/>
        <v>0.1</v>
      </c>
    </row>
    <row r="325" spans="2:9" ht="13.5">
      <c r="B325" s="342" t="s">
        <v>117</v>
      </c>
      <c r="C325" s="93">
        <f>SUM(D325:J325)</f>
        <v>2735</v>
      </c>
      <c r="D325" s="29">
        <v>74</v>
      </c>
      <c r="E325" s="29">
        <v>2644</v>
      </c>
      <c r="F325" s="29">
        <v>0</v>
      </c>
      <c r="G325" s="29">
        <v>8</v>
      </c>
      <c r="H325" s="29">
        <v>3</v>
      </c>
      <c r="I325" s="41">
        <v>6</v>
      </c>
    </row>
    <row r="326" spans="2:9" ht="13.5">
      <c r="B326" s="341"/>
      <c r="C326" s="237">
        <f>SUM(D326:I326)</f>
        <v>100</v>
      </c>
      <c r="D326" s="27">
        <f aca="true" t="shared" si="178" ref="D326:I326">ROUND(D325/$C325*100,1)</f>
        <v>2.7</v>
      </c>
      <c r="E326" s="27">
        <f t="shared" si="178"/>
        <v>96.7</v>
      </c>
      <c r="F326" s="27">
        <f t="shared" si="178"/>
        <v>0</v>
      </c>
      <c r="G326" s="27">
        <f t="shared" si="178"/>
        <v>0.3</v>
      </c>
      <c r="H326" s="27">
        <f t="shared" si="178"/>
        <v>0.1</v>
      </c>
      <c r="I326" s="28">
        <f t="shared" si="178"/>
        <v>0.2</v>
      </c>
    </row>
    <row r="327" spans="2:9" ht="13.5">
      <c r="B327" s="338" t="s">
        <v>34</v>
      </c>
      <c r="C327" s="90">
        <f>SUM(D327:J327)</f>
        <v>1259</v>
      </c>
      <c r="D327" s="37">
        <v>36</v>
      </c>
      <c r="E327" s="37">
        <v>1213</v>
      </c>
      <c r="F327" s="37">
        <v>0</v>
      </c>
      <c r="G327" s="37">
        <v>2</v>
      </c>
      <c r="H327" s="37">
        <v>6</v>
      </c>
      <c r="I327" s="39">
        <v>2</v>
      </c>
    </row>
    <row r="328" spans="2:9" ht="13.5">
      <c r="B328" s="343"/>
      <c r="C328" s="238">
        <f>SUM(D328:I328)</f>
        <v>100.00000000000001</v>
      </c>
      <c r="D328" s="31">
        <f aca="true" t="shared" si="179" ref="D328:I328">ROUND(D327/$C327*100,1)</f>
        <v>2.9</v>
      </c>
      <c r="E328" s="31">
        <f>ROUND(E327/$C327*100,1)-0.1</f>
        <v>96.2</v>
      </c>
      <c r="F328" s="31">
        <f t="shared" si="179"/>
        <v>0</v>
      </c>
      <c r="G328" s="31">
        <f t="shared" si="179"/>
        <v>0.2</v>
      </c>
      <c r="H328" s="31">
        <f t="shared" si="179"/>
        <v>0.5</v>
      </c>
      <c r="I328" s="32">
        <f t="shared" si="179"/>
        <v>0.2</v>
      </c>
    </row>
    <row r="331" ht="13.5">
      <c r="A331" s="20" t="s">
        <v>282</v>
      </c>
    </row>
    <row r="332" ht="13.5">
      <c r="A332" s="20" t="s">
        <v>35</v>
      </c>
    </row>
    <row r="333" ht="13.5">
      <c r="I333" s="290" t="s">
        <v>250</v>
      </c>
    </row>
    <row r="334" spans="2:9" ht="27">
      <c r="B334" s="291"/>
      <c r="C334" s="95" t="s">
        <v>84</v>
      </c>
      <c r="D334" s="21" t="s">
        <v>78</v>
      </c>
      <c r="E334" s="35" t="s">
        <v>79</v>
      </c>
      <c r="F334" s="35" t="s">
        <v>80</v>
      </c>
      <c r="G334" s="35" t="s">
        <v>81</v>
      </c>
      <c r="H334" s="35" t="s">
        <v>83</v>
      </c>
      <c r="I334" s="23" t="s">
        <v>88</v>
      </c>
    </row>
    <row r="335" spans="2:9" ht="13.5">
      <c r="B335" s="331" t="s">
        <v>84</v>
      </c>
      <c r="C335" s="96">
        <f>SUM(C337,C339,C341)</f>
        <v>7194</v>
      </c>
      <c r="D335" s="25">
        <f aca="true" t="shared" si="180" ref="D335:I335">SUM(D337,D339,D341)</f>
        <v>57</v>
      </c>
      <c r="E335" s="25">
        <f t="shared" si="180"/>
        <v>6327</v>
      </c>
      <c r="F335" s="25">
        <f t="shared" si="180"/>
        <v>7</v>
      </c>
      <c r="G335" s="25">
        <f t="shared" si="180"/>
        <v>420</v>
      </c>
      <c r="H335" s="25">
        <f t="shared" si="180"/>
        <v>16</v>
      </c>
      <c r="I335" s="26">
        <f t="shared" si="180"/>
        <v>367</v>
      </c>
    </row>
    <row r="336" spans="2:9" ht="13.5">
      <c r="B336" s="341"/>
      <c r="C336" s="237">
        <f aca="true" t="shared" si="181" ref="C336:C342">SUM(D336:I336)</f>
        <v>99.99999999999999</v>
      </c>
      <c r="D336" s="27">
        <f aca="true" t="shared" si="182" ref="D336:I336">ROUND(D335/$C335*100,1)</f>
        <v>0.8</v>
      </c>
      <c r="E336" s="27">
        <f>ROUND(E335/$C335*100,1)+0.1</f>
        <v>88</v>
      </c>
      <c r="F336" s="27">
        <f t="shared" si="182"/>
        <v>0.1</v>
      </c>
      <c r="G336" s="27">
        <f t="shared" si="182"/>
        <v>5.8</v>
      </c>
      <c r="H336" s="27">
        <f t="shared" si="182"/>
        <v>0.2</v>
      </c>
      <c r="I336" s="28">
        <f t="shared" si="182"/>
        <v>5.1</v>
      </c>
    </row>
    <row r="337" spans="2:9" ht="13.5">
      <c r="B337" s="332" t="s">
        <v>89</v>
      </c>
      <c r="C337" s="97">
        <f t="shared" si="181"/>
        <v>3673</v>
      </c>
      <c r="D337" s="89">
        <v>27</v>
      </c>
      <c r="E337" s="89">
        <v>3274</v>
      </c>
      <c r="F337" s="89">
        <v>1</v>
      </c>
      <c r="G337" s="89">
        <v>181</v>
      </c>
      <c r="H337" s="123">
        <v>12</v>
      </c>
      <c r="I337" s="39">
        <v>178</v>
      </c>
    </row>
    <row r="338" spans="2:9" ht="13.5">
      <c r="B338" s="341"/>
      <c r="C338" s="237">
        <f t="shared" si="181"/>
        <v>99.99999999999999</v>
      </c>
      <c r="D338" s="27">
        <f aca="true" t="shared" si="183" ref="D338:I338">ROUND(D337/$C337*100,1)</f>
        <v>0.7</v>
      </c>
      <c r="E338" s="27">
        <f>ROUND(E337/$C337*100,1)+0.1</f>
        <v>89.19999999999999</v>
      </c>
      <c r="F338" s="27">
        <f t="shared" si="183"/>
        <v>0</v>
      </c>
      <c r="G338" s="27">
        <f>ROUND(G337/$C337*100,1)+0.1</f>
        <v>5</v>
      </c>
      <c r="H338" s="27">
        <f t="shared" si="183"/>
        <v>0.3</v>
      </c>
      <c r="I338" s="28">
        <f t="shared" si="183"/>
        <v>4.8</v>
      </c>
    </row>
    <row r="339" spans="2:9" ht="13.5">
      <c r="B339" s="340" t="s">
        <v>90</v>
      </c>
      <c r="C339" s="97">
        <f t="shared" si="181"/>
        <v>3436</v>
      </c>
      <c r="D339" s="89">
        <v>29</v>
      </c>
      <c r="E339" s="89">
        <v>2994</v>
      </c>
      <c r="F339" s="89">
        <v>5</v>
      </c>
      <c r="G339" s="89">
        <v>229</v>
      </c>
      <c r="H339" s="123">
        <v>4</v>
      </c>
      <c r="I339" s="39">
        <v>175</v>
      </c>
    </row>
    <row r="340" spans="2:9" ht="13.5">
      <c r="B340" s="341"/>
      <c r="C340" s="237">
        <f t="shared" si="181"/>
        <v>99.99999999999997</v>
      </c>
      <c r="D340" s="27">
        <f aca="true" t="shared" si="184" ref="D340:I340">ROUND(D339/$C339*100,1)</f>
        <v>0.8</v>
      </c>
      <c r="E340" s="27">
        <f>ROUND(E339/$C339*100,1)+0.1</f>
        <v>87.19999999999999</v>
      </c>
      <c r="F340" s="27">
        <f t="shared" si="184"/>
        <v>0.1</v>
      </c>
      <c r="G340" s="27">
        <f t="shared" si="184"/>
        <v>6.7</v>
      </c>
      <c r="H340" s="27">
        <f t="shared" si="184"/>
        <v>0.1</v>
      </c>
      <c r="I340" s="28">
        <f t="shared" si="184"/>
        <v>5.1</v>
      </c>
    </row>
    <row r="341" spans="2:9" ht="13.5">
      <c r="B341" s="342" t="s">
        <v>88</v>
      </c>
      <c r="C341" s="97">
        <f t="shared" si="181"/>
        <v>85</v>
      </c>
      <c r="D341" s="29">
        <v>1</v>
      </c>
      <c r="E341" s="29">
        <v>59</v>
      </c>
      <c r="F341" s="29">
        <v>1</v>
      </c>
      <c r="G341" s="123">
        <v>10</v>
      </c>
      <c r="H341" s="123">
        <v>0</v>
      </c>
      <c r="I341" s="39">
        <v>14</v>
      </c>
    </row>
    <row r="342" spans="2:9" ht="13.5">
      <c r="B342" s="343"/>
      <c r="C342" s="238">
        <f t="shared" si="181"/>
        <v>100.00000000000001</v>
      </c>
      <c r="D342" s="31">
        <f aca="true" t="shared" si="185" ref="D342:I342">ROUND(D341/$C341*100,1)</f>
        <v>1.2</v>
      </c>
      <c r="E342" s="31">
        <f>ROUND(E341/$C341*100,1)-0.1</f>
        <v>69.30000000000001</v>
      </c>
      <c r="F342" s="31">
        <f t="shared" si="185"/>
        <v>1.2</v>
      </c>
      <c r="G342" s="31">
        <f t="shared" si="185"/>
        <v>11.8</v>
      </c>
      <c r="H342" s="31">
        <f t="shared" si="185"/>
        <v>0</v>
      </c>
      <c r="I342" s="32">
        <f t="shared" si="185"/>
        <v>16.5</v>
      </c>
    </row>
    <row r="343" spans="2:9" ht="13.5">
      <c r="B343" s="331" t="s">
        <v>84</v>
      </c>
      <c r="C343" s="90">
        <f>SUM(,C345,C347,C349,C351,C353)</f>
        <v>7194</v>
      </c>
      <c r="D343" s="36">
        <f>SUM(,D347,D349,D351,D353,D345)</f>
        <v>57</v>
      </c>
      <c r="E343" s="36">
        <f>SUM(,E345,E347,E349,E351,E353)</f>
        <v>6327</v>
      </c>
      <c r="F343" s="37">
        <f>SUM(,F345,F347,F349,F351,F353)</f>
        <v>7</v>
      </c>
      <c r="G343" s="37">
        <f>SUM(,G345,G347,G349,G351,G353)</f>
        <v>420</v>
      </c>
      <c r="H343" s="37">
        <f>SUM(,H345,H347,H349,H351,H353)</f>
        <v>16</v>
      </c>
      <c r="I343" s="26">
        <f>SUM(,I345,I347,I349,I351,I353)</f>
        <v>367</v>
      </c>
    </row>
    <row r="344" spans="2:9" ht="13.5">
      <c r="B344" s="341"/>
      <c r="C344" s="237">
        <f aca="true" t="shared" si="186" ref="C344:C354">SUM(D344:I344)</f>
        <v>99.99999999999999</v>
      </c>
      <c r="D344" s="27">
        <f aca="true" t="shared" si="187" ref="D344:I344">ROUND(D343/$C343*100,1)</f>
        <v>0.8</v>
      </c>
      <c r="E344" s="27">
        <f>ROUND(E343/$C343*100,1)+0.1</f>
        <v>88</v>
      </c>
      <c r="F344" s="27">
        <f t="shared" si="187"/>
        <v>0.1</v>
      </c>
      <c r="G344" s="27">
        <f t="shared" si="187"/>
        <v>5.8</v>
      </c>
      <c r="H344" s="27">
        <f t="shared" si="187"/>
        <v>0.2</v>
      </c>
      <c r="I344" s="28">
        <f t="shared" si="187"/>
        <v>5.1</v>
      </c>
    </row>
    <row r="345" spans="2:9" ht="13.5">
      <c r="B345" s="340" t="s">
        <v>177</v>
      </c>
      <c r="C345" s="97">
        <f t="shared" si="186"/>
        <v>751</v>
      </c>
      <c r="D345" s="40">
        <v>6</v>
      </c>
      <c r="E345" s="37">
        <v>677</v>
      </c>
      <c r="F345" s="37">
        <v>1</v>
      </c>
      <c r="G345" s="37">
        <v>37</v>
      </c>
      <c r="H345" s="37">
        <v>0</v>
      </c>
      <c r="I345" s="39">
        <v>30</v>
      </c>
    </row>
    <row r="346" spans="2:9" ht="13.5">
      <c r="B346" s="341"/>
      <c r="C346" s="237">
        <f t="shared" si="186"/>
        <v>99.99999999999999</v>
      </c>
      <c r="D346" s="27">
        <f aca="true" t="shared" si="188" ref="D346:I346">ROUND(D345/$C345*100,1)</f>
        <v>0.8</v>
      </c>
      <c r="E346" s="27">
        <f>ROUND(E345/$C345*100,1)+0.1</f>
        <v>90.19999999999999</v>
      </c>
      <c r="F346" s="27">
        <f t="shared" si="188"/>
        <v>0.1</v>
      </c>
      <c r="G346" s="27">
        <f t="shared" si="188"/>
        <v>4.9</v>
      </c>
      <c r="H346" s="27">
        <f t="shared" si="188"/>
        <v>0</v>
      </c>
      <c r="I346" s="28">
        <f t="shared" si="188"/>
        <v>4</v>
      </c>
    </row>
    <row r="347" spans="2:9" ht="13.5">
      <c r="B347" s="340" t="s">
        <v>178</v>
      </c>
      <c r="C347" s="97">
        <f t="shared" si="186"/>
        <v>2327</v>
      </c>
      <c r="D347" s="40">
        <v>24</v>
      </c>
      <c r="E347" s="37">
        <v>2047</v>
      </c>
      <c r="F347" s="37">
        <v>1</v>
      </c>
      <c r="G347" s="37">
        <v>131</v>
      </c>
      <c r="H347" s="37">
        <v>5</v>
      </c>
      <c r="I347" s="39">
        <v>119</v>
      </c>
    </row>
    <row r="348" spans="2:9" ht="13.5">
      <c r="B348" s="341"/>
      <c r="C348" s="237">
        <f t="shared" si="186"/>
        <v>99.99999999999999</v>
      </c>
      <c r="D348" s="27">
        <f aca="true" t="shared" si="189" ref="D348:I348">ROUND(D347/$C347*100,1)</f>
        <v>1</v>
      </c>
      <c r="E348" s="27">
        <f>ROUND(E347/$C347*100,1)+0.1</f>
        <v>88.1</v>
      </c>
      <c r="F348" s="27">
        <f t="shared" si="189"/>
        <v>0</v>
      </c>
      <c r="G348" s="27">
        <f t="shared" si="189"/>
        <v>5.6</v>
      </c>
      <c r="H348" s="27">
        <f t="shared" si="189"/>
        <v>0.2</v>
      </c>
      <c r="I348" s="28">
        <f t="shared" si="189"/>
        <v>5.1</v>
      </c>
    </row>
    <row r="349" spans="2:9" ht="13.5">
      <c r="B349" s="340" t="s">
        <v>110</v>
      </c>
      <c r="C349" s="97">
        <f t="shared" si="186"/>
        <v>2394</v>
      </c>
      <c r="D349" s="40">
        <v>16</v>
      </c>
      <c r="E349" s="37">
        <v>2119</v>
      </c>
      <c r="F349" s="37">
        <v>3</v>
      </c>
      <c r="G349" s="37">
        <v>125</v>
      </c>
      <c r="H349" s="37">
        <v>5</v>
      </c>
      <c r="I349" s="39">
        <v>126</v>
      </c>
    </row>
    <row r="350" spans="2:9" ht="13.5">
      <c r="B350" s="341"/>
      <c r="C350" s="237">
        <f t="shared" si="186"/>
        <v>100</v>
      </c>
      <c r="D350" s="27">
        <f aca="true" t="shared" si="190" ref="D350:I350">ROUND(D349/$C349*100,1)</f>
        <v>0.7</v>
      </c>
      <c r="E350" s="27">
        <f t="shared" si="190"/>
        <v>88.5</v>
      </c>
      <c r="F350" s="27">
        <f t="shared" si="190"/>
        <v>0.1</v>
      </c>
      <c r="G350" s="27">
        <f t="shared" si="190"/>
        <v>5.2</v>
      </c>
      <c r="H350" s="27">
        <f t="shared" si="190"/>
        <v>0.2</v>
      </c>
      <c r="I350" s="28">
        <f t="shared" si="190"/>
        <v>5.3</v>
      </c>
    </row>
    <row r="351" spans="2:9" ht="13.5">
      <c r="B351" s="340" t="s">
        <v>189</v>
      </c>
      <c r="C351" s="97">
        <f t="shared" si="186"/>
        <v>1712</v>
      </c>
      <c r="D351" s="40">
        <v>11</v>
      </c>
      <c r="E351" s="37">
        <v>1477</v>
      </c>
      <c r="F351" s="37">
        <v>2</v>
      </c>
      <c r="G351" s="37">
        <v>124</v>
      </c>
      <c r="H351" s="37">
        <v>6</v>
      </c>
      <c r="I351" s="39">
        <v>92</v>
      </c>
    </row>
    <row r="352" spans="2:9" ht="13.5">
      <c r="B352" s="341"/>
      <c r="C352" s="237">
        <f t="shared" si="186"/>
        <v>100</v>
      </c>
      <c r="D352" s="27">
        <f aca="true" t="shared" si="191" ref="D352:I352">ROUND(D351/$C351*100,1)</f>
        <v>0.6</v>
      </c>
      <c r="E352" s="27">
        <f t="shared" si="191"/>
        <v>86.3</v>
      </c>
      <c r="F352" s="27">
        <f t="shared" si="191"/>
        <v>0.1</v>
      </c>
      <c r="G352" s="27">
        <f t="shared" si="191"/>
        <v>7.2</v>
      </c>
      <c r="H352" s="27">
        <f t="shared" si="191"/>
        <v>0.4</v>
      </c>
      <c r="I352" s="28">
        <f t="shared" si="191"/>
        <v>5.4</v>
      </c>
    </row>
    <row r="353" spans="2:9" ht="13.5">
      <c r="B353" s="342" t="s">
        <v>88</v>
      </c>
      <c r="C353" s="97">
        <f t="shared" si="186"/>
        <v>10</v>
      </c>
      <c r="D353" s="40">
        <v>0</v>
      </c>
      <c r="E353" s="37">
        <v>7</v>
      </c>
      <c r="F353" s="37">
        <v>0</v>
      </c>
      <c r="G353" s="37">
        <v>3</v>
      </c>
      <c r="H353" s="37">
        <v>0</v>
      </c>
      <c r="I353" s="39">
        <v>0</v>
      </c>
    </row>
    <row r="354" spans="2:9" ht="13.5">
      <c r="B354" s="343"/>
      <c r="C354" s="238">
        <f t="shared" si="186"/>
        <v>100</v>
      </c>
      <c r="D354" s="31">
        <f aca="true" t="shared" si="192" ref="D354:I354">ROUND(D353/$C353*100,1)</f>
        <v>0</v>
      </c>
      <c r="E354" s="31">
        <f t="shared" si="192"/>
        <v>70</v>
      </c>
      <c r="F354" s="31">
        <f t="shared" si="192"/>
        <v>0</v>
      </c>
      <c r="G354" s="31">
        <f t="shared" si="192"/>
        <v>30</v>
      </c>
      <c r="H354" s="31">
        <f t="shared" si="192"/>
        <v>0</v>
      </c>
      <c r="I354" s="32">
        <f t="shared" si="192"/>
        <v>0</v>
      </c>
    </row>
    <row r="355" spans="2:9" ht="13.5">
      <c r="B355" s="331" t="s">
        <v>84</v>
      </c>
      <c r="C355" s="90">
        <f>SUM(C359,C357,C361,C363,C365,C367)</f>
        <v>7194</v>
      </c>
      <c r="D355" s="36">
        <f aca="true" t="shared" si="193" ref="D355:I355">SUM(D359,D357,D361,D363,D365,D367)</f>
        <v>57</v>
      </c>
      <c r="E355" s="36">
        <f t="shared" si="193"/>
        <v>6327</v>
      </c>
      <c r="F355" s="37">
        <f t="shared" si="193"/>
        <v>7</v>
      </c>
      <c r="G355" s="37">
        <f t="shared" si="193"/>
        <v>420</v>
      </c>
      <c r="H355" s="37">
        <f t="shared" si="193"/>
        <v>16</v>
      </c>
      <c r="I355" s="26">
        <f t="shared" si="193"/>
        <v>367</v>
      </c>
    </row>
    <row r="356" spans="2:9" ht="13.5">
      <c r="B356" s="341"/>
      <c r="C356" s="237">
        <f aca="true" t="shared" si="194" ref="C356:C368">SUM(D356:I356)</f>
        <v>99.99999999999999</v>
      </c>
      <c r="D356" s="27">
        <f aca="true" t="shared" si="195" ref="D356:I356">ROUND(D355/$C355*100,1)</f>
        <v>0.8</v>
      </c>
      <c r="E356" s="27">
        <f>ROUND(E355/$C355*100,1)+0.1</f>
        <v>88</v>
      </c>
      <c r="F356" s="27">
        <f t="shared" si="195"/>
        <v>0.1</v>
      </c>
      <c r="G356" s="27">
        <f t="shared" si="195"/>
        <v>5.8</v>
      </c>
      <c r="H356" s="27">
        <f t="shared" si="195"/>
        <v>0.2</v>
      </c>
      <c r="I356" s="28">
        <f t="shared" si="195"/>
        <v>5.1</v>
      </c>
    </row>
    <row r="357" spans="2:9" ht="13.5">
      <c r="B357" s="340" t="s">
        <v>112</v>
      </c>
      <c r="C357" s="97">
        <f t="shared" si="194"/>
        <v>623</v>
      </c>
      <c r="D357" s="40">
        <v>4</v>
      </c>
      <c r="E357" s="29">
        <v>550</v>
      </c>
      <c r="F357" s="29">
        <v>0</v>
      </c>
      <c r="G357" s="29">
        <v>37</v>
      </c>
      <c r="H357" s="29">
        <v>1</v>
      </c>
      <c r="I357" s="41">
        <v>31</v>
      </c>
    </row>
    <row r="358" spans="2:9" ht="13.5">
      <c r="B358" s="341"/>
      <c r="C358" s="237">
        <f t="shared" si="194"/>
        <v>100</v>
      </c>
      <c r="D358" s="27">
        <f aca="true" t="shared" si="196" ref="D358:I358">ROUND(D357/$C357*100,1)</f>
        <v>0.6</v>
      </c>
      <c r="E358" s="27">
        <f t="shared" si="196"/>
        <v>88.3</v>
      </c>
      <c r="F358" s="27">
        <f t="shared" si="196"/>
        <v>0</v>
      </c>
      <c r="G358" s="27">
        <f t="shared" si="196"/>
        <v>5.9</v>
      </c>
      <c r="H358" s="27">
        <f t="shared" si="196"/>
        <v>0.2</v>
      </c>
      <c r="I358" s="28">
        <f t="shared" si="196"/>
        <v>5</v>
      </c>
    </row>
    <row r="359" spans="2:9" ht="13.5">
      <c r="B359" s="332" t="s">
        <v>111</v>
      </c>
      <c r="C359" s="97">
        <f t="shared" si="194"/>
        <v>640</v>
      </c>
      <c r="D359" s="40">
        <v>5</v>
      </c>
      <c r="E359" s="37">
        <v>550</v>
      </c>
      <c r="F359" s="37">
        <v>0</v>
      </c>
      <c r="G359" s="37">
        <v>41</v>
      </c>
      <c r="H359" s="37">
        <v>2</v>
      </c>
      <c r="I359" s="39">
        <v>42</v>
      </c>
    </row>
    <row r="360" spans="2:9" ht="13.5">
      <c r="B360" s="341"/>
      <c r="C360" s="237">
        <f t="shared" si="194"/>
        <v>100</v>
      </c>
      <c r="D360" s="27">
        <f aca="true" t="shared" si="197" ref="D360:I360">ROUND(D359/$C359*100,1)</f>
        <v>0.8</v>
      </c>
      <c r="E360" s="27">
        <f t="shared" si="197"/>
        <v>85.9</v>
      </c>
      <c r="F360" s="27">
        <f t="shared" si="197"/>
        <v>0</v>
      </c>
      <c r="G360" s="27">
        <f t="shared" si="197"/>
        <v>6.4</v>
      </c>
      <c r="H360" s="27">
        <f t="shared" si="197"/>
        <v>0.3</v>
      </c>
      <c r="I360" s="28">
        <f t="shared" si="197"/>
        <v>6.6</v>
      </c>
    </row>
    <row r="361" spans="2:9" ht="13.5">
      <c r="B361" s="340" t="s">
        <v>113</v>
      </c>
      <c r="C361" s="97">
        <f t="shared" si="194"/>
        <v>2080</v>
      </c>
      <c r="D361" s="40">
        <v>9</v>
      </c>
      <c r="E361" s="29">
        <v>1811</v>
      </c>
      <c r="F361" s="29">
        <v>2</v>
      </c>
      <c r="G361" s="29">
        <v>139</v>
      </c>
      <c r="H361" s="29">
        <v>2</v>
      </c>
      <c r="I361" s="41">
        <v>117</v>
      </c>
    </row>
    <row r="362" spans="2:9" ht="13.5">
      <c r="B362" s="341"/>
      <c r="C362" s="237">
        <f t="shared" si="194"/>
        <v>99.99999999999999</v>
      </c>
      <c r="D362" s="27">
        <f aca="true" t="shared" si="198" ref="D362:I362">ROUND(D361/$C361*100,1)</f>
        <v>0.4</v>
      </c>
      <c r="E362" s="27">
        <f t="shared" si="198"/>
        <v>87.1</v>
      </c>
      <c r="F362" s="27">
        <f t="shared" si="198"/>
        <v>0.1</v>
      </c>
      <c r="G362" s="27">
        <f t="shared" si="198"/>
        <v>6.7</v>
      </c>
      <c r="H362" s="27">
        <f t="shared" si="198"/>
        <v>0.1</v>
      </c>
      <c r="I362" s="28">
        <f t="shared" si="198"/>
        <v>5.6</v>
      </c>
    </row>
    <row r="363" spans="2:9" ht="13.5">
      <c r="B363" s="340" t="s">
        <v>114</v>
      </c>
      <c r="C363" s="97">
        <f t="shared" si="194"/>
        <v>1538</v>
      </c>
      <c r="D363" s="40">
        <v>14</v>
      </c>
      <c r="E363" s="29">
        <v>1338</v>
      </c>
      <c r="F363" s="29">
        <v>2</v>
      </c>
      <c r="G363" s="29">
        <v>98</v>
      </c>
      <c r="H363" s="29">
        <v>6</v>
      </c>
      <c r="I363" s="41">
        <v>80</v>
      </c>
    </row>
    <row r="364" spans="2:9" ht="13.5">
      <c r="B364" s="341"/>
      <c r="C364" s="237">
        <f t="shared" si="194"/>
        <v>100.00000000000001</v>
      </c>
      <c r="D364" s="27">
        <f aca="true" t="shared" si="199" ref="D364:I364">ROUND(D363/$C363*100,1)</f>
        <v>0.9</v>
      </c>
      <c r="E364" s="27">
        <f t="shared" si="199"/>
        <v>87</v>
      </c>
      <c r="F364" s="27">
        <f t="shared" si="199"/>
        <v>0.1</v>
      </c>
      <c r="G364" s="27">
        <f t="shared" si="199"/>
        <v>6.4</v>
      </c>
      <c r="H364" s="27">
        <f t="shared" si="199"/>
        <v>0.4</v>
      </c>
      <c r="I364" s="28">
        <f t="shared" si="199"/>
        <v>5.2</v>
      </c>
    </row>
    <row r="365" spans="2:9" ht="13.5">
      <c r="B365" s="340" t="s">
        <v>115</v>
      </c>
      <c r="C365" s="97">
        <f t="shared" si="194"/>
        <v>1110</v>
      </c>
      <c r="D365" s="40">
        <v>9</v>
      </c>
      <c r="E365" s="29">
        <v>988</v>
      </c>
      <c r="F365" s="29">
        <v>2</v>
      </c>
      <c r="G365" s="29">
        <v>57</v>
      </c>
      <c r="H365" s="29">
        <v>5</v>
      </c>
      <c r="I365" s="41">
        <v>49</v>
      </c>
    </row>
    <row r="366" spans="2:9" ht="13.5">
      <c r="B366" s="341"/>
      <c r="C366" s="237">
        <f t="shared" si="194"/>
        <v>100</v>
      </c>
      <c r="D366" s="27">
        <f aca="true" t="shared" si="200" ref="D366:I366">ROUND(D365/$C365*100,1)</f>
        <v>0.8</v>
      </c>
      <c r="E366" s="27">
        <f t="shared" si="200"/>
        <v>89</v>
      </c>
      <c r="F366" s="27">
        <f t="shared" si="200"/>
        <v>0.2</v>
      </c>
      <c r="G366" s="27">
        <f t="shared" si="200"/>
        <v>5.1</v>
      </c>
      <c r="H366" s="27">
        <f t="shared" si="200"/>
        <v>0.5</v>
      </c>
      <c r="I366" s="28">
        <f t="shared" si="200"/>
        <v>4.4</v>
      </c>
    </row>
    <row r="367" spans="2:9" ht="13.5">
      <c r="B367" s="340" t="s">
        <v>116</v>
      </c>
      <c r="C367" s="97">
        <f t="shared" si="194"/>
        <v>1203</v>
      </c>
      <c r="D367" s="40">
        <v>16</v>
      </c>
      <c r="E367" s="29">
        <v>1090</v>
      </c>
      <c r="F367" s="29">
        <v>1</v>
      </c>
      <c r="G367" s="29">
        <v>48</v>
      </c>
      <c r="H367" s="29">
        <v>0</v>
      </c>
      <c r="I367" s="41">
        <v>48</v>
      </c>
    </row>
    <row r="368" spans="2:9" ht="13.5">
      <c r="B368" s="341"/>
      <c r="C368" s="238">
        <f t="shared" si="194"/>
        <v>99.99999999999999</v>
      </c>
      <c r="D368" s="31">
        <f aca="true" t="shared" si="201" ref="D368:I368">ROUND(D367/$C367*100,1)</f>
        <v>1.3</v>
      </c>
      <c r="E368" s="31">
        <f t="shared" si="201"/>
        <v>90.6</v>
      </c>
      <c r="F368" s="31">
        <f t="shared" si="201"/>
        <v>0.1</v>
      </c>
      <c r="G368" s="31">
        <f t="shared" si="201"/>
        <v>4</v>
      </c>
      <c r="H368" s="31">
        <f t="shared" si="201"/>
        <v>0</v>
      </c>
      <c r="I368" s="32">
        <f t="shared" si="201"/>
        <v>4</v>
      </c>
    </row>
    <row r="369" spans="2:9" ht="13.5">
      <c r="B369" s="331" t="s">
        <v>84</v>
      </c>
      <c r="C369" s="90">
        <f aca="true" t="shared" si="202" ref="C369:I369">SUM(C371,C373,C375)</f>
        <v>7194</v>
      </c>
      <c r="D369" s="36">
        <f t="shared" si="202"/>
        <v>57</v>
      </c>
      <c r="E369" s="36">
        <f t="shared" si="202"/>
        <v>6327</v>
      </c>
      <c r="F369" s="36">
        <f t="shared" si="202"/>
        <v>7</v>
      </c>
      <c r="G369" s="36">
        <f t="shared" si="202"/>
        <v>420</v>
      </c>
      <c r="H369" s="36">
        <f t="shared" si="202"/>
        <v>16</v>
      </c>
      <c r="I369" s="26">
        <f t="shared" si="202"/>
        <v>367</v>
      </c>
    </row>
    <row r="370" spans="2:9" ht="13.5">
      <c r="B370" s="341"/>
      <c r="C370" s="237">
        <f aca="true" t="shared" si="203" ref="C370:C376">SUM(D370:I370)</f>
        <v>99.99999999999999</v>
      </c>
      <c r="D370" s="27">
        <f aca="true" t="shared" si="204" ref="D370:I370">ROUND(D369/$C369*100,1)</f>
        <v>0.8</v>
      </c>
      <c r="E370" s="27">
        <f>ROUND(E369/$C369*100,1)+0.1</f>
        <v>88</v>
      </c>
      <c r="F370" s="27">
        <f t="shared" si="204"/>
        <v>0.1</v>
      </c>
      <c r="G370" s="27">
        <f t="shared" si="204"/>
        <v>5.8</v>
      </c>
      <c r="H370" s="27">
        <f t="shared" si="204"/>
        <v>0.2</v>
      </c>
      <c r="I370" s="28">
        <f t="shared" si="204"/>
        <v>5.1</v>
      </c>
    </row>
    <row r="371" spans="2:9" ht="13.5">
      <c r="B371" s="340" t="s">
        <v>131</v>
      </c>
      <c r="C371" s="97">
        <f t="shared" si="203"/>
        <v>3200</v>
      </c>
      <c r="D371" s="29">
        <v>45</v>
      </c>
      <c r="E371" s="29">
        <v>2703</v>
      </c>
      <c r="F371" s="29">
        <v>5</v>
      </c>
      <c r="G371" s="29">
        <v>230</v>
      </c>
      <c r="H371" s="29">
        <v>5</v>
      </c>
      <c r="I371" s="41">
        <v>212</v>
      </c>
    </row>
    <row r="372" spans="2:9" ht="13.5">
      <c r="B372" s="341"/>
      <c r="C372" s="237">
        <f t="shared" si="203"/>
        <v>100.00000000000001</v>
      </c>
      <c r="D372" s="27">
        <f aca="true" t="shared" si="205" ref="D372:I372">ROUND(D371/$C371*100,1)</f>
        <v>1.4</v>
      </c>
      <c r="E372" s="27">
        <f>ROUND(E371/$C371*100,1)-0.1</f>
        <v>84.4</v>
      </c>
      <c r="F372" s="27">
        <f t="shared" si="205"/>
        <v>0.2</v>
      </c>
      <c r="G372" s="27">
        <f t="shared" si="205"/>
        <v>7.2</v>
      </c>
      <c r="H372" s="27">
        <f t="shared" si="205"/>
        <v>0.2</v>
      </c>
      <c r="I372" s="28">
        <f t="shared" si="205"/>
        <v>6.6</v>
      </c>
    </row>
    <row r="373" spans="2:9" ht="13.5">
      <c r="B373" s="342" t="s">
        <v>117</v>
      </c>
      <c r="C373" s="97">
        <f t="shared" si="203"/>
        <v>2735</v>
      </c>
      <c r="D373" s="29">
        <v>9</v>
      </c>
      <c r="E373" s="29">
        <v>2483</v>
      </c>
      <c r="F373" s="29">
        <v>0</v>
      </c>
      <c r="G373" s="29">
        <v>134</v>
      </c>
      <c r="H373" s="29">
        <v>5</v>
      </c>
      <c r="I373" s="41">
        <v>104</v>
      </c>
    </row>
    <row r="374" spans="2:9" ht="13.5">
      <c r="B374" s="341"/>
      <c r="C374" s="237">
        <f t="shared" si="203"/>
        <v>100</v>
      </c>
      <c r="D374" s="27">
        <f aca="true" t="shared" si="206" ref="D374:I374">ROUND(D373/$C373*100,1)</f>
        <v>0.3</v>
      </c>
      <c r="E374" s="27">
        <f t="shared" si="206"/>
        <v>90.8</v>
      </c>
      <c r="F374" s="27">
        <f t="shared" si="206"/>
        <v>0</v>
      </c>
      <c r="G374" s="27">
        <f t="shared" si="206"/>
        <v>4.9</v>
      </c>
      <c r="H374" s="27">
        <f t="shared" si="206"/>
        <v>0.2</v>
      </c>
      <c r="I374" s="28">
        <f t="shared" si="206"/>
        <v>3.8</v>
      </c>
    </row>
    <row r="375" spans="2:9" ht="13.5">
      <c r="B375" s="338" t="s">
        <v>34</v>
      </c>
      <c r="C375" s="97">
        <f t="shared" si="203"/>
        <v>1259</v>
      </c>
      <c r="D375" s="37">
        <v>3</v>
      </c>
      <c r="E375" s="37">
        <v>1141</v>
      </c>
      <c r="F375" s="37">
        <v>2</v>
      </c>
      <c r="G375" s="37">
        <v>56</v>
      </c>
      <c r="H375" s="37">
        <v>6</v>
      </c>
      <c r="I375" s="39">
        <v>51</v>
      </c>
    </row>
    <row r="376" spans="2:9" ht="13.5">
      <c r="B376" s="343"/>
      <c r="C376" s="238">
        <f t="shared" si="203"/>
        <v>100</v>
      </c>
      <c r="D376" s="31">
        <f aca="true" t="shared" si="207" ref="D376:I376">ROUND(D375/$C375*100,1)</f>
        <v>0.2</v>
      </c>
      <c r="E376" s="31">
        <f t="shared" si="207"/>
        <v>90.6</v>
      </c>
      <c r="F376" s="31">
        <f t="shared" si="207"/>
        <v>0.2</v>
      </c>
      <c r="G376" s="31">
        <f t="shared" si="207"/>
        <v>4.4</v>
      </c>
      <c r="H376" s="31">
        <f t="shared" si="207"/>
        <v>0.5</v>
      </c>
      <c r="I376" s="32">
        <f t="shared" si="207"/>
        <v>4.1</v>
      </c>
    </row>
    <row r="377" ht="13.5">
      <c r="A377" s="20" t="s">
        <v>283</v>
      </c>
    </row>
    <row r="378" ht="13.5">
      <c r="A378" s="20" t="s">
        <v>36</v>
      </c>
    </row>
    <row r="379" ht="13.5">
      <c r="H379" s="290" t="s">
        <v>250</v>
      </c>
    </row>
    <row r="380" spans="2:8" ht="27">
      <c r="B380" s="291"/>
      <c r="C380" s="95" t="s">
        <v>84</v>
      </c>
      <c r="D380" s="35" t="s">
        <v>96</v>
      </c>
      <c r="E380" s="35" t="s">
        <v>97</v>
      </c>
      <c r="F380" s="35" t="s">
        <v>98</v>
      </c>
      <c r="G380" s="35" t="s">
        <v>99</v>
      </c>
      <c r="H380" s="23" t="s">
        <v>88</v>
      </c>
    </row>
    <row r="381" spans="2:8" ht="13.5">
      <c r="B381" s="331" t="s">
        <v>84</v>
      </c>
      <c r="C381" s="90">
        <f aca="true" t="shared" si="208" ref="C381:H381">SUM(C383,C385,C387)</f>
        <v>7194</v>
      </c>
      <c r="D381" s="37">
        <f t="shared" si="208"/>
        <v>1920</v>
      </c>
      <c r="E381" s="37">
        <f t="shared" si="208"/>
        <v>2593</v>
      </c>
      <c r="F381" s="37">
        <f t="shared" si="208"/>
        <v>2324</v>
      </c>
      <c r="G381" s="37">
        <f t="shared" si="208"/>
        <v>226</v>
      </c>
      <c r="H381" s="26">
        <f t="shared" si="208"/>
        <v>131</v>
      </c>
    </row>
    <row r="382" spans="2:8" ht="13.5">
      <c r="B382" s="341"/>
      <c r="C382" s="239">
        <f aca="true" t="shared" si="209" ref="C382:C388">SUM(D382:H382)</f>
        <v>99.99999999999999</v>
      </c>
      <c r="D382" s="27">
        <f>ROUND(D381/$C381*100,1)</f>
        <v>26.7</v>
      </c>
      <c r="E382" s="27">
        <f>ROUND(E381/$C381*100,1)+0.1</f>
        <v>36.1</v>
      </c>
      <c r="F382" s="27">
        <f>ROUND(F381/$C381*100,1)</f>
        <v>32.3</v>
      </c>
      <c r="G382" s="27">
        <f>ROUND(G381/$C381*100,1)</f>
        <v>3.1</v>
      </c>
      <c r="H382" s="28">
        <f>ROUND(H381/$C381*100,1)</f>
        <v>1.8</v>
      </c>
    </row>
    <row r="383" spans="2:8" ht="13.5">
      <c r="B383" s="332" t="s">
        <v>89</v>
      </c>
      <c r="C383" s="93">
        <f t="shared" si="209"/>
        <v>3673</v>
      </c>
      <c r="D383" s="37">
        <v>1004</v>
      </c>
      <c r="E383" s="37">
        <v>1347</v>
      </c>
      <c r="F383" s="37">
        <v>1122</v>
      </c>
      <c r="G383" s="37">
        <v>129</v>
      </c>
      <c r="H383" s="39">
        <v>71</v>
      </c>
    </row>
    <row r="384" spans="2:8" ht="13.5">
      <c r="B384" s="341"/>
      <c r="C384" s="239">
        <f t="shared" si="209"/>
        <v>100.00000000000001</v>
      </c>
      <c r="D384" s="27">
        <f>ROUND(D383/$C383*100,1)</f>
        <v>27.3</v>
      </c>
      <c r="E384" s="27">
        <f>ROUND(E383/$C383*100,1)+0.1</f>
        <v>36.800000000000004</v>
      </c>
      <c r="F384" s="27">
        <f>ROUND(F383/$C383*100,1)</f>
        <v>30.5</v>
      </c>
      <c r="G384" s="27">
        <f>ROUND(G383/$C383*100,1)</f>
        <v>3.5</v>
      </c>
      <c r="H384" s="28">
        <f>ROUND(H383/$C383*100,1)</f>
        <v>1.9</v>
      </c>
    </row>
    <row r="385" spans="2:8" ht="13.5">
      <c r="B385" s="340" t="s">
        <v>90</v>
      </c>
      <c r="C385" s="93">
        <f t="shared" si="209"/>
        <v>3436</v>
      </c>
      <c r="D385" s="37">
        <v>890</v>
      </c>
      <c r="E385" s="37">
        <v>1214</v>
      </c>
      <c r="F385" s="37">
        <v>1179</v>
      </c>
      <c r="G385" s="37">
        <v>96</v>
      </c>
      <c r="H385" s="39">
        <v>57</v>
      </c>
    </row>
    <row r="386" spans="2:8" ht="13.5">
      <c r="B386" s="341"/>
      <c r="C386" s="239">
        <f t="shared" si="209"/>
        <v>100</v>
      </c>
      <c r="D386" s="27">
        <f>ROUND(D385/$C385*100,1)</f>
        <v>25.9</v>
      </c>
      <c r="E386" s="27">
        <f>ROUND(E385/$C385*100,1)</f>
        <v>35.3</v>
      </c>
      <c r="F386" s="27">
        <f>ROUND(F385/$C385*100,1)</f>
        <v>34.3</v>
      </c>
      <c r="G386" s="27">
        <f>ROUND(G385/$C385*100,1)</f>
        <v>2.8</v>
      </c>
      <c r="H386" s="28">
        <f>ROUND(H385/$C385*100,1)</f>
        <v>1.7</v>
      </c>
    </row>
    <row r="387" spans="2:8" ht="13.5">
      <c r="B387" s="342" t="s">
        <v>88</v>
      </c>
      <c r="C387" s="93">
        <f t="shared" si="209"/>
        <v>85</v>
      </c>
      <c r="D387" s="37">
        <v>26</v>
      </c>
      <c r="E387" s="37">
        <v>32</v>
      </c>
      <c r="F387" s="37">
        <v>23</v>
      </c>
      <c r="G387" s="37">
        <v>1</v>
      </c>
      <c r="H387" s="39">
        <v>3</v>
      </c>
    </row>
    <row r="388" spans="2:8" ht="13.5">
      <c r="B388" s="343"/>
      <c r="C388" s="239">
        <f t="shared" si="209"/>
        <v>100.00000000000001</v>
      </c>
      <c r="D388" s="31">
        <f>ROUND(D387/$C387*100,1)</f>
        <v>30.6</v>
      </c>
      <c r="E388" s="31">
        <f>ROUND(E387/$C387*100,1)</f>
        <v>37.6</v>
      </c>
      <c r="F388" s="31">
        <f>ROUND(F387/$C387*100,1)</f>
        <v>27.1</v>
      </c>
      <c r="G388" s="31">
        <f>ROUND(G387/$C387*100,1)</f>
        <v>1.2</v>
      </c>
      <c r="H388" s="32">
        <f>ROUND(H387/$C387*100,1)</f>
        <v>3.5</v>
      </c>
    </row>
    <row r="389" spans="2:8" ht="13.5">
      <c r="B389" s="331" t="s">
        <v>84</v>
      </c>
      <c r="C389" s="101">
        <f>SUM(,C391,C393,C395,C397,C399)</f>
        <v>7194</v>
      </c>
      <c r="D389" s="42">
        <f>SUM(D391,D393,D395,D397,D399)</f>
        <v>1920</v>
      </c>
      <c r="E389" s="42">
        <f>SUM(E391,E393,E395,E397,E399)</f>
        <v>2593</v>
      </c>
      <c r="F389" s="42">
        <f>SUM(F391,F393,F395,F397,F399)</f>
        <v>2324</v>
      </c>
      <c r="G389" s="42">
        <f>SUM(G391,G393,G395,G397,G399)</f>
        <v>226</v>
      </c>
      <c r="H389" s="43">
        <f>SUM(,H391,H393,H395,H397,H399)</f>
        <v>131</v>
      </c>
    </row>
    <row r="390" spans="2:8" ht="13.5">
      <c r="B390" s="341"/>
      <c r="C390" s="239">
        <f aca="true" t="shared" si="210" ref="C390:C400">SUM(D390:H390)</f>
        <v>99.99999999999999</v>
      </c>
      <c r="D390" s="27">
        <f>ROUND(D389/$C389*100,1)</f>
        <v>26.7</v>
      </c>
      <c r="E390" s="27">
        <f>ROUND(E389/$C389*100,1)+0.1</f>
        <v>36.1</v>
      </c>
      <c r="F390" s="27">
        <f>ROUND(F389/$C389*100,1)</f>
        <v>32.3</v>
      </c>
      <c r="G390" s="27">
        <f>ROUND(G389/$C389*100,1)</f>
        <v>3.1</v>
      </c>
      <c r="H390" s="28">
        <f>ROUND(H389/$C389*100,1)</f>
        <v>1.8</v>
      </c>
    </row>
    <row r="391" spans="2:8" ht="13.5">
      <c r="B391" s="340" t="s">
        <v>177</v>
      </c>
      <c r="C391" s="93">
        <f t="shared" si="210"/>
        <v>751</v>
      </c>
      <c r="D391" s="37">
        <v>171</v>
      </c>
      <c r="E391" s="37">
        <v>259</v>
      </c>
      <c r="F391" s="37">
        <v>261</v>
      </c>
      <c r="G391" s="37">
        <v>47</v>
      </c>
      <c r="H391" s="39">
        <v>13</v>
      </c>
    </row>
    <row r="392" spans="2:8" ht="13.5">
      <c r="B392" s="341"/>
      <c r="C392" s="239">
        <f t="shared" si="210"/>
        <v>100</v>
      </c>
      <c r="D392" s="27">
        <f>ROUND(D391/$C391*100,1)</f>
        <v>22.8</v>
      </c>
      <c r="E392" s="27">
        <f>ROUND(E391/$C391*100,1)</f>
        <v>34.5</v>
      </c>
      <c r="F392" s="27">
        <f>ROUND(F391/$C391*100,1)-0.1</f>
        <v>34.699999999999996</v>
      </c>
      <c r="G392" s="27">
        <f>ROUND(G391/$C391*100,1)</f>
        <v>6.3</v>
      </c>
      <c r="H392" s="28">
        <f>ROUND(H391/$C391*100,1)</f>
        <v>1.7</v>
      </c>
    </row>
    <row r="393" spans="2:8" ht="13.5">
      <c r="B393" s="340" t="s">
        <v>178</v>
      </c>
      <c r="C393" s="93">
        <f t="shared" si="210"/>
        <v>2327</v>
      </c>
      <c r="D393" s="37">
        <v>607</v>
      </c>
      <c r="E393" s="37">
        <v>826</v>
      </c>
      <c r="F393" s="37">
        <v>759</v>
      </c>
      <c r="G393" s="37">
        <v>90</v>
      </c>
      <c r="H393" s="39">
        <v>45</v>
      </c>
    </row>
    <row r="394" spans="2:8" ht="13.5">
      <c r="B394" s="341"/>
      <c r="C394" s="239">
        <f t="shared" si="210"/>
        <v>100.00000000000001</v>
      </c>
      <c r="D394" s="27">
        <f>ROUND(D393/$C393*100,1)</f>
        <v>26.1</v>
      </c>
      <c r="E394" s="27">
        <f>ROUND(E393/$C393*100,1)</f>
        <v>35.5</v>
      </c>
      <c r="F394" s="27">
        <f>ROUND(F393/$C393*100,1)</f>
        <v>32.6</v>
      </c>
      <c r="G394" s="27">
        <f>ROUND(G393/$C393*100,1)</f>
        <v>3.9</v>
      </c>
      <c r="H394" s="28">
        <f>ROUND(H393/$C393*100,1)</f>
        <v>1.9</v>
      </c>
    </row>
    <row r="395" spans="2:8" ht="13.5">
      <c r="B395" s="340" t="s">
        <v>110</v>
      </c>
      <c r="C395" s="93">
        <f t="shared" si="210"/>
        <v>2394</v>
      </c>
      <c r="D395" s="37">
        <v>651</v>
      </c>
      <c r="E395" s="37">
        <v>853</v>
      </c>
      <c r="F395" s="37">
        <v>785</v>
      </c>
      <c r="G395" s="37">
        <v>68</v>
      </c>
      <c r="H395" s="39">
        <v>37</v>
      </c>
    </row>
    <row r="396" spans="2:8" ht="13.5">
      <c r="B396" s="341"/>
      <c r="C396" s="239">
        <f t="shared" si="210"/>
        <v>100</v>
      </c>
      <c r="D396" s="27">
        <f>ROUND(D395/$C395*100,1)</f>
        <v>27.2</v>
      </c>
      <c r="E396" s="27">
        <f>ROUND(E395/$C395*100,1)+0.1</f>
        <v>35.7</v>
      </c>
      <c r="F396" s="27">
        <f>ROUND(F395/$C395*100,1)</f>
        <v>32.8</v>
      </c>
      <c r="G396" s="27">
        <f>ROUND(G395/$C395*100,1)</f>
        <v>2.8</v>
      </c>
      <c r="H396" s="28">
        <f>ROUND(H395/$C395*100,1)</f>
        <v>1.5</v>
      </c>
    </row>
    <row r="397" spans="2:8" ht="13.5">
      <c r="B397" s="340" t="s">
        <v>189</v>
      </c>
      <c r="C397" s="93">
        <f t="shared" si="210"/>
        <v>1712</v>
      </c>
      <c r="D397" s="37">
        <v>489</v>
      </c>
      <c r="E397" s="37">
        <v>650</v>
      </c>
      <c r="F397" s="37">
        <v>516</v>
      </c>
      <c r="G397" s="37">
        <v>21</v>
      </c>
      <c r="H397" s="39">
        <v>36</v>
      </c>
    </row>
    <row r="398" spans="2:8" ht="13.5">
      <c r="B398" s="341"/>
      <c r="C398" s="239">
        <f t="shared" si="210"/>
        <v>99.99999999999999</v>
      </c>
      <c r="D398" s="27">
        <f>ROUND(D397/$C397*100,1)</f>
        <v>28.6</v>
      </c>
      <c r="E398" s="27">
        <f>ROUND(E397/$C397*100,1)</f>
        <v>38</v>
      </c>
      <c r="F398" s="27">
        <f>ROUND(F397/$C397*100,1)</f>
        <v>30.1</v>
      </c>
      <c r="G398" s="27">
        <f>ROUND(G397/$C397*100,1)</f>
        <v>1.2</v>
      </c>
      <c r="H398" s="28">
        <f>ROUND(H397/$C397*100,1)</f>
        <v>2.1</v>
      </c>
    </row>
    <row r="399" spans="2:8" ht="13.5">
      <c r="B399" s="342" t="s">
        <v>88</v>
      </c>
      <c r="C399" s="93">
        <f t="shared" si="210"/>
        <v>10</v>
      </c>
      <c r="D399" s="37">
        <v>2</v>
      </c>
      <c r="E399" s="37">
        <v>5</v>
      </c>
      <c r="F399" s="37">
        <v>3</v>
      </c>
      <c r="G399" s="37">
        <v>0</v>
      </c>
      <c r="H399" s="39">
        <v>0</v>
      </c>
    </row>
    <row r="400" spans="2:8" ht="13.5">
      <c r="B400" s="343"/>
      <c r="C400" s="239">
        <f t="shared" si="210"/>
        <v>100</v>
      </c>
      <c r="D400" s="31">
        <f>ROUND(D399/$C399*100,1)</f>
        <v>20</v>
      </c>
      <c r="E400" s="31">
        <f>ROUND(E399/$C399*100,1)</f>
        <v>50</v>
      </c>
      <c r="F400" s="31">
        <f>ROUND(F399/$C399*100,1)</f>
        <v>30</v>
      </c>
      <c r="G400" s="31">
        <f>ROUND(G399/$C399*100,1)</f>
        <v>0</v>
      </c>
      <c r="H400" s="32">
        <f>ROUND(H399/$C399*100,1)</f>
        <v>0</v>
      </c>
    </row>
    <row r="401" spans="2:8" ht="13.5">
      <c r="B401" s="331" t="s">
        <v>84</v>
      </c>
      <c r="C401" s="101">
        <f aca="true" t="shared" si="211" ref="C401:H401">SUM(C405,C403,C407,C409,C411,C413)</f>
        <v>7194</v>
      </c>
      <c r="D401" s="42">
        <f t="shared" si="211"/>
        <v>1920</v>
      </c>
      <c r="E401" s="42">
        <f t="shared" si="211"/>
        <v>2593</v>
      </c>
      <c r="F401" s="42">
        <f t="shared" si="211"/>
        <v>2324</v>
      </c>
      <c r="G401" s="42">
        <f t="shared" si="211"/>
        <v>226</v>
      </c>
      <c r="H401" s="43">
        <f t="shared" si="211"/>
        <v>131</v>
      </c>
    </row>
    <row r="402" spans="2:8" ht="13.5">
      <c r="B402" s="341"/>
      <c r="C402" s="239">
        <f aca="true" t="shared" si="212" ref="C402:C414">SUM(D402:H402)</f>
        <v>99.99999999999999</v>
      </c>
      <c r="D402" s="27">
        <f>ROUND(D401/$C401*100,1)</f>
        <v>26.7</v>
      </c>
      <c r="E402" s="27">
        <f>ROUND(E401/$C401*100,1)+0.1</f>
        <v>36.1</v>
      </c>
      <c r="F402" s="27">
        <f>ROUND(F401/$C401*100,1)</f>
        <v>32.3</v>
      </c>
      <c r="G402" s="27">
        <f>ROUND(G401/$C401*100,1)</f>
        <v>3.1</v>
      </c>
      <c r="H402" s="28">
        <f>ROUND(H401/$C401*100,1)</f>
        <v>1.8</v>
      </c>
    </row>
    <row r="403" spans="2:8" ht="13.5">
      <c r="B403" s="340" t="s">
        <v>112</v>
      </c>
      <c r="C403" s="93">
        <f t="shared" si="212"/>
        <v>623</v>
      </c>
      <c r="D403" s="29">
        <v>145</v>
      </c>
      <c r="E403" s="29">
        <v>244</v>
      </c>
      <c r="F403" s="29">
        <v>210</v>
      </c>
      <c r="G403" s="29">
        <v>11</v>
      </c>
      <c r="H403" s="41">
        <v>13</v>
      </c>
    </row>
    <row r="404" spans="2:8" ht="13.5">
      <c r="B404" s="341"/>
      <c r="C404" s="239">
        <f t="shared" si="212"/>
        <v>100</v>
      </c>
      <c r="D404" s="27">
        <f>ROUND(D403/$C403*100,1)</f>
        <v>23.3</v>
      </c>
      <c r="E404" s="27">
        <f>ROUND(E403/$C403*100,1)-0.1</f>
        <v>39.1</v>
      </c>
      <c r="F404" s="27">
        <f>ROUND(F403/$C403*100,1)</f>
        <v>33.7</v>
      </c>
      <c r="G404" s="27">
        <f>ROUND(G403/$C403*100,1)</f>
        <v>1.8</v>
      </c>
      <c r="H404" s="28">
        <f>ROUND(H403/$C403*100,1)</f>
        <v>2.1</v>
      </c>
    </row>
    <row r="405" spans="2:8" ht="13.5">
      <c r="B405" s="332" t="s">
        <v>111</v>
      </c>
      <c r="C405" s="93">
        <f t="shared" si="212"/>
        <v>640</v>
      </c>
      <c r="D405" s="37">
        <v>231</v>
      </c>
      <c r="E405" s="37">
        <v>229</v>
      </c>
      <c r="F405" s="37">
        <v>144</v>
      </c>
      <c r="G405" s="37">
        <v>24</v>
      </c>
      <c r="H405" s="39">
        <v>12</v>
      </c>
    </row>
    <row r="406" spans="2:8" ht="13.5">
      <c r="B406" s="341"/>
      <c r="C406" s="239">
        <f t="shared" si="212"/>
        <v>100</v>
      </c>
      <c r="D406" s="27">
        <f>ROUND(D405/$C405*100,1)-0.1</f>
        <v>36</v>
      </c>
      <c r="E406" s="27">
        <f>ROUND(E405/$C405*100,1)</f>
        <v>35.8</v>
      </c>
      <c r="F406" s="27">
        <f>ROUND(F405/$C405*100,1)</f>
        <v>22.5</v>
      </c>
      <c r="G406" s="27">
        <f>ROUND(G405/$C405*100,1)</f>
        <v>3.8</v>
      </c>
      <c r="H406" s="28">
        <f>ROUND(H405/$C405*100,1)</f>
        <v>1.9</v>
      </c>
    </row>
    <row r="407" spans="2:8" ht="13.5">
      <c r="B407" s="340" t="s">
        <v>113</v>
      </c>
      <c r="C407" s="93">
        <f t="shared" si="212"/>
        <v>2080</v>
      </c>
      <c r="D407" s="29">
        <v>584</v>
      </c>
      <c r="E407" s="29">
        <v>750</v>
      </c>
      <c r="F407" s="29">
        <v>632</v>
      </c>
      <c r="G407" s="29">
        <v>69</v>
      </c>
      <c r="H407" s="41">
        <v>45</v>
      </c>
    </row>
    <row r="408" spans="2:8" ht="13.5">
      <c r="B408" s="341"/>
      <c r="C408" s="239">
        <f t="shared" si="212"/>
        <v>100</v>
      </c>
      <c r="D408" s="27">
        <f>ROUND(D407/$C407*100,1)</f>
        <v>28.1</v>
      </c>
      <c r="E408" s="27">
        <f>ROUND(E407/$C407*100,1)-0.1</f>
        <v>36</v>
      </c>
      <c r="F408" s="27">
        <f>ROUND(F407/$C407*100,1)</f>
        <v>30.4</v>
      </c>
      <c r="G408" s="27">
        <f>ROUND(G407/$C407*100,1)</f>
        <v>3.3</v>
      </c>
      <c r="H408" s="28">
        <f>ROUND(H407/$C407*100,1)</f>
        <v>2.2</v>
      </c>
    </row>
    <row r="409" spans="2:8" ht="13.5">
      <c r="B409" s="340" t="s">
        <v>114</v>
      </c>
      <c r="C409" s="93">
        <f t="shared" si="212"/>
        <v>1538</v>
      </c>
      <c r="D409" s="29">
        <v>357</v>
      </c>
      <c r="E409" s="29">
        <v>562</v>
      </c>
      <c r="F409" s="29">
        <v>552</v>
      </c>
      <c r="G409" s="29">
        <v>33</v>
      </c>
      <c r="H409" s="41">
        <v>34</v>
      </c>
    </row>
    <row r="410" spans="2:8" ht="13.5">
      <c r="B410" s="341"/>
      <c r="C410" s="239">
        <f t="shared" si="212"/>
        <v>99.99999999999999</v>
      </c>
      <c r="D410" s="27">
        <f>ROUND(D409/$C409*100,1)</f>
        <v>23.2</v>
      </c>
      <c r="E410" s="27">
        <f>ROUND(E409/$C409*100,1)+0.1</f>
        <v>36.6</v>
      </c>
      <c r="F410" s="27">
        <f>ROUND(F409/$C409*100,1)</f>
        <v>35.9</v>
      </c>
      <c r="G410" s="27">
        <f>ROUND(G409/$C409*100,1)</f>
        <v>2.1</v>
      </c>
      <c r="H410" s="28">
        <f>ROUND(H409/$C409*100,1)</f>
        <v>2.2</v>
      </c>
    </row>
    <row r="411" spans="2:8" ht="13.5">
      <c r="B411" s="340" t="s">
        <v>115</v>
      </c>
      <c r="C411" s="93">
        <f t="shared" si="212"/>
        <v>1110</v>
      </c>
      <c r="D411" s="29">
        <v>242</v>
      </c>
      <c r="E411" s="29">
        <v>420</v>
      </c>
      <c r="F411" s="29">
        <v>399</v>
      </c>
      <c r="G411" s="29">
        <v>32</v>
      </c>
      <c r="H411" s="41">
        <v>17</v>
      </c>
    </row>
    <row r="412" spans="2:8" ht="13.5">
      <c r="B412" s="341"/>
      <c r="C412" s="239">
        <f t="shared" si="212"/>
        <v>100</v>
      </c>
      <c r="D412" s="27">
        <f>ROUND(D411/$C411*100,1)</f>
        <v>21.8</v>
      </c>
      <c r="E412" s="27">
        <f>ROUND(E411/$C411*100,1)+0.1</f>
        <v>37.9</v>
      </c>
      <c r="F412" s="27">
        <f>ROUND(F411/$C411*100,1)</f>
        <v>35.9</v>
      </c>
      <c r="G412" s="27">
        <f>ROUND(G411/$C411*100,1)</f>
        <v>2.9</v>
      </c>
      <c r="H412" s="28">
        <f>ROUND(H411/$C411*100,1)</f>
        <v>1.5</v>
      </c>
    </row>
    <row r="413" spans="2:8" ht="13.5">
      <c r="B413" s="340" t="s">
        <v>116</v>
      </c>
      <c r="C413" s="93">
        <f t="shared" si="212"/>
        <v>1203</v>
      </c>
      <c r="D413" s="29">
        <v>361</v>
      </c>
      <c r="E413" s="29">
        <v>388</v>
      </c>
      <c r="F413" s="29">
        <v>387</v>
      </c>
      <c r="G413" s="29">
        <v>57</v>
      </c>
      <c r="H413" s="41">
        <v>10</v>
      </c>
    </row>
    <row r="414" spans="2:8" ht="13.5">
      <c r="B414" s="341"/>
      <c r="C414" s="239">
        <f t="shared" si="212"/>
        <v>100</v>
      </c>
      <c r="D414" s="31">
        <f>ROUND(D413/$C413*100,1)</f>
        <v>30</v>
      </c>
      <c r="E414" s="31">
        <f>ROUND(E413/$C413*100,1)</f>
        <v>32.3</v>
      </c>
      <c r="F414" s="31">
        <f>ROUND(F413/$C413*100,1)</f>
        <v>32.2</v>
      </c>
      <c r="G414" s="31">
        <f>ROUND(G413/$C413*100,1)</f>
        <v>4.7</v>
      </c>
      <c r="H414" s="32">
        <f>ROUND(H413/$C413*100,1)</f>
        <v>0.8</v>
      </c>
    </row>
    <row r="415" spans="2:8" ht="13.5" customHeight="1">
      <c r="B415" s="331" t="s">
        <v>84</v>
      </c>
      <c r="C415" s="101">
        <f aca="true" t="shared" si="213" ref="C415:H415">SUM(C417,C419,C421)</f>
        <v>7194</v>
      </c>
      <c r="D415" s="36">
        <f t="shared" si="213"/>
        <v>1920</v>
      </c>
      <c r="E415" s="36">
        <f t="shared" si="213"/>
        <v>2593</v>
      </c>
      <c r="F415" s="36">
        <f t="shared" si="213"/>
        <v>2324</v>
      </c>
      <c r="G415" s="36">
        <f t="shared" si="213"/>
        <v>226</v>
      </c>
      <c r="H415" s="26">
        <f t="shared" si="213"/>
        <v>131</v>
      </c>
    </row>
    <row r="416" spans="2:8" ht="13.5">
      <c r="B416" s="341"/>
      <c r="C416" s="239">
        <f aca="true" t="shared" si="214" ref="C416:C422">SUM(D416:H416)</f>
        <v>99.99999999999999</v>
      </c>
      <c r="D416" s="27">
        <f>ROUND(D415/$C415*100,1)</f>
        <v>26.7</v>
      </c>
      <c r="E416" s="27">
        <f>ROUND(E415/$C415*100,1)+0.1</f>
        <v>36.1</v>
      </c>
      <c r="F416" s="27">
        <f>ROUND(F415/$C415*100,1)</f>
        <v>32.3</v>
      </c>
      <c r="G416" s="27">
        <f>ROUND(G415/$C415*100,1)</f>
        <v>3.1</v>
      </c>
      <c r="H416" s="28">
        <f>ROUND(H415/$C415*100,1)</f>
        <v>1.8</v>
      </c>
    </row>
    <row r="417" spans="2:8" ht="13.5">
      <c r="B417" s="340" t="s">
        <v>131</v>
      </c>
      <c r="C417" s="93">
        <f t="shared" si="214"/>
        <v>3200</v>
      </c>
      <c r="D417" s="29">
        <v>1498</v>
      </c>
      <c r="E417" s="29">
        <v>1262</v>
      </c>
      <c r="F417" s="29">
        <v>214</v>
      </c>
      <c r="G417" s="29">
        <v>155</v>
      </c>
      <c r="H417" s="41">
        <v>71</v>
      </c>
    </row>
    <row r="418" spans="2:8" ht="13.5">
      <c r="B418" s="341"/>
      <c r="C418" s="239">
        <f t="shared" si="214"/>
        <v>100</v>
      </c>
      <c r="D418" s="27">
        <f>ROUND(D417/$C417*100,1)+0.1</f>
        <v>46.9</v>
      </c>
      <c r="E418" s="27">
        <f>ROUND(E417/$C417*100,1)</f>
        <v>39.4</v>
      </c>
      <c r="F418" s="27">
        <f>ROUND(F417/$C417*100,1)</f>
        <v>6.7</v>
      </c>
      <c r="G418" s="27">
        <f>ROUND(G417/$C417*100,1)</f>
        <v>4.8</v>
      </c>
      <c r="H418" s="28">
        <f>ROUND(H417/$C417*100,1)</f>
        <v>2.2</v>
      </c>
    </row>
    <row r="419" spans="2:8" ht="13.5">
      <c r="B419" s="342" t="s">
        <v>117</v>
      </c>
      <c r="C419" s="93">
        <f t="shared" si="214"/>
        <v>2735</v>
      </c>
      <c r="D419" s="29">
        <v>260</v>
      </c>
      <c r="E419" s="29">
        <v>894</v>
      </c>
      <c r="F419" s="29">
        <v>1505</v>
      </c>
      <c r="G419" s="29">
        <v>41</v>
      </c>
      <c r="H419" s="41">
        <v>35</v>
      </c>
    </row>
    <row r="420" spans="2:8" ht="13.5">
      <c r="B420" s="341"/>
      <c r="C420" s="239">
        <f t="shared" si="214"/>
        <v>100</v>
      </c>
      <c r="D420" s="27">
        <f>ROUND(D419/$C419*100,1)</f>
        <v>9.5</v>
      </c>
      <c r="E420" s="27">
        <f>ROUND(E419/$C419*100,1)</f>
        <v>32.7</v>
      </c>
      <c r="F420" s="27">
        <f>ROUND(F419/$C419*100,1)</f>
        <v>55</v>
      </c>
      <c r="G420" s="27">
        <f>ROUND(G419/$C419*100,1)</f>
        <v>1.5</v>
      </c>
      <c r="H420" s="28">
        <f>ROUND(H419/$C419*100,1)</f>
        <v>1.3</v>
      </c>
    </row>
    <row r="421" spans="2:8" ht="13.5">
      <c r="B421" s="338" t="s">
        <v>34</v>
      </c>
      <c r="C421" s="93">
        <f t="shared" si="214"/>
        <v>1259</v>
      </c>
      <c r="D421" s="37">
        <v>162</v>
      </c>
      <c r="E421" s="37">
        <v>437</v>
      </c>
      <c r="F421" s="37">
        <v>605</v>
      </c>
      <c r="G421" s="37">
        <v>30</v>
      </c>
      <c r="H421" s="41">
        <v>25</v>
      </c>
    </row>
    <row r="422" spans="2:8" ht="13.5">
      <c r="B422" s="343"/>
      <c r="C422" s="238">
        <f t="shared" si="214"/>
        <v>100</v>
      </c>
      <c r="D422" s="31">
        <f>ROUND(D421/$C421*100,1)</f>
        <v>12.9</v>
      </c>
      <c r="E422" s="31">
        <f>ROUND(E421/$C421*100,1)</f>
        <v>34.7</v>
      </c>
      <c r="F422" s="31">
        <f>ROUND(F421/$C421*100,1)-0.1</f>
        <v>48</v>
      </c>
      <c r="G422" s="31">
        <f>ROUND(G421/$C421*100,1)</f>
        <v>2.4</v>
      </c>
      <c r="H422" s="32">
        <f>ROUND(H421/$C421*100,1)</f>
        <v>2</v>
      </c>
    </row>
    <row r="425" ht="13.5">
      <c r="A425" s="20" t="s">
        <v>284</v>
      </c>
    </row>
    <row r="426" ht="13.5">
      <c r="A426" s="20" t="s">
        <v>37</v>
      </c>
    </row>
    <row r="427" ht="13.5">
      <c r="H427" s="290" t="s">
        <v>250</v>
      </c>
    </row>
    <row r="428" spans="2:8" ht="33.75" customHeight="1">
      <c r="B428" s="291"/>
      <c r="C428" s="95" t="s">
        <v>84</v>
      </c>
      <c r="D428" s="21" t="s">
        <v>38</v>
      </c>
      <c r="E428" s="35" t="s">
        <v>39</v>
      </c>
      <c r="F428" s="35" t="s">
        <v>40</v>
      </c>
      <c r="G428" s="35" t="s">
        <v>41</v>
      </c>
      <c r="H428" s="124" t="s">
        <v>88</v>
      </c>
    </row>
    <row r="429" spans="2:11" ht="13.5">
      <c r="B429" s="331" t="s">
        <v>84</v>
      </c>
      <c r="C429" s="90">
        <f aca="true" t="shared" si="215" ref="C429:H429">SUM(C431,C433,C435)</f>
        <v>7194</v>
      </c>
      <c r="D429" s="37">
        <f t="shared" si="215"/>
        <v>5030</v>
      </c>
      <c r="E429" s="37">
        <f t="shared" si="215"/>
        <v>1685</v>
      </c>
      <c r="F429" s="37">
        <f t="shared" si="215"/>
        <v>413</v>
      </c>
      <c r="G429" s="37">
        <f t="shared" si="215"/>
        <v>39</v>
      </c>
      <c r="H429" s="26">
        <f t="shared" si="215"/>
        <v>27</v>
      </c>
      <c r="J429" s="58"/>
      <c r="K429" s="58"/>
    </row>
    <row r="430" spans="2:11" ht="13.5">
      <c r="B430" s="341"/>
      <c r="C430" s="239">
        <f aca="true" t="shared" si="216" ref="C430:C436">SUM(D430:H430)</f>
        <v>100.00000000000001</v>
      </c>
      <c r="D430" s="27">
        <f>ROUND(D429/$C429*100,1)+0.1</f>
        <v>70</v>
      </c>
      <c r="E430" s="27">
        <f>ROUND(E429/$C429*100,1)</f>
        <v>23.4</v>
      </c>
      <c r="F430" s="27">
        <f>ROUND(F429/$C429*100,1)</f>
        <v>5.7</v>
      </c>
      <c r="G430" s="27">
        <f>ROUND(G429/$C429*100,1)</f>
        <v>0.5</v>
      </c>
      <c r="H430" s="28">
        <f>ROUND(H429/$C429*100,1)</f>
        <v>0.4</v>
      </c>
      <c r="J430" s="59"/>
      <c r="K430" s="59"/>
    </row>
    <row r="431" spans="2:11" ht="13.5">
      <c r="B431" s="332" t="s">
        <v>89</v>
      </c>
      <c r="C431" s="93">
        <f t="shared" si="216"/>
        <v>3673</v>
      </c>
      <c r="D431" s="37">
        <v>2618</v>
      </c>
      <c r="E431" s="37">
        <v>802</v>
      </c>
      <c r="F431" s="37">
        <v>216</v>
      </c>
      <c r="G431" s="37">
        <v>20</v>
      </c>
      <c r="H431" s="39">
        <v>17</v>
      </c>
      <c r="J431" s="58"/>
      <c r="K431" s="58"/>
    </row>
    <row r="432" spans="2:11" ht="13.5">
      <c r="B432" s="341"/>
      <c r="C432" s="239">
        <f t="shared" si="216"/>
        <v>100</v>
      </c>
      <c r="D432" s="27">
        <f>ROUND(D431/$C431*100,1)</f>
        <v>71.3</v>
      </c>
      <c r="E432" s="27">
        <f>ROUND(E431/$C431*100,1)</f>
        <v>21.8</v>
      </c>
      <c r="F432" s="27">
        <f>ROUND(F431/$C431*100,1)</f>
        <v>5.9</v>
      </c>
      <c r="G432" s="27">
        <f>ROUND(G431/$C431*100,1)</f>
        <v>0.5</v>
      </c>
      <c r="H432" s="28">
        <f>ROUND(H431/$C431*100,1)</f>
        <v>0.5</v>
      </c>
      <c r="J432" s="59"/>
      <c r="K432" s="59"/>
    </row>
    <row r="433" spans="2:11" ht="13.5">
      <c r="B433" s="340" t="s">
        <v>90</v>
      </c>
      <c r="C433" s="93">
        <f t="shared" si="216"/>
        <v>3436</v>
      </c>
      <c r="D433" s="37">
        <v>2365</v>
      </c>
      <c r="E433" s="37">
        <v>861</v>
      </c>
      <c r="F433" s="37">
        <v>184</v>
      </c>
      <c r="G433" s="37">
        <v>17</v>
      </c>
      <c r="H433" s="39">
        <v>9</v>
      </c>
      <c r="J433" s="58"/>
      <c r="K433" s="58"/>
    </row>
    <row r="434" spans="2:11" ht="13.5">
      <c r="B434" s="341"/>
      <c r="C434" s="239">
        <f t="shared" si="216"/>
        <v>100.00000000000001</v>
      </c>
      <c r="D434" s="27">
        <f>ROUND(D433/$C433*100,1)-0.1</f>
        <v>68.7</v>
      </c>
      <c r="E434" s="27">
        <f>ROUND(E433/$C433*100,1)</f>
        <v>25.1</v>
      </c>
      <c r="F434" s="27">
        <f>ROUND(F433/$C433*100,1)</f>
        <v>5.4</v>
      </c>
      <c r="G434" s="27">
        <f>ROUND(G433/$C433*100,1)</f>
        <v>0.5</v>
      </c>
      <c r="H434" s="28">
        <f>ROUND(H433/$C433*100,1)</f>
        <v>0.3</v>
      </c>
      <c r="J434" s="59"/>
      <c r="K434" s="59"/>
    </row>
    <row r="435" spans="2:11" ht="13.5">
      <c r="B435" s="342" t="s">
        <v>88</v>
      </c>
      <c r="C435" s="93">
        <f t="shared" si="216"/>
        <v>85</v>
      </c>
      <c r="D435" s="37">
        <v>47</v>
      </c>
      <c r="E435" s="37">
        <v>22</v>
      </c>
      <c r="F435" s="37">
        <v>13</v>
      </c>
      <c r="G435" s="37">
        <v>2</v>
      </c>
      <c r="H435" s="39">
        <v>1</v>
      </c>
      <c r="J435" s="58"/>
      <c r="K435" s="58"/>
    </row>
    <row r="436" spans="2:11" ht="13.5">
      <c r="B436" s="343"/>
      <c r="C436" s="239">
        <f t="shared" si="216"/>
        <v>100</v>
      </c>
      <c r="D436" s="31">
        <f>ROUND(D435/$C435*100,1)-0.1</f>
        <v>55.199999999999996</v>
      </c>
      <c r="E436" s="31">
        <f>ROUND(E435/$C435*100,1)</f>
        <v>25.9</v>
      </c>
      <c r="F436" s="31">
        <f>ROUND(F435/$C435*100,1)</f>
        <v>15.3</v>
      </c>
      <c r="G436" s="31">
        <f>ROUND(G435/$C435*100,1)</f>
        <v>2.4</v>
      </c>
      <c r="H436" s="32">
        <f>ROUND(H435/$C435*100,1)</f>
        <v>1.2</v>
      </c>
      <c r="J436" s="59"/>
      <c r="K436" s="59"/>
    </row>
    <row r="437" spans="2:11" ht="13.5">
      <c r="B437" s="331" t="s">
        <v>84</v>
      </c>
      <c r="C437" s="101">
        <f>SUM(,C439,C441,C443,C445,C447)</f>
        <v>7194</v>
      </c>
      <c r="D437" s="42">
        <f>SUM(D439,D441,D443,D445,D447)</f>
        <v>5030</v>
      </c>
      <c r="E437" s="42">
        <f>SUM(E439,E441,E443,E445,E447)</f>
        <v>1685</v>
      </c>
      <c r="F437" s="42">
        <f>SUM(F439,F441,F443,F445,F447)</f>
        <v>413</v>
      </c>
      <c r="G437" s="42">
        <f>SUM(G439,G441,G443,G445,G447)</f>
        <v>39</v>
      </c>
      <c r="H437" s="26">
        <f>SUM(H439,H441,H443,H445,H447)</f>
        <v>27</v>
      </c>
      <c r="J437" s="58"/>
      <c r="K437" s="58"/>
    </row>
    <row r="438" spans="2:11" ht="13.5">
      <c r="B438" s="341"/>
      <c r="C438" s="239">
        <f aca="true" t="shared" si="217" ref="C438:C448">SUM(D438:H438)</f>
        <v>100.00000000000001</v>
      </c>
      <c r="D438" s="27">
        <f>ROUND(D437/$C437*100,1)+0.1</f>
        <v>70</v>
      </c>
      <c r="E438" s="27">
        <f>ROUND(E437/$C437*100,1)</f>
        <v>23.4</v>
      </c>
      <c r="F438" s="27">
        <f>ROUND(F437/$C437*100,1)</f>
        <v>5.7</v>
      </c>
      <c r="G438" s="27">
        <f>ROUND(G437/$C437*100,1)</f>
        <v>0.5</v>
      </c>
      <c r="H438" s="28">
        <f>ROUND(H437/$C437*100,1)</f>
        <v>0.4</v>
      </c>
      <c r="J438" s="59"/>
      <c r="K438" s="59"/>
    </row>
    <row r="439" spans="2:11" ht="13.5">
      <c r="B439" s="340" t="s">
        <v>177</v>
      </c>
      <c r="C439" s="93">
        <f t="shared" si="217"/>
        <v>751</v>
      </c>
      <c r="D439" s="37">
        <v>537</v>
      </c>
      <c r="E439" s="37">
        <v>173</v>
      </c>
      <c r="F439" s="37">
        <v>35</v>
      </c>
      <c r="G439" s="37">
        <v>4</v>
      </c>
      <c r="H439" s="39">
        <v>2</v>
      </c>
      <c r="J439" s="58"/>
      <c r="K439" s="58"/>
    </row>
    <row r="440" spans="2:11" ht="13.5">
      <c r="B440" s="341"/>
      <c r="C440" s="239">
        <f t="shared" si="217"/>
        <v>100</v>
      </c>
      <c r="D440" s="27">
        <f>ROUND(D439/$C439*100,1)</f>
        <v>71.5</v>
      </c>
      <c r="E440" s="27">
        <f>ROUND(E439/$C439*100,1)</f>
        <v>23</v>
      </c>
      <c r="F440" s="27">
        <f>ROUND(F439/$C439*100,1)</f>
        <v>4.7</v>
      </c>
      <c r="G440" s="27">
        <f>ROUND(G439/$C439*100,1)</f>
        <v>0.5</v>
      </c>
      <c r="H440" s="28">
        <f>ROUND(H439/$C439*100,1)</f>
        <v>0.3</v>
      </c>
      <c r="J440" s="59"/>
      <c r="K440" s="59"/>
    </row>
    <row r="441" spans="2:11" ht="13.5">
      <c r="B441" s="340" t="s">
        <v>178</v>
      </c>
      <c r="C441" s="93">
        <f t="shared" si="217"/>
        <v>2327</v>
      </c>
      <c r="D441" s="37">
        <v>1654</v>
      </c>
      <c r="E441" s="37">
        <v>535</v>
      </c>
      <c r="F441" s="37">
        <v>119</v>
      </c>
      <c r="G441" s="37">
        <v>9</v>
      </c>
      <c r="H441" s="39">
        <v>10</v>
      </c>
      <c r="J441" s="58"/>
      <c r="K441" s="58"/>
    </row>
    <row r="442" spans="2:11" ht="13.5">
      <c r="B442" s="341"/>
      <c r="C442" s="239">
        <f t="shared" si="217"/>
        <v>100</v>
      </c>
      <c r="D442" s="27">
        <f>ROUND(D441/$C441*100,1)</f>
        <v>71.1</v>
      </c>
      <c r="E442" s="27">
        <f>ROUND(E441/$C441*100,1)</f>
        <v>23</v>
      </c>
      <c r="F442" s="27">
        <f>ROUND(F441/$C441*100,1)</f>
        <v>5.1</v>
      </c>
      <c r="G442" s="27">
        <f>ROUND(G441/$C441*100,1)</f>
        <v>0.4</v>
      </c>
      <c r="H442" s="28">
        <f>ROUND(H441/$C441*100,1)</f>
        <v>0.4</v>
      </c>
      <c r="J442" s="59"/>
      <c r="K442" s="59"/>
    </row>
    <row r="443" spans="2:11" ht="13.5">
      <c r="B443" s="340" t="s">
        <v>110</v>
      </c>
      <c r="C443" s="93">
        <f t="shared" si="217"/>
        <v>2394</v>
      </c>
      <c r="D443" s="37">
        <v>1672</v>
      </c>
      <c r="E443" s="37">
        <v>552</v>
      </c>
      <c r="F443" s="37">
        <v>147</v>
      </c>
      <c r="G443" s="37">
        <v>15</v>
      </c>
      <c r="H443" s="39">
        <v>8</v>
      </c>
      <c r="J443" s="58"/>
      <c r="K443" s="58"/>
    </row>
    <row r="444" spans="2:11" ht="13.5">
      <c r="B444" s="341"/>
      <c r="C444" s="239">
        <f t="shared" si="217"/>
        <v>99.99999999999999</v>
      </c>
      <c r="D444" s="27">
        <f>ROUND(D443/$C443*100,1)+0.1</f>
        <v>69.89999999999999</v>
      </c>
      <c r="E444" s="27">
        <f>ROUND(E443/$C443*100,1)</f>
        <v>23.1</v>
      </c>
      <c r="F444" s="27">
        <f>ROUND(F443/$C443*100,1)</f>
        <v>6.1</v>
      </c>
      <c r="G444" s="27">
        <f>ROUND(G443/$C443*100,1)</f>
        <v>0.6</v>
      </c>
      <c r="H444" s="28">
        <f>ROUND(H443/$C443*100,1)</f>
        <v>0.3</v>
      </c>
      <c r="J444" s="59"/>
      <c r="K444" s="59"/>
    </row>
    <row r="445" spans="2:11" ht="13.5">
      <c r="B445" s="340" t="s">
        <v>189</v>
      </c>
      <c r="C445" s="93">
        <f t="shared" si="217"/>
        <v>1712</v>
      </c>
      <c r="D445" s="37">
        <v>1160</v>
      </c>
      <c r="E445" s="37">
        <v>424</v>
      </c>
      <c r="F445" s="37">
        <v>110</v>
      </c>
      <c r="G445" s="37">
        <v>11</v>
      </c>
      <c r="H445" s="39">
        <v>7</v>
      </c>
      <c r="J445" s="58"/>
      <c r="K445" s="58"/>
    </row>
    <row r="446" spans="2:11" ht="13.5">
      <c r="B446" s="341"/>
      <c r="C446" s="239">
        <f t="shared" si="217"/>
        <v>100</v>
      </c>
      <c r="D446" s="27">
        <f>ROUND(D445/$C445*100,1)</f>
        <v>67.8</v>
      </c>
      <c r="E446" s="27">
        <f>ROUND(E445/$C445*100,1)</f>
        <v>24.8</v>
      </c>
      <c r="F446" s="27">
        <f>ROUND(F445/$C445*100,1)</f>
        <v>6.4</v>
      </c>
      <c r="G446" s="27">
        <f>ROUND(G445/$C445*100,1)</f>
        <v>0.6</v>
      </c>
      <c r="H446" s="28">
        <f>ROUND(H445/$C445*100,1)</f>
        <v>0.4</v>
      </c>
      <c r="J446" s="59"/>
      <c r="K446" s="59"/>
    </row>
    <row r="447" spans="2:11" ht="13.5">
      <c r="B447" s="342" t="s">
        <v>88</v>
      </c>
      <c r="C447" s="93">
        <f t="shared" si="217"/>
        <v>10</v>
      </c>
      <c r="D447" s="37">
        <v>7</v>
      </c>
      <c r="E447" s="37">
        <v>1</v>
      </c>
      <c r="F447" s="37">
        <v>2</v>
      </c>
      <c r="G447" s="37">
        <v>0</v>
      </c>
      <c r="H447" s="39">
        <v>0</v>
      </c>
      <c r="J447" s="58"/>
      <c r="K447" s="58"/>
    </row>
    <row r="448" spans="2:11" ht="13.5">
      <c r="B448" s="343"/>
      <c r="C448" s="239">
        <f t="shared" si="217"/>
        <v>100</v>
      </c>
      <c r="D448" s="31">
        <f>ROUND(D447/$C447*100,1)</f>
        <v>70</v>
      </c>
      <c r="E448" s="31">
        <f>ROUND(E447/$C447*100,1)</f>
        <v>10</v>
      </c>
      <c r="F448" s="31">
        <f>ROUND(F447/$C447*100,1)</f>
        <v>20</v>
      </c>
      <c r="G448" s="31">
        <f>ROUND(G447/$C447*100,1)</f>
        <v>0</v>
      </c>
      <c r="H448" s="32">
        <f>ROUND(H447/$C447*100,1)</f>
        <v>0</v>
      </c>
      <c r="J448" s="59"/>
      <c r="K448" s="59"/>
    </row>
    <row r="449" spans="2:11" ht="13.5">
      <c r="B449" s="331" t="s">
        <v>84</v>
      </c>
      <c r="C449" s="101">
        <f aca="true" t="shared" si="218" ref="C449:H449">SUM(C453,C451,C455,C457,C459,C461)</f>
        <v>7194</v>
      </c>
      <c r="D449" s="42">
        <f t="shared" si="218"/>
        <v>5030</v>
      </c>
      <c r="E449" s="42">
        <f t="shared" si="218"/>
        <v>1685</v>
      </c>
      <c r="F449" s="42">
        <f t="shared" si="218"/>
        <v>413</v>
      </c>
      <c r="G449" s="42">
        <f t="shared" si="218"/>
        <v>39</v>
      </c>
      <c r="H449" s="43">
        <f t="shared" si="218"/>
        <v>27</v>
      </c>
      <c r="J449" s="58"/>
      <c r="K449" s="58"/>
    </row>
    <row r="450" spans="2:11" ht="13.5">
      <c r="B450" s="341"/>
      <c r="C450" s="239">
        <f aca="true" t="shared" si="219" ref="C450:C462">SUM(D450:H450)</f>
        <v>100.00000000000001</v>
      </c>
      <c r="D450" s="27">
        <f>ROUND(D449/$C449*100,1)+0.1</f>
        <v>70</v>
      </c>
      <c r="E450" s="27">
        <f>ROUND(E449/$C449*100,1)</f>
        <v>23.4</v>
      </c>
      <c r="F450" s="27">
        <f>ROUND(F449/$C449*100,1)</f>
        <v>5.7</v>
      </c>
      <c r="G450" s="27">
        <f>ROUND(G449/$C449*100,1)</f>
        <v>0.5</v>
      </c>
      <c r="H450" s="28">
        <f>ROUND(H449/$C449*100,1)</f>
        <v>0.4</v>
      </c>
      <c r="J450" s="59"/>
      <c r="K450" s="59"/>
    </row>
    <row r="451" spans="2:11" ht="13.5">
      <c r="B451" s="340" t="s">
        <v>112</v>
      </c>
      <c r="C451" s="93">
        <f t="shared" si="219"/>
        <v>623</v>
      </c>
      <c r="D451" s="29">
        <v>405</v>
      </c>
      <c r="E451" s="29">
        <v>159</v>
      </c>
      <c r="F451" s="29">
        <v>51</v>
      </c>
      <c r="G451" s="29">
        <v>5</v>
      </c>
      <c r="H451" s="41">
        <v>3</v>
      </c>
      <c r="J451" s="58"/>
      <c r="K451" s="58"/>
    </row>
    <row r="452" spans="2:11" ht="13.5">
      <c r="B452" s="341"/>
      <c r="C452" s="239">
        <f t="shared" si="219"/>
        <v>100</v>
      </c>
      <c r="D452" s="27">
        <f>ROUND(D451/$C451*100,1)</f>
        <v>65</v>
      </c>
      <c r="E452" s="27">
        <f>ROUND(E451/$C451*100,1)</f>
        <v>25.5</v>
      </c>
      <c r="F452" s="27">
        <f>ROUND(F451/$C451*100,1)</f>
        <v>8.2</v>
      </c>
      <c r="G452" s="27">
        <f>ROUND(G451/$C451*100,1)</f>
        <v>0.8</v>
      </c>
      <c r="H452" s="28">
        <f>ROUND(H451/$C451*100,1)</f>
        <v>0.5</v>
      </c>
      <c r="J452" s="59"/>
      <c r="K452" s="59"/>
    </row>
    <row r="453" spans="2:11" ht="13.5">
      <c r="B453" s="332" t="s">
        <v>111</v>
      </c>
      <c r="C453" s="93">
        <f t="shared" si="219"/>
        <v>640</v>
      </c>
      <c r="D453" s="37">
        <v>493</v>
      </c>
      <c r="E453" s="37">
        <v>118</v>
      </c>
      <c r="F453" s="37">
        <v>23</v>
      </c>
      <c r="G453" s="37">
        <v>3</v>
      </c>
      <c r="H453" s="39">
        <v>3</v>
      </c>
      <c r="J453" s="58"/>
      <c r="K453" s="58"/>
    </row>
    <row r="454" spans="2:11" ht="13.5">
      <c r="B454" s="341"/>
      <c r="C454" s="239">
        <f t="shared" si="219"/>
        <v>100</v>
      </c>
      <c r="D454" s="27">
        <f>ROUND(D453/$C453*100,1)</f>
        <v>77</v>
      </c>
      <c r="E454" s="27">
        <f>ROUND(E453/$C453*100,1)</f>
        <v>18.4</v>
      </c>
      <c r="F454" s="27">
        <f>ROUND(F453/$C453*100,1)</f>
        <v>3.6</v>
      </c>
      <c r="G454" s="27">
        <f>ROUND(G453/$C453*100,1)</f>
        <v>0.5</v>
      </c>
      <c r="H454" s="28">
        <f>ROUND(H453/$C453*100,1)</f>
        <v>0.5</v>
      </c>
      <c r="J454" s="59"/>
      <c r="K454" s="59"/>
    </row>
    <row r="455" spans="2:11" ht="13.5">
      <c r="B455" s="340" t="s">
        <v>113</v>
      </c>
      <c r="C455" s="93">
        <f t="shared" si="219"/>
        <v>2080</v>
      </c>
      <c r="D455" s="29">
        <v>1467</v>
      </c>
      <c r="E455" s="29">
        <v>486</v>
      </c>
      <c r="F455" s="29">
        <v>111</v>
      </c>
      <c r="G455" s="29">
        <v>8</v>
      </c>
      <c r="H455" s="41">
        <v>8</v>
      </c>
      <c r="J455" s="58"/>
      <c r="K455" s="58"/>
    </row>
    <row r="456" spans="2:11" ht="13.5">
      <c r="B456" s="341"/>
      <c r="C456" s="239">
        <f t="shared" si="219"/>
        <v>100.00000000000001</v>
      </c>
      <c r="D456" s="27">
        <f>ROUND(D455/$C455*100,1)</f>
        <v>70.5</v>
      </c>
      <c r="E456" s="27">
        <f>ROUND(E455/$C455*100,1)</f>
        <v>23.4</v>
      </c>
      <c r="F456" s="27">
        <f>ROUND(F455/$C455*100,1)</f>
        <v>5.3</v>
      </c>
      <c r="G456" s="27">
        <f>ROUND(G455/$C455*100,1)</f>
        <v>0.4</v>
      </c>
      <c r="H456" s="28">
        <f>ROUND(H455/$C455*100,1)</f>
        <v>0.4</v>
      </c>
      <c r="J456" s="59"/>
      <c r="K456" s="59"/>
    </row>
    <row r="457" spans="2:11" ht="13.5">
      <c r="B457" s="340" t="s">
        <v>114</v>
      </c>
      <c r="C457" s="93">
        <f t="shared" si="219"/>
        <v>1538</v>
      </c>
      <c r="D457" s="29">
        <v>1021</v>
      </c>
      <c r="E457" s="29">
        <v>392</v>
      </c>
      <c r="F457" s="29">
        <v>111</v>
      </c>
      <c r="G457" s="29">
        <v>9</v>
      </c>
      <c r="H457" s="41">
        <v>5</v>
      </c>
      <c r="J457" s="58"/>
      <c r="K457" s="58"/>
    </row>
    <row r="458" spans="2:11" ht="13.5">
      <c r="B458" s="341"/>
      <c r="C458" s="239">
        <f t="shared" si="219"/>
        <v>100</v>
      </c>
      <c r="D458" s="27">
        <f>ROUND(D457/$C457*100,1)</f>
        <v>66.4</v>
      </c>
      <c r="E458" s="27">
        <f>ROUND(E457/$C457*100,1)</f>
        <v>25.5</v>
      </c>
      <c r="F458" s="27">
        <f>ROUND(F457/$C457*100,1)</f>
        <v>7.2</v>
      </c>
      <c r="G458" s="27">
        <f>ROUND(G457/$C457*100,1)</f>
        <v>0.6</v>
      </c>
      <c r="H458" s="28">
        <f>ROUND(H457/$C457*100,1)</f>
        <v>0.3</v>
      </c>
      <c r="J458" s="59"/>
      <c r="K458" s="59"/>
    </row>
    <row r="459" spans="2:11" ht="13.5">
      <c r="B459" s="340" t="s">
        <v>115</v>
      </c>
      <c r="C459" s="93">
        <f t="shared" si="219"/>
        <v>1110</v>
      </c>
      <c r="D459" s="29">
        <v>786</v>
      </c>
      <c r="E459" s="29">
        <v>252</v>
      </c>
      <c r="F459" s="29">
        <v>59</v>
      </c>
      <c r="G459" s="29">
        <v>9</v>
      </c>
      <c r="H459" s="41">
        <v>4</v>
      </c>
      <c r="J459" s="58"/>
      <c r="K459" s="58"/>
    </row>
    <row r="460" spans="2:11" ht="13.5">
      <c r="B460" s="341"/>
      <c r="C460" s="239">
        <f t="shared" si="219"/>
        <v>100</v>
      </c>
      <c r="D460" s="27">
        <f>ROUND(D459/$C459*100,1)</f>
        <v>70.8</v>
      </c>
      <c r="E460" s="27">
        <f>ROUND(E459/$C459*100,1)</f>
        <v>22.7</v>
      </c>
      <c r="F460" s="27">
        <f>ROUND(F459/$C459*100,1)</f>
        <v>5.3</v>
      </c>
      <c r="G460" s="27">
        <f>ROUND(G459/$C459*100,1)</f>
        <v>0.8</v>
      </c>
      <c r="H460" s="28">
        <f>ROUND(H459/$C459*100,1)</f>
        <v>0.4</v>
      </c>
      <c r="J460" s="59"/>
      <c r="K460" s="59"/>
    </row>
    <row r="461" spans="2:11" ht="13.5">
      <c r="B461" s="340" t="s">
        <v>116</v>
      </c>
      <c r="C461" s="93">
        <f t="shared" si="219"/>
        <v>1203</v>
      </c>
      <c r="D461" s="29">
        <v>858</v>
      </c>
      <c r="E461" s="29">
        <v>278</v>
      </c>
      <c r="F461" s="29">
        <v>58</v>
      </c>
      <c r="G461" s="29">
        <v>5</v>
      </c>
      <c r="H461" s="41">
        <v>4</v>
      </c>
      <c r="J461" s="58"/>
      <c r="K461" s="58"/>
    </row>
    <row r="462" spans="2:11" ht="13.5">
      <c r="B462" s="341"/>
      <c r="C462" s="239">
        <f t="shared" si="219"/>
        <v>100</v>
      </c>
      <c r="D462" s="31">
        <f>ROUND(D461/$C461*100,1)+0.1</f>
        <v>71.39999999999999</v>
      </c>
      <c r="E462" s="31">
        <f>ROUND(E461/$C461*100,1)</f>
        <v>23.1</v>
      </c>
      <c r="F462" s="31">
        <f>ROUND(F461/$C461*100,1)</f>
        <v>4.8</v>
      </c>
      <c r="G462" s="31">
        <f>ROUND(G461/$C461*100,1)</f>
        <v>0.4</v>
      </c>
      <c r="H462" s="32">
        <f>ROUND(H461/$C461*100,1)</f>
        <v>0.3</v>
      </c>
      <c r="J462" s="59"/>
      <c r="K462" s="59"/>
    </row>
    <row r="463" spans="2:11" ht="13.5">
      <c r="B463" s="331" t="s">
        <v>84</v>
      </c>
      <c r="C463" s="101">
        <f aca="true" t="shared" si="220" ref="C463:H463">SUM(C465,C467,C469)</f>
        <v>7194</v>
      </c>
      <c r="D463" s="36">
        <f t="shared" si="220"/>
        <v>5030</v>
      </c>
      <c r="E463" s="36">
        <f t="shared" si="220"/>
        <v>1685</v>
      </c>
      <c r="F463" s="36">
        <f t="shared" si="220"/>
        <v>413</v>
      </c>
      <c r="G463" s="36">
        <f t="shared" si="220"/>
        <v>39</v>
      </c>
      <c r="H463" s="26">
        <f t="shared" si="220"/>
        <v>27</v>
      </c>
      <c r="J463" s="58"/>
      <c r="K463" s="58"/>
    </row>
    <row r="464" spans="2:11" ht="13.5">
      <c r="B464" s="341"/>
      <c r="C464" s="239">
        <f aca="true" t="shared" si="221" ref="C464:C470">SUM(D464:H464)</f>
        <v>100.00000000000001</v>
      </c>
      <c r="D464" s="27">
        <f>ROUND(D463/$C463*100,1)+0.1</f>
        <v>70</v>
      </c>
      <c r="E464" s="27">
        <f>ROUND(E463/$C463*100,1)</f>
        <v>23.4</v>
      </c>
      <c r="F464" s="27">
        <f>ROUND(F463/$C463*100,1)</f>
        <v>5.7</v>
      </c>
      <c r="G464" s="27">
        <f>ROUND(G463/$C463*100,1)</f>
        <v>0.5</v>
      </c>
      <c r="H464" s="28">
        <f>ROUND(H463/$C463*100,1)</f>
        <v>0.4</v>
      </c>
      <c r="J464" s="59"/>
      <c r="K464" s="59"/>
    </row>
    <row r="465" spans="2:11" ht="13.5">
      <c r="B465" s="340" t="s">
        <v>131</v>
      </c>
      <c r="C465" s="93">
        <f t="shared" si="221"/>
        <v>3200</v>
      </c>
      <c r="D465" s="29">
        <v>2253</v>
      </c>
      <c r="E465" s="29">
        <v>747</v>
      </c>
      <c r="F465" s="29">
        <v>172</v>
      </c>
      <c r="G465" s="29">
        <v>12</v>
      </c>
      <c r="H465" s="41">
        <v>16</v>
      </c>
      <c r="J465" s="58"/>
      <c r="K465" s="58"/>
    </row>
    <row r="466" spans="2:11" ht="13.5">
      <c r="B466" s="341"/>
      <c r="C466" s="239">
        <f t="shared" si="221"/>
        <v>100.00000000000001</v>
      </c>
      <c r="D466" s="27">
        <f>ROUND(D465/$C465*100,1)</f>
        <v>70.4</v>
      </c>
      <c r="E466" s="27">
        <f>ROUND(E465/$C465*100,1)</f>
        <v>23.3</v>
      </c>
      <c r="F466" s="27">
        <f>ROUND(F465/$C465*100,1)</f>
        <v>5.4</v>
      </c>
      <c r="G466" s="27">
        <f>ROUND(G465/$C465*100,1)</f>
        <v>0.4</v>
      </c>
      <c r="H466" s="28">
        <f>ROUND(H465/$C465*100,1)</f>
        <v>0.5</v>
      </c>
      <c r="J466" s="59"/>
      <c r="K466" s="59"/>
    </row>
    <row r="467" spans="2:11" ht="13.5">
      <c r="B467" s="342" t="s">
        <v>117</v>
      </c>
      <c r="C467" s="93">
        <f t="shared" si="221"/>
        <v>2735</v>
      </c>
      <c r="D467" s="29">
        <v>1859</v>
      </c>
      <c r="E467" s="29">
        <v>671</v>
      </c>
      <c r="F467" s="29">
        <v>181</v>
      </c>
      <c r="G467" s="29">
        <v>18</v>
      </c>
      <c r="H467" s="41">
        <v>6</v>
      </c>
      <c r="J467" s="58"/>
      <c r="K467" s="58"/>
    </row>
    <row r="468" spans="2:11" ht="13.5">
      <c r="B468" s="341"/>
      <c r="C468" s="239">
        <f t="shared" si="221"/>
        <v>100</v>
      </c>
      <c r="D468" s="27">
        <f>ROUND(D467/$C467*100,1)</f>
        <v>68</v>
      </c>
      <c r="E468" s="27">
        <f>ROUND(E467/$C467*100,1)</f>
        <v>24.5</v>
      </c>
      <c r="F468" s="27">
        <f>ROUND(F467/$C467*100,1)</f>
        <v>6.6</v>
      </c>
      <c r="G468" s="27">
        <f>ROUND(G467/$C467*100,1)</f>
        <v>0.7</v>
      </c>
      <c r="H468" s="28">
        <f>ROUND(H467/$C467*100,1)</f>
        <v>0.2</v>
      </c>
      <c r="J468" s="59"/>
      <c r="K468" s="59"/>
    </row>
    <row r="469" spans="2:11" ht="13.5">
      <c r="B469" s="338" t="s">
        <v>34</v>
      </c>
      <c r="C469" s="93">
        <f t="shared" si="221"/>
        <v>1259</v>
      </c>
      <c r="D469" s="37">
        <v>918</v>
      </c>
      <c r="E469" s="37">
        <v>267</v>
      </c>
      <c r="F469" s="37">
        <v>60</v>
      </c>
      <c r="G469" s="37">
        <v>9</v>
      </c>
      <c r="H469" s="41">
        <v>5</v>
      </c>
      <c r="J469" s="58"/>
      <c r="K469" s="58"/>
    </row>
    <row r="470" spans="2:11" ht="13.5">
      <c r="B470" s="343"/>
      <c r="C470" s="238">
        <f t="shared" si="221"/>
        <v>100.00000000000001</v>
      </c>
      <c r="D470" s="31">
        <f>ROUND(D469/$C469*100,1)</f>
        <v>72.9</v>
      </c>
      <c r="E470" s="31">
        <f>ROUND(E469/$C469*100,1)</f>
        <v>21.2</v>
      </c>
      <c r="F470" s="31">
        <f>ROUND(F469/$C469*100,1)</f>
        <v>4.8</v>
      </c>
      <c r="G470" s="31">
        <f>ROUND(G469/$C469*100,1)</f>
        <v>0.7</v>
      </c>
      <c r="H470" s="32">
        <f>ROUND(H469/$C469*100,1)</f>
        <v>0.4</v>
      </c>
      <c r="J470" s="59"/>
      <c r="K470" s="59"/>
    </row>
    <row r="471" ht="13.5">
      <c r="A471" s="19" t="s">
        <v>285</v>
      </c>
    </row>
    <row r="472" ht="13.5">
      <c r="A472" s="19" t="s">
        <v>61</v>
      </c>
    </row>
    <row r="473" ht="13.5">
      <c r="K473" s="290" t="s">
        <v>250</v>
      </c>
    </row>
    <row r="474" spans="2:11" ht="27">
      <c r="B474" s="291"/>
      <c r="C474" s="95" t="s">
        <v>84</v>
      </c>
      <c r="D474" s="21" t="s">
        <v>62</v>
      </c>
      <c r="E474" s="35" t="s">
        <v>63</v>
      </c>
      <c r="F474" s="35" t="s">
        <v>64</v>
      </c>
      <c r="G474" s="35" t="s">
        <v>65</v>
      </c>
      <c r="H474" s="35" t="s">
        <v>66</v>
      </c>
      <c r="I474" s="35" t="s">
        <v>251</v>
      </c>
      <c r="J474" s="35" t="s">
        <v>100</v>
      </c>
      <c r="K474" s="124" t="s">
        <v>88</v>
      </c>
    </row>
    <row r="475" spans="2:11" ht="13.5">
      <c r="B475" s="331" t="s">
        <v>84</v>
      </c>
      <c r="C475" s="90">
        <f>SUM(C477,C479,C481)</f>
        <v>7194</v>
      </c>
      <c r="D475" s="37">
        <f>SUM(D477,D479,D481)</f>
        <v>228</v>
      </c>
      <c r="E475" s="37">
        <f aca="true" t="shared" si="222" ref="E475:K475">SUM(E477,E479,E481)</f>
        <v>3236</v>
      </c>
      <c r="F475" s="37">
        <f t="shared" si="222"/>
        <v>3355</v>
      </c>
      <c r="G475" s="25">
        <f t="shared" si="222"/>
        <v>297</v>
      </c>
      <c r="H475" s="36">
        <f t="shared" si="222"/>
        <v>10</v>
      </c>
      <c r="I475" s="37">
        <f t="shared" si="222"/>
        <v>2</v>
      </c>
      <c r="J475" s="37">
        <f t="shared" si="222"/>
        <v>9</v>
      </c>
      <c r="K475" s="26">
        <f t="shared" si="222"/>
        <v>57</v>
      </c>
    </row>
    <row r="476" spans="2:11" ht="13.5">
      <c r="B476" s="341"/>
      <c r="C476" s="239">
        <f aca="true" t="shared" si="223" ref="C476:C482">SUM(D476:K476)</f>
        <v>99.99999999999999</v>
      </c>
      <c r="D476" s="27">
        <f>ROUND(D475/$C475*100,1)</f>
        <v>3.2</v>
      </c>
      <c r="E476" s="27">
        <f aca="true" t="shared" si="224" ref="E476:J476">ROUND(E475/$C475*100,1)</f>
        <v>45</v>
      </c>
      <c r="F476" s="27">
        <f>ROUND(F475/$C475*100,1)+0.1</f>
        <v>46.7</v>
      </c>
      <c r="G476" s="27">
        <f t="shared" si="224"/>
        <v>4.1</v>
      </c>
      <c r="H476" s="27">
        <f t="shared" si="224"/>
        <v>0.1</v>
      </c>
      <c r="I476" s="27">
        <f t="shared" si="224"/>
        <v>0</v>
      </c>
      <c r="J476" s="27">
        <f t="shared" si="224"/>
        <v>0.1</v>
      </c>
      <c r="K476" s="28">
        <f>ROUND(K475/$C475*100,1)</f>
        <v>0.8</v>
      </c>
    </row>
    <row r="477" spans="2:11" ht="13.5">
      <c r="B477" s="332" t="s">
        <v>89</v>
      </c>
      <c r="C477" s="93">
        <f t="shared" si="223"/>
        <v>3673</v>
      </c>
      <c r="D477" s="37">
        <v>121</v>
      </c>
      <c r="E477" s="37">
        <v>1702</v>
      </c>
      <c r="F477" s="37">
        <v>1671</v>
      </c>
      <c r="G477" s="29">
        <v>132</v>
      </c>
      <c r="H477" s="36">
        <v>6</v>
      </c>
      <c r="I477" s="37">
        <v>1</v>
      </c>
      <c r="J477" s="37">
        <v>5</v>
      </c>
      <c r="K477" s="39">
        <v>35</v>
      </c>
    </row>
    <row r="478" spans="2:11" ht="13.5">
      <c r="B478" s="341"/>
      <c r="C478" s="239">
        <f t="shared" si="223"/>
        <v>99.99999999999999</v>
      </c>
      <c r="D478" s="27">
        <f>ROUND(D477/$C477*100,1)</f>
        <v>3.3</v>
      </c>
      <c r="E478" s="27">
        <f aca="true" t="shared" si="225" ref="E478:K478">ROUND(E477/$C477*100,1)</f>
        <v>46.3</v>
      </c>
      <c r="F478" s="27">
        <f t="shared" si="225"/>
        <v>45.5</v>
      </c>
      <c r="G478" s="27">
        <f t="shared" si="225"/>
        <v>3.6</v>
      </c>
      <c r="H478" s="27">
        <f t="shared" si="225"/>
        <v>0.2</v>
      </c>
      <c r="I478" s="27">
        <f t="shared" si="225"/>
        <v>0</v>
      </c>
      <c r="J478" s="27">
        <f t="shared" si="225"/>
        <v>0.1</v>
      </c>
      <c r="K478" s="28">
        <f t="shared" si="225"/>
        <v>1</v>
      </c>
    </row>
    <row r="479" spans="2:11" ht="13.5">
      <c r="B479" s="340" t="s">
        <v>90</v>
      </c>
      <c r="C479" s="93">
        <f t="shared" si="223"/>
        <v>3436</v>
      </c>
      <c r="D479" s="89">
        <v>104</v>
      </c>
      <c r="E479" s="89">
        <v>1490</v>
      </c>
      <c r="F479" s="89">
        <v>1651</v>
      </c>
      <c r="G479" s="89">
        <v>162</v>
      </c>
      <c r="H479" s="90">
        <v>4</v>
      </c>
      <c r="I479" s="37">
        <v>1</v>
      </c>
      <c r="J479" s="37">
        <v>3</v>
      </c>
      <c r="K479" s="39">
        <v>21</v>
      </c>
    </row>
    <row r="480" spans="2:11" ht="13.5">
      <c r="B480" s="341"/>
      <c r="C480" s="239">
        <f t="shared" si="223"/>
        <v>99.99999999999999</v>
      </c>
      <c r="D480" s="27">
        <f>ROUND(D479/$C479*100,1)</f>
        <v>3</v>
      </c>
      <c r="E480" s="27">
        <f aca="true" t="shared" si="226" ref="E480:K480">ROUND(E479/$C479*100,1)</f>
        <v>43.4</v>
      </c>
      <c r="F480" s="27">
        <f t="shared" si="226"/>
        <v>48.1</v>
      </c>
      <c r="G480" s="27">
        <f t="shared" si="226"/>
        <v>4.7</v>
      </c>
      <c r="H480" s="27">
        <f t="shared" si="226"/>
        <v>0.1</v>
      </c>
      <c r="I480" s="27">
        <f t="shared" si="226"/>
        <v>0</v>
      </c>
      <c r="J480" s="27">
        <f t="shared" si="226"/>
        <v>0.1</v>
      </c>
      <c r="K480" s="28">
        <f t="shared" si="226"/>
        <v>0.6</v>
      </c>
    </row>
    <row r="481" spans="2:11" ht="13.5">
      <c r="B481" s="342" t="s">
        <v>88</v>
      </c>
      <c r="C481" s="93">
        <f t="shared" si="223"/>
        <v>85</v>
      </c>
      <c r="D481" s="37">
        <v>3</v>
      </c>
      <c r="E481" s="37">
        <v>44</v>
      </c>
      <c r="F481" s="37">
        <v>33</v>
      </c>
      <c r="G481" s="37">
        <v>3</v>
      </c>
      <c r="H481" s="36">
        <v>0</v>
      </c>
      <c r="I481" s="37">
        <v>0</v>
      </c>
      <c r="J481" s="37">
        <v>1</v>
      </c>
      <c r="K481" s="39">
        <v>1</v>
      </c>
    </row>
    <row r="482" spans="2:11" ht="13.5">
      <c r="B482" s="343"/>
      <c r="C482" s="239">
        <f t="shared" si="223"/>
        <v>100</v>
      </c>
      <c r="D482" s="27">
        <f aca="true" t="shared" si="227" ref="D482:K482">ROUND(D481/$C481*100,1)</f>
        <v>3.5</v>
      </c>
      <c r="E482" s="27">
        <f t="shared" si="227"/>
        <v>51.8</v>
      </c>
      <c r="F482" s="27">
        <f t="shared" si="227"/>
        <v>38.8</v>
      </c>
      <c r="G482" s="27">
        <f t="shared" si="227"/>
        <v>3.5</v>
      </c>
      <c r="H482" s="31">
        <f t="shared" si="227"/>
        <v>0</v>
      </c>
      <c r="I482" s="31">
        <f t="shared" si="227"/>
        <v>0</v>
      </c>
      <c r="J482" s="31">
        <f t="shared" si="227"/>
        <v>1.2</v>
      </c>
      <c r="K482" s="32">
        <f t="shared" si="227"/>
        <v>1.2</v>
      </c>
    </row>
    <row r="483" spans="2:11" ht="13.5">
      <c r="B483" s="331" t="s">
        <v>84</v>
      </c>
      <c r="C483" s="101">
        <f>SUM(C485,C487,C489,C491,C493)</f>
        <v>7194</v>
      </c>
      <c r="D483" s="42">
        <f>SUM(D485,D487,D489,D491,D493)</f>
        <v>228</v>
      </c>
      <c r="E483" s="42">
        <f>SUM(E485,E487,E489,E491,E493)</f>
        <v>3236</v>
      </c>
      <c r="F483" s="42">
        <f aca="true" t="shared" si="228" ref="F483:K483">SUM(F485,F487,F489,F491,F493)</f>
        <v>3355</v>
      </c>
      <c r="G483" s="25">
        <f t="shared" si="228"/>
        <v>297</v>
      </c>
      <c r="H483" s="36">
        <f t="shared" si="228"/>
        <v>10</v>
      </c>
      <c r="I483" s="37">
        <f t="shared" si="228"/>
        <v>2</v>
      </c>
      <c r="J483" s="37">
        <f t="shared" si="228"/>
        <v>9</v>
      </c>
      <c r="K483" s="39">
        <f t="shared" si="228"/>
        <v>57</v>
      </c>
    </row>
    <row r="484" spans="2:11" ht="13.5">
      <c r="B484" s="341"/>
      <c r="C484" s="239">
        <f aca="true" t="shared" si="229" ref="C484:C494">SUM(D484:K484)</f>
        <v>99.99999999999999</v>
      </c>
      <c r="D484" s="27">
        <f aca="true" t="shared" si="230" ref="D484:K484">ROUND(D483/$C483*100,1)</f>
        <v>3.2</v>
      </c>
      <c r="E484" s="27">
        <f t="shared" si="230"/>
        <v>45</v>
      </c>
      <c r="F484" s="27">
        <f>ROUND(F483/$C483*100,1)+0.1</f>
        <v>46.7</v>
      </c>
      <c r="G484" s="27">
        <f t="shared" si="230"/>
        <v>4.1</v>
      </c>
      <c r="H484" s="60">
        <f t="shared" si="230"/>
        <v>0.1</v>
      </c>
      <c r="I484" s="27">
        <f t="shared" si="230"/>
        <v>0</v>
      </c>
      <c r="J484" s="27">
        <f t="shared" si="230"/>
        <v>0.1</v>
      </c>
      <c r="K484" s="28">
        <f t="shared" si="230"/>
        <v>0.8</v>
      </c>
    </row>
    <row r="485" spans="2:11" ht="13.5">
      <c r="B485" s="340" t="s">
        <v>177</v>
      </c>
      <c r="C485" s="93">
        <f t="shared" si="229"/>
        <v>751</v>
      </c>
      <c r="D485" s="37">
        <v>23</v>
      </c>
      <c r="E485" s="37">
        <v>330</v>
      </c>
      <c r="F485" s="37">
        <v>362</v>
      </c>
      <c r="G485" s="29">
        <v>30</v>
      </c>
      <c r="H485" s="36">
        <v>1</v>
      </c>
      <c r="I485" s="37">
        <v>1</v>
      </c>
      <c r="J485" s="37">
        <v>0</v>
      </c>
      <c r="K485" s="39">
        <v>4</v>
      </c>
    </row>
    <row r="486" spans="2:11" ht="13.5">
      <c r="B486" s="341"/>
      <c r="C486" s="239">
        <f t="shared" si="229"/>
        <v>100</v>
      </c>
      <c r="D486" s="116">
        <f aca="true" t="shared" si="231" ref="D486:K486">ROUND(D485/$C485*100,1)</f>
        <v>3.1</v>
      </c>
      <c r="E486" s="116">
        <f t="shared" si="231"/>
        <v>43.9</v>
      </c>
      <c r="F486" s="116">
        <f>ROUND(F485/$C485*100,1)+0.1</f>
        <v>48.300000000000004</v>
      </c>
      <c r="G486" s="116">
        <f t="shared" si="231"/>
        <v>4</v>
      </c>
      <c r="H486" s="60">
        <f t="shared" si="231"/>
        <v>0.1</v>
      </c>
      <c r="I486" s="27">
        <f t="shared" si="231"/>
        <v>0.1</v>
      </c>
      <c r="J486" s="27">
        <f t="shared" si="231"/>
        <v>0</v>
      </c>
      <c r="K486" s="28">
        <f t="shared" si="231"/>
        <v>0.5</v>
      </c>
    </row>
    <row r="487" spans="2:11" ht="13.5">
      <c r="B487" s="340" t="s">
        <v>178</v>
      </c>
      <c r="C487" s="93">
        <f t="shared" si="229"/>
        <v>2327</v>
      </c>
      <c r="D487" s="37">
        <v>76</v>
      </c>
      <c r="E487" s="37">
        <v>1032</v>
      </c>
      <c r="F487" s="37">
        <v>1095</v>
      </c>
      <c r="G487" s="29">
        <v>99</v>
      </c>
      <c r="H487" s="36">
        <v>3</v>
      </c>
      <c r="I487" s="37">
        <v>0</v>
      </c>
      <c r="J487" s="37">
        <v>2</v>
      </c>
      <c r="K487" s="39">
        <v>20</v>
      </c>
    </row>
    <row r="488" spans="2:11" ht="13.5">
      <c r="B488" s="341"/>
      <c r="C488" s="239">
        <f t="shared" si="229"/>
        <v>99.99999999999999</v>
      </c>
      <c r="D488" s="116">
        <f aca="true" t="shared" si="232" ref="D488:K488">ROUND(D487/$C487*100,1)</f>
        <v>3.3</v>
      </c>
      <c r="E488" s="116">
        <f t="shared" si="232"/>
        <v>44.3</v>
      </c>
      <c r="F488" s="116">
        <f>ROUND(F487/$C487*100,1)-0.1</f>
        <v>47</v>
      </c>
      <c r="G488" s="116">
        <f t="shared" si="232"/>
        <v>4.3</v>
      </c>
      <c r="H488" s="60">
        <f t="shared" si="232"/>
        <v>0.1</v>
      </c>
      <c r="I488" s="27">
        <f t="shared" si="232"/>
        <v>0</v>
      </c>
      <c r="J488" s="27">
        <f t="shared" si="232"/>
        <v>0.1</v>
      </c>
      <c r="K488" s="28">
        <f t="shared" si="232"/>
        <v>0.9</v>
      </c>
    </row>
    <row r="489" spans="2:11" ht="13.5">
      <c r="B489" s="340" t="s">
        <v>110</v>
      </c>
      <c r="C489" s="93">
        <f t="shared" si="229"/>
        <v>2394</v>
      </c>
      <c r="D489" s="37">
        <v>82</v>
      </c>
      <c r="E489" s="37">
        <v>1067</v>
      </c>
      <c r="F489" s="37">
        <v>1114</v>
      </c>
      <c r="G489" s="29">
        <v>106</v>
      </c>
      <c r="H489" s="36">
        <v>2</v>
      </c>
      <c r="I489" s="37">
        <v>1</v>
      </c>
      <c r="J489" s="37">
        <v>5</v>
      </c>
      <c r="K489" s="39">
        <v>17</v>
      </c>
    </row>
    <row r="490" spans="2:11" ht="13.5">
      <c r="B490" s="341"/>
      <c r="C490" s="239">
        <f t="shared" si="229"/>
        <v>100</v>
      </c>
      <c r="D490" s="116">
        <f aca="true" t="shared" si="233" ref="D490:K490">ROUND(D489/$C489*100,1)</f>
        <v>3.4</v>
      </c>
      <c r="E490" s="116">
        <f t="shared" si="233"/>
        <v>44.6</v>
      </c>
      <c r="F490" s="116">
        <f>ROUND(F489/$C489*100,1)+0.1</f>
        <v>46.6</v>
      </c>
      <c r="G490" s="116">
        <f t="shared" si="233"/>
        <v>4.4</v>
      </c>
      <c r="H490" s="60">
        <f t="shared" si="233"/>
        <v>0.1</v>
      </c>
      <c r="I490" s="27">
        <f t="shared" si="233"/>
        <v>0</v>
      </c>
      <c r="J490" s="27">
        <f t="shared" si="233"/>
        <v>0.2</v>
      </c>
      <c r="K490" s="28">
        <f t="shared" si="233"/>
        <v>0.7</v>
      </c>
    </row>
    <row r="491" spans="2:11" ht="13.5">
      <c r="B491" s="340" t="s">
        <v>189</v>
      </c>
      <c r="C491" s="93">
        <f t="shared" si="229"/>
        <v>1712</v>
      </c>
      <c r="D491" s="37">
        <v>45</v>
      </c>
      <c r="E491" s="37">
        <v>804</v>
      </c>
      <c r="F491" s="37">
        <v>781</v>
      </c>
      <c r="G491" s="29">
        <v>61</v>
      </c>
      <c r="H491" s="36">
        <v>4</v>
      </c>
      <c r="I491" s="37">
        <v>0</v>
      </c>
      <c r="J491" s="37">
        <v>2</v>
      </c>
      <c r="K491" s="39">
        <v>15</v>
      </c>
    </row>
    <row r="492" spans="2:11" ht="13.5">
      <c r="B492" s="341"/>
      <c r="C492" s="239">
        <f t="shared" si="229"/>
        <v>100</v>
      </c>
      <c r="D492" s="116">
        <f aca="true" t="shared" si="234" ref="D492:K492">ROUND(D491/$C491*100,1)</f>
        <v>2.6</v>
      </c>
      <c r="E492" s="116">
        <f t="shared" si="234"/>
        <v>47</v>
      </c>
      <c r="F492" s="116">
        <f>ROUND(F491/$C491*100,1)</f>
        <v>45.6</v>
      </c>
      <c r="G492" s="116">
        <f t="shared" si="234"/>
        <v>3.6</v>
      </c>
      <c r="H492" s="60">
        <f t="shared" si="234"/>
        <v>0.2</v>
      </c>
      <c r="I492" s="27">
        <f t="shared" si="234"/>
        <v>0</v>
      </c>
      <c r="J492" s="27">
        <f t="shared" si="234"/>
        <v>0.1</v>
      </c>
      <c r="K492" s="28">
        <f t="shared" si="234"/>
        <v>0.9</v>
      </c>
    </row>
    <row r="493" spans="2:11" ht="13.5">
      <c r="B493" s="342" t="s">
        <v>88</v>
      </c>
      <c r="C493" s="93">
        <f t="shared" si="229"/>
        <v>10</v>
      </c>
      <c r="D493" s="37">
        <v>2</v>
      </c>
      <c r="E493" s="37">
        <v>3</v>
      </c>
      <c r="F493" s="37">
        <v>3</v>
      </c>
      <c r="G493" s="29">
        <v>1</v>
      </c>
      <c r="H493" s="36">
        <v>0</v>
      </c>
      <c r="I493" s="37">
        <v>0</v>
      </c>
      <c r="J493" s="37">
        <v>0</v>
      </c>
      <c r="K493" s="39">
        <v>1</v>
      </c>
    </row>
    <row r="494" spans="2:11" ht="13.5">
      <c r="B494" s="343"/>
      <c r="C494" s="240">
        <f t="shared" si="229"/>
        <v>100</v>
      </c>
      <c r="D494" s="31">
        <f aca="true" t="shared" si="235" ref="D494:K494">ROUND(D493/$C493*100,1)</f>
        <v>20</v>
      </c>
      <c r="E494" s="31">
        <f t="shared" si="235"/>
        <v>30</v>
      </c>
      <c r="F494" s="31">
        <f t="shared" si="235"/>
        <v>30</v>
      </c>
      <c r="G494" s="31">
        <f t="shared" si="235"/>
        <v>10</v>
      </c>
      <c r="H494" s="61">
        <f t="shared" si="235"/>
        <v>0</v>
      </c>
      <c r="I494" s="31">
        <f t="shared" si="235"/>
        <v>0</v>
      </c>
      <c r="J494" s="31">
        <f t="shared" si="235"/>
        <v>0</v>
      </c>
      <c r="K494" s="32">
        <f t="shared" si="235"/>
        <v>10</v>
      </c>
    </row>
    <row r="495" spans="2:11" ht="13.5">
      <c r="B495" s="331" t="s">
        <v>84</v>
      </c>
      <c r="C495" s="93">
        <f>SUM(C497+C499+C501+C503+C505+C507)</f>
        <v>7194</v>
      </c>
      <c r="D495" s="42">
        <f>SUM(D497,D499,D501+D503+D505+D507)</f>
        <v>228</v>
      </c>
      <c r="E495" s="42">
        <f aca="true" t="shared" si="236" ref="E495:K495">SUM(E497,E499,E501+E503+E505+E507)</f>
        <v>3236</v>
      </c>
      <c r="F495" s="42">
        <f t="shared" si="236"/>
        <v>3355</v>
      </c>
      <c r="G495" s="42">
        <f t="shared" si="236"/>
        <v>297</v>
      </c>
      <c r="H495" s="42">
        <f t="shared" si="236"/>
        <v>10</v>
      </c>
      <c r="I495" s="42">
        <f t="shared" si="236"/>
        <v>2</v>
      </c>
      <c r="J495" s="42">
        <f t="shared" si="236"/>
        <v>9</v>
      </c>
      <c r="K495" s="26">
        <f t="shared" si="236"/>
        <v>57</v>
      </c>
    </row>
    <row r="496" spans="2:11" ht="13.5">
      <c r="B496" s="341"/>
      <c r="C496" s="239">
        <f aca="true" t="shared" si="237" ref="C496:C508">SUM(D496:K496)</f>
        <v>99.99999999999999</v>
      </c>
      <c r="D496" s="27">
        <f aca="true" t="shared" si="238" ref="D496:K496">ROUND(D495/$C495*100,1)</f>
        <v>3.2</v>
      </c>
      <c r="E496" s="27">
        <f t="shared" si="238"/>
        <v>45</v>
      </c>
      <c r="F496" s="27">
        <f>ROUND(F495/$C495*100,1)+0.1</f>
        <v>46.7</v>
      </c>
      <c r="G496" s="27">
        <f t="shared" si="238"/>
        <v>4.1</v>
      </c>
      <c r="H496" s="60">
        <f t="shared" si="238"/>
        <v>0.1</v>
      </c>
      <c r="I496" s="27">
        <f t="shared" si="238"/>
        <v>0</v>
      </c>
      <c r="J496" s="27">
        <f t="shared" si="238"/>
        <v>0.1</v>
      </c>
      <c r="K496" s="28">
        <f t="shared" si="238"/>
        <v>0.8</v>
      </c>
    </row>
    <row r="497" spans="2:11" ht="13.5">
      <c r="B497" s="340" t="s">
        <v>112</v>
      </c>
      <c r="C497" s="93">
        <f t="shared" si="237"/>
        <v>623</v>
      </c>
      <c r="D497" s="37">
        <v>18</v>
      </c>
      <c r="E497" s="37">
        <v>276</v>
      </c>
      <c r="F497" s="37">
        <v>286</v>
      </c>
      <c r="G497" s="29">
        <v>25</v>
      </c>
      <c r="H497" s="36">
        <v>1</v>
      </c>
      <c r="I497" s="37">
        <v>0</v>
      </c>
      <c r="J497" s="37">
        <v>2</v>
      </c>
      <c r="K497" s="39">
        <v>15</v>
      </c>
    </row>
    <row r="498" spans="2:11" ht="13.5">
      <c r="B498" s="341"/>
      <c r="C498" s="239">
        <f t="shared" si="237"/>
        <v>100</v>
      </c>
      <c r="D498" s="116">
        <f aca="true" t="shared" si="239" ref="D498:K498">ROUND(D497/$C497*100,1)</f>
        <v>2.9</v>
      </c>
      <c r="E498" s="116">
        <f t="shared" si="239"/>
        <v>44.3</v>
      </c>
      <c r="F498" s="116">
        <f t="shared" si="239"/>
        <v>45.9</v>
      </c>
      <c r="G498" s="116">
        <f t="shared" si="239"/>
        <v>4</v>
      </c>
      <c r="H498" s="60">
        <f t="shared" si="239"/>
        <v>0.2</v>
      </c>
      <c r="I498" s="27">
        <f t="shared" si="239"/>
        <v>0</v>
      </c>
      <c r="J498" s="27">
        <f t="shared" si="239"/>
        <v>0.3</v>
      </c>
      <c r="K498" s="28">
        <f t="shared" si="239"/>
        <v>2.4</v>
      </c>
    </row>
    <row r="499" spans="2:11" ht="13.5">
      <c r="B499" s="332" t="s">
        <v>111</v>
      </c>
      <c r="C499" s="93">
        <f t="shared" si="237"/>
        <v>640</v>
      </c>
      <c r="D499" s="37">
        <v>24</v>
      </c>
      <c r="E499" s="37">
        <v>330</v>
      </c>
      <c r="F499" s="37">
        <v>267</v>
      </c>
      <c r="G499" s="29">
        <v>11</v>
      </c>
      <c r="H499" s="36">
        <v>0</v>
      </c>
      <c r="I499" s="37">
        <v>1</v>
      </c>
      <c r="J499" s="37">
        <v>1</v>
      </c>
      <c r="K499" s="39">
        <v>6</v>
      </c>
    </row>
    <row r="500" spans="2:11" ht="13.5">
      <c r="B500" s="341"/>
      <c r="C500" s="239">
        <f t="shared" si="237"/>
        <v>100.00000000000001</v>
      </c>
      <c r="D500" s="116">
        <f aca="true" t="shared" si="240" ref="D500:K500">ROUND(D499/$C499*100,1)</f>
        <v>3.8</v>
      </c>
      <c r="E500" s="116">
        <f>ROUND(E499/$C499*100,1)-0.1</f>
        <v>51.5</v>
      </c>
      <c r="F500" s="116">
        <f t="shared" si="240"/>
        <v>41.7</v>
      </c>
      <c r="G500" s="116">
        <f t="shared" si="240"/>
        <v>1.7</v>
      </c>
      <c r="H500" s="60">
        <f t="shared" si="240"/>
        <v>0</v>
      </c>
      <c r="I500" s="27">
        <f t="shared" si="240"/>
        <v>0.2</v>
      </c>
      <c r="J500" s="27">
        <f t="shared" si="240"/>
        <v>0.2</v>
      </c>
      <c r="K500" s="28">
        <f t="shared" si="240"/>
        <v>0.9</v>
      </c>
    </row>
    <row r="501" spans="2:11" ht="13.5">
      <c r="B501" s="340" t="s">
        <v>113</v>
      </c>
      <c r="C501" s="93">
        <f t="shared" si="237"/>
        <v>2080</v>
      </c>
      <c r="D501" s="37">
        <v>79</v>
      </c>
      <c r="E501" s="37">
        <v>972</v>
      </c>
      <c r="F501" s="37">
        <v>935</v>
      </c>
      <c r="G501" s="29">
        <v>76</v>
      </c>
      <c r="H501" s="36">
        <v>3</v>
      </c>
      <c r="I501" s="37">
        <v>0</v>
      </c>
      <c r="J501" s="37">
        <v>4</v>
      </c>
      <c r="K501" s="39">
        <v>11</v>
      </c>
    </row>
    <row r="502" spans="2:11" ht="13.5">
      <c r="B502" s="341"/>
      <c r="C502" s="239">
        <f t="shared" si="237"/>
        <v>100</v>
      </c>
      <c r="D502" s="116">
        <f aca="true" t="shared" si="241" ref="D502:K502">ROUND(D501/$C501*100,1)</f>
        <v>3.8</v>
      </c>
      <c r="E502" s="116">
        <f t="shared" si="241"/>
        <v>46.7</v>
      </c>
      <c r="F502" s="116">
        <f t="shared" si="241"/>
        <v>45</v>
      </c>
      <c r="G502" s="116">
        <f t="shared" si="241"/>
        <v>3.7</v>
      </c>
      <c r="H502" s="60">
        <f t="shared" si="241"/>
        <v>0.1</v>
      </c>
      <c r="I502" s="27">
        <f t="shared" si="241"/>
        <v>0</v>
      </c>
      <c r="J502" s="27">
        <f t="shared" si="241"/>
        <v>0.2</v>
      </c>
      <c r="K502" s="28">
        <f t="shared" si="241"/>
        <v>0.5</v>
      </c>
    </row>
    <row r="503" spans="2:11" ht="13.5">
      <c r="B503" s="340" t="s">
        <v>114</v>
      </c>
      <c r="C503" s="93">
        <f t="shared" si="237"/>
        <v>1538</v>
      </c>
      <c r="D503" s="37">
        <v>46</v>
      </c>
      <c r="E503" s="37">
        <v>746</v>
      </c>
      <c r="F503" s="37">
        <v>692</v>
      </c>
      <c r="G503" s="29">
        <v>42</v>
      </c>
      <c r="H503" s="36">
        <v>3</v>
      </c>
      <c r="I503" s="37">
        <v>0</v>
      </c>
      <c r="J503" s="37">
        <v>0</v>
      </c>
      <c r="K503" s="39">
        <v>9</v>
      </c>
    </row>
    <row r="504" spans="2:11" ht="13.5">
      <c r="B504" s="341"/>
      <c r="C504" s="239">
        <f t="shared" si="237"/>
        <v>100</v>
      </c>
      <c r="D504" s="116">
        <f aca="true" t="shared" si="242" ref="D504:K504">ROUND(D503/$C503*100,1)</f>
        <v>3</v>
      </c>
      <c r="E504" s="116">
        <f t="shared" si="242"/>
        <v>48.5</v>
      </c>
      <c r="F504" s="116">
        <f t="shared" si="242"/>
        <v>45</v>
      </c>
      <c r="G504" s="116">
        <f t="shared" si="242"/>
        <v>2.7</v>
      </c>
      <c r="H504" s="60">
        <f t="shared" si="242"/>
        <v>0.2</v>
      </c>
      <c r="I504" s="27">
        <f t="shared" si="242"/>
        <v>0</v>
      </c>
      <c r="J504" s="27">
        <f t="shared" si="242"/>
        <v>0</v>
      </c>
      <c r="K504" s="28">
        <f t="shared" si="242"/>
        <v>0.6</v>
      </c>
    </row>
    <row r="505" spans="2:11" ht="13.5">
      <c r="B505" s="340" t="s">
        <v>115</v>
      </c>
      <c r="C505" s="93">
        <f t="shared" si="237"/>
        <v>1110</v>
      </c>
      <c r="D505" s="37">
        <v>25</v>
      </c>
      <c r="E505" s="37">
        <v>374</v>
      </c>
      <c r="F505" s="37">
        <v>617</v>
      </c>
      <c r="G505" s="29">
        <v>85</v>
      </c>
      <c r="H505" s="36">
        <v>1</v>
      </c>
      <c r="I505" s="37">
        <v>1</v>
      </c>
      <c r="J505" s="37">
        <v>1</v>
      </c>
      <c r="K505" s="39">
        <v>6</v>
      </c>
    </row>
    <row r="506" spans="2:11" ht="13.5">
      <c r="B506" s="341"/>
      <c r="C506" s="239">
        <f t="shared" si="237"/>
        <v>99.99999999999999</v>
      </c>
      <c r="D506" s="116">
        <f aca="true" t="shared" si="243" ref="D506:K506">ROUND(D505/$C505*100,1)</f>
        <v>2.3</v>
      </c>
      <c r="E506" s="116">
        <f t="shared" si="243"/>
        <v>33.7</v>
      </c>
      <c r="F506" s="116">
        <f>ROUND(F505/$C505*100,1)-0.1</f>
        <v>55.5</v>
      </c>
      <c r="G506" s="116">
        <f t="shared" si="243"/>
        <v>7.7</v>
      </c>
      <c r="H506" s="60">
        <f t="shared" si="243"/>
        <v>0.1</v>
      </c>
      <c r="I506" s="27">
        <f t="shared" si="243"/>
        <v>0.1</v>
      </c>
      <c r="J506" s="27">
        <f t="shared" si="243"/>
        <v>0.1</v>
      </c>
      <c r="K506" s="28">
        <f t="shared" si="243"/>
        <v>0.5</v>
      </c>
    </row>
    <row r="507" spans="2:11" ht="13.5">
      <c r="B507" s="340" t="s">
        <v>116</v>
      </c>
      <c r="C507" s="93">
        <f t="shared" si="237"/>
        <v>1203</v>
      </c>
      <c r="D507" s="37">
        <v>36</v>
      </c>
      <c r="E507" s="37">
        <v>538</v>
      </c>
      <c r="F507" s="37">
        <v>558</v>
      </c>
      <c r="G507" s="29">
        <v>58</v>
      </c>
      <c r="H507" s="36">
        <v>2</v>
      </c>
      <c r="I507" s="37">
        <v>0</v>
      </c>
      <c r="J507" s="37">
        <v>1</v>
      </c>
      <c r="K507" s="39">
        <v>10</v>
      </c>
    </row>
    <row r="508" spans="2:11" ht="13.5">
      <c r="B508" s="341"/>
      <c r="C508" s="240">
        <f t="shared" si="237"/>
        <v>99.99999999999999</v>
      </c>
      <c r="D508" s="31">
        <f aca="true" t="shared" si="244" ref="D508:K508">ROUND(D507/$C507*100,1)</f>
        <v>3</v>
      </c>
      <c r="E508" s="31">
        <f t="shared" si="244"/>
        <v>44.7</v>
      </c>
      <c r="F508" s="31">
        <f t="shared" si="244"/>
        <v>46.4</v>
      </c>
      <c r="G508" s="31">
        <f t="shared" si="244"/>
        <v>4.8</v>
      </c>
      <c r="H508" s="61">
        <f t="shared" si="244"/>
        <v>0.2</v>
      </c>
      <c r="I508" s="31">
        <f t="shared" si="244"/>
        <v>0</v>
      </c>
      <c r="J508" s="31">
        <f t="shared" si="244"/>
        <v>0.1</v>
      </c>
      <c r="K508" s="32">
        <f t="shared" si="244"/>
        <v>0.8</v>
      </c>
    </row>
    <row r="509" spans="2:11" ht="13.5">
      <c r="B509" s="331" t="s">
        <v>84</v>
      </c>
      <c r="C509" s="101">
        <f>SUM(C511,C513,C515)</f>
        <v>7194</v>
      </c>
      <c r="D509" s="42">
        <f>SUM(D511,D513,D515)</f>
        <v>228</v>
      </c>
      <c r="E509" s="42">
        <f aca="true" t="shared" si="245" ref="E509:J509">SUM(E511,E513,E515)</f>
        <v>3236</v>
      </c>
      <c r="F509" s="42">
        <f t="shared" si="245"/>
        <v>3355</v>
      </c>
      <c r="G509" s="42">
        <f t="shared" si="245"/>
        <v>297</v>
      </c>
      <c r="H509" s="42">
        <f t="shared" si="245"/>
        <v>10</v>
      </c>
      <c r="I509" s="42">
        <f t="shared" si="245"/>
        <v>2</v>
      </c>
      <c r="J509" s="42">
        <f t="shared" si="245"/>
        <v>9</v>
      </c>
      <c r="K509" s="26">
        <f>SUM(K511,K513,K515)</f>
        <v>57</v>
      </c>
    </row>
    <row r="510" spans="2:11" ht="13.5">
      <c r="B510" s="341"/>
      <c r="C510" s="239">
        <f aca="true" t="shared" si="246" ref="C510:C516">SUM(D510:K510)</f>
        <v>99.99999999999999</v>
      </c>
      <c r="D510" s="27">
        <f aca="true" t="shared" si="247" ref="D510:K510">ROUND(D509/$C509*100,1)</f>
        <v>3.2</v>
      </c>
      <c r="E510" s="27">
        <f t="shared" si="247"/>
        <v>45</v>
      </c>
      <c r="F510" s="27">
        <f>ROUND(F509/$C509*100,1)+0.1</f>
        <v>46.7</v>
      </c>
      <c r="G510" s="27">
        <f t="shared" si="247"/>
        <v>4.1</v>
      </c>
      <c r="H510" s="60">
        <f t="shared" si="247"/>
        <v>0.1</v>
      </c>
      <c r="I510" s="27">
        <f t="shared" si="247"/>
        <v>0</v>
      </c>
      <c r="J510" s="27">
        <f t="shared" si="247"/>
        <v>0.1</v>
      </c>
      <c r="K510" s="28">
        <f t="shared" si="247"/>
        <v>0.8</v>
      </c>
    </row>
    <row r="511" spans="2:11" ht="13.5">
      <c r="B511" s="340" t="s">
        <v>131</v>
      </c>
      <c r="C511" s="93">
        <f t="shared" si="246"/>
        <v>3200</v>
      </c>
      <c r="D511" s="37">
        <v>115</v>
      </c>
      <c r="E511" s="37">
        <v>1657</v>
      </c>
      <c r="F511" s="37">
        <v>1309</v>
      </c>
      <c r="G511" s="29">
        <v>80</v>
      </c>
      <c r="H511" s="36">
        <v>4</v>
      </c>
      <c r="I511" s="37">
        <v>2</v>
      </c>
      <c r="J511" s="37">
        <v>4</v>
      </c>
      <c r="K511" s="39">
        <v>29</v>
      </c>
    </row>
    <row r="512" spans="2:11" ht="13.5">
      <c r="B512" s="341"/>
      <c r="C512" s="239">
        <f t="shared" si="246"/>
        <v>99.99999999999999</v>
      </c>
      <c r="D512" s="116">
        <f aca="true" t="shared" si="248" ref="D512:K512">ROUND(D511/$C511*100,1)</f>
        <v>3.6</v>
      </c>
      <c r="E512" s="116">
        <f t="shared" si="248"/>
        <v>51.8</v>
      </c>
      <c r="F512" s="116">
        <f t="shared" si="248"/>
        <v>40.9</v>
      </c>
      <c r="G512" s="116">
        <f t="shared" si="248"/>
        <v>2.5</v>
      </c>
      <c r="H512" s="60">
        <f t="shared" si="248"/>
        <v>0.1</v>
      </c>
      <c r="I512" s="27">
        <f t="shared" si="248"/>
        <v>0.1</v>
      </c>
      <c r="J512" s="27">
        <f t="shared" si="248"/>
        <v>0.1</v>
      </c>
      <c r="K512" s="28">
        <f t="shared" si="248"/>
        <v>0.9</v>
      </c>
    </row>
    <row r="513" spans="2:11" ht="13.5">
      <c r="B513" s="342" t="s">
        <v>117</v>
      </c>
      <c r="C513" s="93">
        <f t="shared" si="246"/>
        <v>2735</v>
      </c>
      <c r="D513" s="37">
        <v>76</v>
      </c>
      <c r="E513" s="37">
        <v>1043</v>
      </c>
      <c r="F513" s="37">
        <v>1430</v>
      </c>
      <c r="G513" s="29">
        <v>157</v>
      </c>
      <c r="H513" s="36">
        <v>2</v>
      </c>
      <c r="I513" s="37">
        <v>0</v>
      </c>
      <c r="J513" s="37">
        <v>4</v>
      </c>
      <c r="K513" s="39">
        <v>23</v>
      </c>
    </row>
    <row r="514" spans="2:11" ht="13.5">
      <c r="B514" s="341"/>
      <c r="C514" s="239">
        <f t="shared" si="246"/>
        <v>99.99999999999999</v>
      </c>
      <c r="D514" s="116">
        <f aca="true" t="shared" si="249" ref="D514:K514">ROUND(D513/$C513*100,1)</f>
        <v>2.8</v>
      </c>
      <c r="E514" s="116">
        <f t="shared" si="249"/>
        <v>38.1</v>
      </c>
      <c r="F514" s="116">
        <f>ROUND(F513/$C513*100,1)+0.1</f>
        <v>52.4</v>
      </c>
      <c r="G514" s="116">
        <f t="shared" si="249"/>
        <v>5.7</v>
      </c>
      <c r="H514" s="60">
        <f t="shared" si="249"/>
        <v>0.1</v>
      </c>
      <c r="I514" s="27">
        <f t="shared" si="249"/>
        <v>0</v>
      </c>
      <c r="J514" s="27">
        <f t="shared" si="249"/>
        <v>0.1</v>
      </c>
      <c r="K514" s="28">
        <f t="shared" si="249"/>
        <v>0.8</v>
      </c>
    </row>
    <row r="515" spans="2:11" ht="13.5">
      <c r="B515" s="338" t="s">
        <v>34</v>
      </c>
      <c r="C515" s="93">
        <f t="shared" si="246"/>
        <v>1259</v>
      </c>
      <c r="D515" s="37">
        <v>37</v>
      </c>
      <c r="E515" s="37">
        <v>536</v>
      </c>
      <c r="F515" s="37">
        <v>616</v>
      </c>
      <c r="G515" s="29">
        <v>60</v>
      </c>
      <c r="H515" s="36">
        <v>4</v>
      </c>
      <c r="I515" s="37">
        <v>0</v>
      </c>
      <c r="J515" s="37">
        <v>1</v>
      </c>
      <c r="K515" s="39">
        <v>5</v>
      </c>
    </row>
    <row r="516" spans="2:11" ht="13.5">
      <c r="B516" s="343"/>
      <c r="C516" s="240">
        <f t="shared" si="246"/>
        <v>100</v>
      </c>
      <c r="D516" s="31">
        <f aca="true" t="shared" si="250" ref="D516:K516">ROUND(D515/$C515*100,1)</f>
        <v>2.9</v>
      </c>
      <c r="E516" s="31">
        <f t="shared" si="250"/>
        <v>42.6</v>
      </c>
      <c r="F516" s="31">
        <f t="shared" si="250"/>
        <v>48.9</v>
      </c>
      <c r="G516" s="31">
        <f t="shared" si="250"/>
        <v>4.8</v>
      </c>
      <c r="H516" s="61">
        <f t="shared" si="250"/>
        <v>0.3</v>
      </c>
      <c r="I516" s="31">
        <f t="shared" si="250"/>
        <v>0</v>
      </c>
      <c r="J516" s="31">
        <f t="shared" si="250"/>
        <v>0.1</v>
      </c>
      <c r="K516" s="32">
        <f t="shared" si="250"/>
        <v>0.4</v>
      </c>
    </row>
    <row r="519" ht="13.5">
      <c r="A519" s="19" t="s">
        <v>286</v>
      </c>
    </row>
    <row r="520" ht="13.5">
      <c r="A520" s="19" t="s">
        <v>61</v>
      </c>
    </row>
    <row r="521" ht="13.5">
      <c r="K521" s="290" t="s">
        <v>250</v>
      </c>
    </row>
    <row r="522" spans="2:11" ht="27">
      <c r="B522" s="291"/>
      <c r="C522" s="95" t="s">
        <v>84</v>
      </c>
      <c r="D522" s="21" t="s">
        <v>62</v>
      </c>
      <c r="E522" s="35" t="s">
        <v>63</v>
      </c>
      <c r="F522" s="35" t="s">
        <v>64</v>
      </c>
      <c r="G522" s="35" t="s">
        <v>65</v>
      </c>
      <c r="H522" s="35" t="s">
        <v>66</v>
      </c>
      <c r="I522" s="35" t="s">
        <v>251</v>
      </c>
      <c r="J522" s="35" t="s">
        <v>100</v>
      </c>
      <c r="K522" s="124" t="s">
        <v>88</v>
      </c>
    </row>
    <row r="523" spans="2:11" ht="13.5">
      <c r="B523" s="331" t="s">
        <v>84</v>
      </c>
      <c r="C523" s="90">
        <f>SUM(C525,C527,C529)</f>
        <v>7194</v>
      </c>
      <c r="D523" s="37">
        <f>SUM(D525,D527,D529)</f>
        <v>125</v>
      </c>
      <c r="E523" s="37">
        <f aca="true" t="shared" si="251" ref="E523:K523">SUM(E525,E527,E529)</f>
        <v>1416</v>
      </c>
      <c r="F523" s="37">
        <f t="shared" si="251"/>
        <v>3740</v>
      </c>
      <c r="G523" s="25">
        <f t="shared" si="251"/>
        <v>1589</v>
      </c>
      <c r="H523" s="36">
        <f t="shared" si="251"/>
        <v>168</v>
      </c>
      <c r="I523" s="37">
        <f t="shared" si="251"/>
        <v>10</v>
      </c>
      <c r="J523" s="37">
        <f t="shared" si="251"/>
        <v>76</v>
      </c>
      <c r="K523" s="39">
        <f t="shared" si="251"/>
        <v>70</v>
      </c>
    </row>
    <row r="524" spans="2:11" ht="13.5">
      <c r="B524" s="341"/>
      <c r="C524" s="239">
        <f>SUM(D524:K524)</f>
        <v>99.99999999999999</v>
      </c>
      <c r="D524" s="27">
        <f>ROUND(D523/$C523*100,1)</f>
        <v>1.7</v>
      </c>
      <c r="E524" s="27">
        <f aca="true" t="shared" si="252" ref="E524:J524">ROUND(E523/$C523*100,1)</f>
        <v>19.7</v>
      </c>
      <c r="F524" s="27">
        <f t="shared" si="252"/>
        <v>52</v>
      </c>
      <c r="G524" s="27">
        <f t="shared" si="252"/>
        <v>22.1</v>
      </c>
      <c r="H524" s="27">
        <f t="shared" si="252"/>
        <v>2.3</v>
      </c>
      <c r="I524" s="27">
        <f t="shared" si="252"/>
        <v>0.1</v>
      </c>
      <c r="J524" s="27">
        <f t="shared" si="252"/>
        <v>1.1</v>
      </c>
      <c r="K524" s="28">
        <f>ROUND(K523/$C523*100,1)</f>
        <v>1</v>
      </c>
    </row>
    <row r="525" spans="2:11" ht="13.5">
      <c r="B525" s="332" t="s">
        <v>89</v>
      </c>
      <c r="C525" s="93">
        <f aca="true" t="shared" si="253" ref="C525:C530">SUM(D525:K525)</f>
        <v>3673</v>
      </c>
      <c r="D525" s="37">
        <v>74</v>
      </c>
      <c r="E525" s="37">
        <v>787</v>
      </c>
      <c r="F525" s="37">
        <v>1965</v>
      </c>
      <c r="G525" s="29">
        <v>693</v>
      </c>
      <c r="H525" s="36">
        <v>69</v>
      </c>
      <c r="I525" s="37">
        <v>6</v>
      </c>
      <c r="J525" s="37">
        <v>34</v>
      </c>
      <c r="K525" s="39">
        <v>45</v>
      </c>
    </row>
    <row r="526" spans="2:11" ht="13.5">
      <c r="B526" s="341"/>
      <c r="C526" s="239">
        <f t="shared" si="253"/>
        <v>100.00000000000003</v>
      </c>
      <c r="D526" s="27">
        <f>ROUND(D525/$C525*100,1)</f>
        <v>2</v>
      </c>
      <c r="E526" s="27">
        <f aca="true" t="shared" si="254" ref="E526:K526">ROUND(E525/$C525*100,1)</f>
        <v>21.4</v>
      </c>
      <c r="F526" s="27">
        <f t="shared" si="254"/>
        <v>53.5</v>
      </c>
      <c r="G526" s="27">
        <f t="shared" si="254"/>
        <v>18.9</v>
      </c>
      <c r="H526" s="27">
        <f t="shared" si="254"/>
        <v>1.9</v>
      </c>
      <c r="I526" s="27">
        <f t="shared" si="254"/>
        <v>0.2</v>
      </c>
      <c r="J526" s="27">
        <f t="shared" si="254"/>
        <v>0.9</v>
      </c>
      <c r="K526" s="28">
        <f t="shared" si="254"/>
        <v>1.2</v>
      </c>
    </row>
    <row r="527" spans="2:11" ht="13.5">
      <c r="B527" s="340" t="s">
        <v>90</v>
      </c>
      <c r="C527" s="93">
        <f t="shared" si="253"/>
        <v>3436</v>
      </c>
      <c r="D527" s="89">
        <v>50</v>
      </c>
      <c r="E527" s="89">
        <v>606</v>
      </c>
      <c r="F527" s="89">
        <v>1737</v>
      </c>
      <c r="G527" s="89">
        <v>876</v>
      </c>
      <c r="H527" s="36">
        <v>98</v>
      </c>
      <c r="I527" s="37">
        <v>4</v>
      </c>
      <c r="J527" s="37">
        <v>41</v>
      </c>
      <c r="K527" s="39">
        <v>24</v>
      </c>
    </row>
    <row r="528" spans="2:11" ht="13.5">
      <c r="B528" s="341"/>
      <c r="C528" s="239">
        <f t="shared" si="253"/>
        <v>100</v>
      </c>
      <c r="D528" s="27">
        <f>ROUND(D527/$C527*100,1)</f>
        <v>1.5</v>
      </c>
      <c r="E528" s="27">
        <f aca="true" t="shared" si="255" ref="E528:K528">ROUND(E527/$C527*100,1)</f>
        <v>17.6</v>
      </c>
      <c r="F528" s="27">
        <f>ROUND(F527/$C527*100,1)-0.1</f>
        <v>50.5</v>
      </c>
      <c r="G528" s="27">
        <f t="shared" si="255"/>
        <v>25.5</v>
      </c>
      <c r="H528" s="27">
        <f t="shared" si="255"/>
        <v>2.9</v>
      </c>
      <c r="I528" s="27">
        <f t="shared" si="255"/>
        <v>0.1</v>
      </c>
      <c r="J528" s="27">
        <f t="shared" si="255"/>
        <v>1.2</v>
      </c>
      <c r="K528" s="28">
        <f t="shared" si="255"/>
        <v>0.7</v>
      </c>
    </row>
    <row r="529" spans="2:11" ht="13.5" customHeight="1">
      <c r="B529" s="342" t="s">
        <v>88</v>
      </c>
      <c r="C529" s="93">
        <f t="shared" si="253"/>
        <v>85</v>
      </c>
      <c r="D529" s="37">
        <v>1</v>
      </c>
      <c r="E529" s="37">
        <v>23</v>
      </c>
      <c r="F529" s="37">
        <v>38</v>
      </c>
      <c r="G529" s="37">
        <v>20</v>
      </c>
      <c r="H529" s="36">
        <v>1</v>
      </c>
      <c r="I529" s="37">
        <v>0</v>
      </c>
      <c r="J529" s="37">
        <v>1</v>
      </c>
      <c r="K529" s="39">
        <v>1</v>
      </c>
    </row>
    <row r="530" spans="2:11" ht="13.5">
      <c r="B530" s="343"/>
      <c r="C530" s="239">
        <f t="shared" si="253"/>
        <v>100.00000000000001</v>
      </c>
      <c r="D530" s="27">
        <f aca="true" t="shared" si="256" ref="D530:K530">ROUND(D529/$C529*100,1)</f>
        <v>1.2</v>
      </c>
      <c r="E530" s="27">
        <f t="shared" si="256"/>
        <v>27.1</v>
      </c>
      <c r="F530" s="27">
        <f>ROUND(F529/$C529*100,1)-0.1</f>
        <v>44.6</v>
      </c>
      <c r="G530" s="27">
        <f t="shared" si="256"/>
        <v>23.5</v>
      </c>
      <c r="H530" s="31">
        <f t="shared" si="256"/>
        <v>1.2</v>
      </c>
      <c r="I530" s="31">
        <f t="shared" si="256"/>
        <v>0</v>
      </c>
      <c r="J530" s="31">
        <f t="shared" si="256"/>
        <v>1.2</v>
      </c>
      <c r="K530" s="32">
        <f t="shared" si="256"/>
        <v>1.2</v>
      </c>
    </row>
    <row r="531" spans="2:11" ht="13.5">
      <c r="B531" s="331" t="s">
        <v>84</v>
      </c>
      <c r="C531" s="101">
        <f>SUM(C533,C535,C537,C539,C541)</f>
        <v>7194</v>
      </c>
      <c r="D531" s="42">
        <f>SUM(D533,D535,D537,D539,D541)</f>
        <v>125</v>
      </c>
      <c r="E531" s="42">
        <f>SUM(E533,E535,E537,E539,E541)</f>
        <v>1416</v>
      </c>
      <c r="F531" s="42">
        <f aca="true" t="shared" si="257" ref="F531:K531">SUM(F533,F535,F537,F539,F541)</f>
        <v>3740</v>
      </c>
      <c r="G531" s="25">
        <f t="shared" si="257"/>
        <v>1589</v>
      </c>
      <c r="H531" s="36">
        <f t="shared" si="257"/>
        <v>168</v>
      </c>
      <c r="I531" s="37">
        <f t="shared" si="257"/>
        <v>10</v>
      </c>
      <c r="J531" s="37">
        <f t="shared" si="257"/>
        <v>76</v>
      </c>
      <c r="K531" s="39">
        <f t="shared" si="257"/>
        <v>70</v>
      </c>
    </row>
    <row r="532" spans="2:11" ht="13.5">
      <c r="B532" s="341"/>
      <c r="C532" s="239">
        <f aca="true" t="shared" si="258" ref="C532:C542">SUM(D532:K532)</f>
        <v>99.99999999999999</v>
      </c>
      <c r="D532" s="27">
        <f aca="true" t="shared" si="259" ref="D532:K532">ROUND(D531/$C531*100,1)</f>
        <v>1.7</v>
      </c>
      <c r="E532" s="27">
        <f t="shared" si="259"/>
        <v>19.7</v>
      </c>
      <c r="F532" s="27">
        <f t="shared" si="259"/>
        <v>52</v>
      </c>
      <c r="G532" s="27">
        <f t="shared" si="259"/>
        <v>22.1</v>
      </c>
      <c r="H532" s="60">
        <f t="shared" si="259"/>
        <v>2.3</v>
      </c>
      <c r="I532" s="27">
        <f t="shared" si="259"/>
        <v>0.1</v>
      </c>
      <c r="J532" s="27">
        <f t="shared" si="259"/>
        <v>1.1</v>
      </c>
      <c r="K532" s="28">
        <f t="shared" si="259"/>
        <v>1</v>
      </c>
    </row>
    <row r="533" spans="2:11" ht="13.5">
      <c r="B533" s="340" t="s">
        <v>177</v>
      </c>
      <c r="C533" s="93">
        <f t="shared" si="258"/>
        <v>751</v>
      </c>
      <c r="D533" s="37">
        <v>12</v>
      </c>
      <c r="E533" s="37">
        <v>145</v>
      </c>
      <c r="F533" s="37">
        <v>389</v>
      </c>
      <c r="G533" s="29">
        <v>165</v>
      </c>
      <c r="H533" s="36">
        <v>25</v>
      </c>
      <c r="I533" s="37">
        <v>2</v>
      </c>
      <c r="J533" s="37">
        <v>6</v>
      </c>
      <c r="K533" s="39">
        <v>7</v>
      </c>
    </row>
    <row r="534" spans="2:11" ht="13.5">
      <c r="B534" s="341"/>
      <c r="C534" s="239">
        <f t="shared" si="258"/>
        <v>100</v>
      </c>
      <c r="D534" s="112">
        <f aca="true" t="shared" si="260" ref="D534:K534">ROUND(D533/$C533*100,1)</f>
        <v>1.6</v>
      </c>
      <c r="E534" s="112">
        <f t="shared" si="260"/>
        <v>19.3</v>
      </c>
      <c r="F534" s="112">
        <f t="shared" si="260"/>
        <v>51.8</v>
      </c>
      <c r="G534" s="112">
        <f t="shared" si="260"/>
        <v>22</v>
      </c>
      <c r="H534" s="113">
        <f t="shared" si="260"/>
        <v>3.3</v>
      </c>
      <c r="I534" s="27">
        <f t="shared" si="260"/>
        <v>0.3</v>
      </c>
      <c r="J534" s="27">
        <f t="shared" si="260"/>
        <v>0.8</v>
      </c>
      <c r="K534" s="28">
        <f t="shared" si="260"/>
        <v>0.9</v>
      </c>
    </row>
    <row r="535" spans="2:11" ht="13.5">
      <c r="B535" s="340" t="s">
        <v>178</v>
      </c>
      <c r="C535" s="93">
        <f t="shared" si="258"/>
        <v>2327</v>
      </c>
      <c r="D535" s="37">
        <v>34</v>
      </c>
      <c r="E535" s="37">
        <v>467</v>
      </c>
      <c r="F535" s="37">
        <v>1203</v>
      </c>
      <c r="G535" s="29">
        <v>523</v>
      </c>
      <c r="H535" s="36">
        <v>51</v>
      </c>
      <c r="I535" s="37">
        <v>2</v>
      </c>
      <c r="J535" s="37">
        <v>20</v>
      </c>
      <c r="K535" s="39">
        <v>27</v>
      </c>
    </row>
    <row r="536" spans="2:11" ht="13.5">
      <c r="B536" s="341"/>
      <c r="C536" s="239">
        <f t="shared" si="258"/>
        <v>100</v>
      </c>
      <c r="D536" s="116">
        <f aca="true" t="shared" si="261" ref="D536:K536">ROUND(D535/$C535*100,1)</f>
        <v>1.5</v>
      </c>
      <c r="E536" s="116">
        <f t="shared" si="261"/>
        <v>20.1</v>
      </c>
      <c r="F536" s="116">
        <f>ROUND(F535/$C535*100,1)-0.1</f>
        <v>51.6</v>
      </c>
      <c r="G536" s="116">
        <f>ROUND(G535/$C535*100,1)-0.1</f>
        <v>22.4</v>
      </c>
      <c r="H536" s="60">
        <f t="shared" si="261"/>
        <v>2.2</v>
      </c>
      <c r="I536" s="27">
        <f t="shared" si="261"/>
        <v>0.1</v>
      </c>
      <c r="J536" s="27">
        <f t="shared" si="261"/>
        <v>0.9</v>
      </c>
      <c r="K536" s="28">
        <f t="shared" si="261"/>
        <v>1.2</v>
      </c>
    </row>
    <row r="537" spans="2:11" ht="13.5">
      <c r="B537" s="340" t="s">
        <v>110</v>
      </c>
      <c r="C537" s="93">
        <f t="shared" si="258"/>
        <v>2394</v>
      </c>
      <c r="D537" s="37">
        <v>46</v>
      </c>
      <c r="E537" s="37">
        <v>456</v>
      </c>
      <c r="F537" s="37">
        <v>1265</v>
      </c>
      <c r="G537" s="29">
        <v>527</v>
      </c>
      <c r="H537" s="36">
        <v>49</v>
      </c>
      <c r="I537" s="37">
        <v>3</v>
      </c>
      <c r="J537" s="37">
        <v>28</v>
      </c>
      <c r="K537" s="39">
        <v>20</v>
      </c>
    </row>
    <row r="538" spans="2:11" ht="13.5">
      <c r="B538" s="341"/>
      <c r="C538" s="239">
        <f t="shared" si="258"/>
        <v>100</v>
      </c>
      <c r="D538" s="116">
        <f aca="true" t="shared" si="262" ref="D538:K538">ROUND(D537/$C537*100,1)</f>
        <v>1.9</v>
      </c>
      <c r="E538" s="116">
        <f t="shared" si="262"/>
        <v>19</v>
      </c>
      <c r="F538" s="116">
        <f>ROUND(F537/$C537*100,1)+0.1</f>
        <v>52.9</v>
      </c>
      <c r="G538" s="116">
        <f>ROUND(G537/$C537*100,1)+0.1</f>
        <v>22.1</v>
      </c>
      <c r="H538" s="60">
        <f t="shared" si="262"/>
        <v>2</v>
      </c>
      <c r="I538" s="27">
        <f t="shared" si="262"/>
        <v>0.1</v>
      </c>
      <c r="J538" s="27">
        <f t="shared" si="262"/>
        <v>1.2</v>
      </c>
      <c r="K538" s="28">
        <f t="shared" si="262"/>
        <v>0.8</v>
      </c>
    </row>
    <row r="539" spans="2:11" ht="13.5">
      <c r="B539" s="340" t="s">
        <v>189</v>
      </c>
      <c r="C539" s="93">
        <f t="shared" si="258"/>
        <v>1712</v>
      </c>
      <c r="D539" s="37">
        <v>32</v>
      </c>
      <c r="E539" s="37">
        <v>345</v>
      </c>
      <c r="F539" s="37">
        <v>879</v>
      </c>
      <c r="G539" s="29">
        <v>373</v>
      </c>
      <c r="H539" s="36">
        <v>42</v>
      </c>
      <c r="I539" s="37">
        <v>3</v>
      </c>
      <c r="J539" s="37">
        <v>22</v>
      </c>
      <c r="K539" s="39">
        <v>16</v>
      </c>
    </row>
    <row r="540" spans="2:11" ht="13.5">
      <c r="B540" s="341"/>
      <c r="C540" s="239">
        <f t="shared" si="258"/>
        <v>100</v>
      </c>
      <c r="D540" s="116">
        <f aca="true" t="shared" si="263" ref="D540:K540">ROUND(D539/$C539*100,1)</f>
        <v>1.9</v>
      </c>
      <c r="E540" s="116">
        <f t="shared" si="263"/>
        <v>20.2</v>
      </c>
      <c r="F540" s="116">
        <f t="shared" si="263"/>
        <v>51.3</v>
      </c>
      <c r="G540" s="116">
        <f>ROUND(G539/$C539*100,1)-0.1</f>
        <v>21.7</v>
      </c>
      <c r="H540" s="60">
        <f t="shared" si="263"/>
        <v>2.5</v>
      </c>
      <c r="I540" s="27">
        <f t="shared" si="263"/>
        <v>0.2</v>
      </c>
      <c r="J540" s="27">
        <f t="shared" si="263"/>
        <v>1.3</v>
      </c>
      <c r="K540" s="28">
        <f t="shared" si="263"/>
        <v>0.9</v>
      </c>
    </row>
    <row r="541" spans="2:11" ht="13.5" customHeight="1">
      <c r="B541" s="342" t="s">
        <v>88</v>
      </c>
      <c r="C541" s="93">
        <f t="shared" si="258"/>
        <v>10</v>
      </c>
      <c r="D541" s="37">
        <v>1</v>
      </c>
      <c r="E541" s="37">
        <v>3</v>
      </c>
      <c r="F541" s="37">
        <v>4</v>
      </c>
      <c r="G541" s="29">
        <v>1</v>
      </c>
      <c r="H541" s="36">
        <v>1</v>
      </c>
      <c r="I541" s="37">
        <v>0</v>
      </c>
      <c r="J541" s="37">
        <v>0</v>
      </c>
      <c r="K541" s="39">
        <v>0</v>
      </c>
    </row>
    <row r="542" spans="2:11" ht="13.5">
      <c r="B542" s="343"/>
      <c r="C542" s="240">
        <f t="shared" si="258"/>
        <v>100</v>
      </c>
      <c r="D542" s="31">
        <f aca="true" t="shared" si="264" ref="D542:K542">ROUND(D541/$C541*100,1)</f>
        <v>10</v>
      </c>
      <c r="E542" s="31">
        <f t="shared" si="264"/>
        <v>30</v>
      </c>
      <c r="F542" s="31">
        <f t="shared" si="264"/>
        <v>40</v>
      </c>
      <c r="G542" s="31">
        <f t="shared" si="264"/>
        <v>10</v>
      </c>
      <c r="H542" s="61">
        <f t="shared" si="264"/>
        <v>10</v>
      </c>
      <c r="I542" s="31">
        <f t="shared" si="264"/>
        <v>0</v>
      </c>
      <c r="J542" s="31">
        <f t="shared" si="264"/>
        <v>0</v>
      </c>
      <c r="K542" s="32">
        <f t="shared" si="264"/>
        <v>0</v>
      </c>
    </row>
    <row r="543" spans="2:11" ht="13.5">
      <c r="B543" s="331" t="s">
        <v>84</v>
      </c>
      <c r="C543" s="101">
        <f>SUM(C551,C553,C555,C545,C547,C549)</f>
        <v>7194</v>
      </c>
      <c r="D543" s="42">
        <f>SUM(D545,D547,D549+D551+D553+D555)</f>
        <v>125</v>
      </c>
      <c r="E543" s="42">
        <f aca="true" t="shared" si="265" ref="E543:K543">SUM(E545,E547,E549+E551+E553+E555)</f>
        <v>1416</v>
      </c>
      <c r="F543" s="42">
        <f t="shared" si="265"/>
        <v>3740</v>
      </c>
      <c r="G543" s="42">
        <f t="shared" si="265"/>
        <v>1589</v>
      </c>
      <c r="H543" s="42">
        <f t="shared" si="265"/>
        <v>168</v>
      </c>
      <c r="I543" s="42">
        <f t="shared" si="265"/>
        <v>10</v>
      </c>
      <c r="J543" s="42">
        <f t="shared" si="265"/>
        <v>76</v>
      </c>
      <c r="K543" s="26">
        <f t="shared" si="265"/>
        <v>70</v>
      </c>
    </row>
    <row r="544" spans="2:11" ht="13.5">
      <c r="B544" s="341"/>
      <c r="C544" s="239">
        <f aca="true" t="shared" si="266" ref="C544:C556">SUM(D544:K544)</f>
        <v>99.99999999999999</v>
      </c>
      <c r="D544" s="27">
        <f aca="true" t="shared" si="267" ref="D544:K544">ROUND(D543/$C543*100,1)</f>
        <v>1.7</v>
      </c>
      <c r="E544" s="27">
        <f t="shared" si="267"/>
        <v>19.7</v>
      </c>
      <c r="F544" s="27">
        <f t="shared" si="267"/>
        <v>52</v>
      </c>
      <c r="G544" s="27">
        <f t="shared" si="267"/>
        <v>22.1</v>
      </c>
      <c r="H544" s="60">
        <f t="shared" si="267"/>
        <v>2.3</v>
      </c>
      <c r="I544" s="27">
        <f t="shared" si="267"/>
        <v>0.1</v>
      </c>
      <c r="J544" s="27">
        <f t="shared" si="267"/>
        <v>1.1</v>
      </c>
      <c r="K544" s="28">
        <f t="shared" si="267"/>
        <v>1</v>
      </c>
    </row>
    <row r="545" spans="2:11" ht="13.5">
      <c r="B545" s="340" t="s">
        <v>112</v>
      </c>
      <c r="C545" s="93">
        <f t="shared" si="266"/>
        <v>623</v>
      </c>
      <c r="D545" s="38">
        <v>7</v>
      </c>
      <c r="E545" s="37">
        <v>130</v>
      </c>
      <c r="F545" s="37">
        <v>324</v>
      </c>
      <c r="G545" s="37">
        <v>126</v>
      </c>
      <c r="H545" s="29">
        <v>13</v>
      </c>
      <c r="I545" s="36">
        <v>2</v>
      </c>
      <c r="J545" s="37">
        <v>5</v>
      </c>
      <c r="K545" s="39">
        <v>16</v>
      </c>
    </row>
    <row r="546" spans="2:11" ht="13.5">
      <c r="B546" s="341"/>
      <c r="C546" s="239">
        <f t="shared" si="266"/>
        <v>99.99999999999999</v>
      </c>
      <c r="D546" s="116">
        <f aca="true" t="shared" si="268" ref="D546:K546">ROUND(D545/$C545*100,1)</f>
        <v>1.1</v>
      </c>
      <c r="E546" s="116">
        <f t="shared" si="268"/>
        <v>20.9</v>
      </c>
      <c r="F546" s="116">
        <f t="shared" si="268"/>
        <v>52</v>
      </c>
      <c r="G546" s="116">
        <f t="shared" si="268"/>
        <v>20.2</v>
      </c>
      <c r="H546" s="60">
        <f t="shared" si="268"/>
        <v>2.1</v>
      </c>
      <c r="I546" s="27">
        <f t="shared" si="268"/>
        <v>0.3</v>
      </c>
      <c r="J546" s="27">
        <f t="shared" si="268"/>
        <v>0.8</v>
      </c>
      <c r="K546" s="28">
        <f t="shared" si="268"/>
        <v>2.6</v>
      </c>
    </row>
    <row r="547" spans="2:11" ht="13.5">
      <c r="B547" s="332" t="s">
        <v>111</v>
      </c>
      <c r="C547" s="93">
        <f t="shared" si="266"/>
        <v>640</v>
      </c>
      <c r="D547" s="37">
        <v>13</v>
      </c>
      <c r="E547" s="37">
        <v>125</v>
      </c>
      <c r="F547" s="37">
        <v>331</v>
      </c>
      <c r="G547" s="29">
        <v>138</v>
      </c>
      <c r="H547" s="36">
        <v>13</v>
      </c>
      <c r="I547" s="37">
        <v>2</v>
      </c>
      <c r="J547" s="37">
        <v>10</v>
      </c>
      <c r="K547" s="39">
        <v>8</v>
      </c>
    </row>
    <row r="548" spans="2:11" ht="13.5">
      <c r="B548" s="341"/>
      <c r="C548" s="239">
        <f t="shared" si="266"/>
        <v>100</v>
      </c>
      <c r="D548" s="116">
        <f aca="true" t="shared" si="269" ref="D548:K548">ROUND(D547/$C547*100,1)</f>
        <v>2</v>
      </c>
      <c r="E548" s="116">
        <f t="shared" si="269"/>
        <v>19.5</v>
      </c>
      <c r="F548" s="116">
        <f t="shared" si="269"/>
        <v>51.7</v>
      </c>
      <c r="G548" s="116">
        <f t="shared" si="269"/>
        <v>21.6</v>
      </c>
      <c r="H548" s="60">
        <f t="shared" si="269"/>
        <v>2</v>
      </c>
      <c r="I548" s="27">
        <f t="shared" si="269"/>
        <v>0.3</v>
      </c>
      <c r="J548" s="27">
        <f t="shared" si="269"/>
        <v>1.6</v>
      </c>
      <c r="K548" s="28">
        <f t="shared" si="269"/>
        <v>1.3</v>
      </c>
    </row>
    <row r="549" spans="2:11" ht="13.5">
      <c r="B549" s="340" t="s">
        <v>113</v>
      </c>
      <c r="C549" s="93">
        <f t="shared" si="266"/>
        <v>2080</v>
      </c>
      <c r="D549" s="37">
        <v>42</v>
      </c>
      <c r="E549" s="37">
        <v>408</v>
      </c>
      <c r="F549" s="37">
        <v>1073</v>
      </c>
      <c r="G549" s="29">
        <v>463</v>
      </c>
      <c r="H549" s="36">
        <v>54</v>
      </c>
      <c r="I549" s="37">
        <v>1</v>
      </c>
      <c r="J549" s="37">
        <v>25</v>
      </c>
      <c r="K549" s="39">
        <v>14</v>
      </c>
    </row>
    <row r="550" spans="2:11" ht="13.5">
      <c r="B550" s="341"/>
      <c r="C550" s="239">
        <f t="shared" si="266"/>
        <v>100</v>
      </c>
      <c r="D550" s="116">
        <f aca="true" t="shared" si="270" ref="D550:K550">ROUND(D549/$C549*100,1)</f>
        <v>2</v>
      </c>
      <c r="E550" s="116">
        <f t="shared" si="270"/>
        <v>19.6</v>
      </c>
      <c r="F550" s="116">
        <f t="shared" si="270"/>
        <v>51.6</v>
      </c>
      <c r="G550" s="116">
        <f t="shared" si="270"/>
        <v>22.3</v>
      </c>
      <c r="H550" s="60">
        <f t="shared" si="270"/>
        <v>2.6</v>
      </c>
      <c r="I550" s="27">
        <f t="shared" si="270"/>
        <v>0</v>
      </c>
      <c r="J550" s="27">
        <f t="shared" si="270"/>
        <v>1.2</v>
      </c>
      <c r="K550" s="28">
        <f t="shared" si="270"/>
        <v>0.7</v>
      </c>
    </row>
    <row r="551" spans="2:11" ht="13.5">
      <c r="B551" s="340" t="s">
        <v>114</v>
      </c>
      <c r="C551" s="93">
        <f t="shared" si="266"/>
        <v>1538</v>
      </c>
      <c r="D551" s="37">
        <v>32</v>
      </c>
      <c r="E551" s="37">
        <v>353</v>
      </c>
      <c r="F551" s="37">
        <v>814</v>
      </c>
      <c r="G551" s="29">
        <v>295</v>
      </c>
      <c r="H551" s="36">
        <v>19</v>
      </c>
      <c r="I551" s="37">
        <v>0</v>
      </c>
      <c r="J551" s="37">
        <v>8</v>
      </c>
      <c r="K551" s="39">
        <v>17</v>
      </c>
    </row>
    <row r="552" spans="2:11" ht="13.5">
      <c r="B552" s="341"/>
      <c r="C552" s="239">
        <f t="shared" si="266"/>
        <v>100</v>
      </c>
      <c r="D552" s="116">
        <f aca="true" t="shared" si="271" ref="D552:K552">ROUND(D551/$C551*100,1)</f>
        <v>2.1</v>
      </c>
      <c r="E552" s="116">
        <f t="shared" si="271"/>
        <v>23</v>
      </c>
      <c r="F552" s="116">
        <f t="shared" si="271"/>
        <v>52.9</v>
      </c>
      <c r="G552" s="116">
        <f t="shared" si="271"/>
        <v>19.2</v>
      </c>
      <c r="H552" s="60">
        <f t="shared" si="271"/>
        <v>1.2</v>
      </c>
      <c r="I552" s="27">
        <f t="shared" si="271"/>
        <v>0</v>
      </c>
      <c r="J552" s="27">
        <f t="shared" si="271"/>
        <v>0.5</v>
      </c>
      <c r="K552" s="28">
        <f t="shared" si="271"/>
        <v>1.1</v>
      </c>
    </row>
    <row r="553" spans="2:11" ht="13.5">
      <c r="B553" s="340" t="s">
        <v>115</v>
      </c>
      <c r="C553" s="93">
        <f t="shared" si="266"/>
        <v>1110</v>
      </c>
      <c r="D553" s="37">
        <v>14</v>
      </c>
      <c r="E553" s="37">
        <v>181</v>
      </c>
      <c r="F553" s="37">
        <v>561</v>
      </c>
      <c r="G553" s="29">
        <v>289</v>
      </c>
      <c r="H553" s="36">
        <v>39</v>
      </c>
      <c r="I553" s="37">
        <v>4</v>
      </c>
      <c r="J553" s="37">
        <v>15</v>
      </c>
      <c r="K553" s="39">
        <v>7</v>
      </c>
    </row>
    <row r="554" spans="2:11" ht="13.5">
      <c r="B554" s="341"/>
      <c r="C554" s="239">
        <f t="shared" si="266"/>
        <v>100</v>
      </c>
      <c r="D554" s="116">
        <f>ROUND(D553/$C553*100,1)</f>
        <v>1.3</v>
      </c>
      <c r="E554" s="116">
        <f aca="true" t="shared" si="272" ref="E554:K554">ROUND(E553/$C553*100,1)</f>
        <v>16.3</v>
      </c>
      <c r="F554" s="116">
        <f t="shared" si="272"/>
        <v>50.5</v>
      </c>
      <c r="G554" s="116">
        <f t="shared" si="272"/>
        <v>26</v>
      </c>
      <c r="H554" s="60">
        <f t="shared" si="272"/>
        <v>3.5</v>
      </c>
      <c r="I554" s="27">
        <f t="shared" si="272"/>
        <v>0.4</v>
      </c>
      <c r="J554" s="27">
        <f t="shared" si="272"/>
        <v>1.4</v>
      </c>
      <c r="K554" s="28">
        <f t="shared" si="272"/>
        <v>0.6</v>
      </c>
    </row>
    <row r="555" spans="2:11" ht="13.5">
      <c r="B555" s="340" t="s">
        <v>116</v>
      </c>
      <c r="C555" s="93">
        <f t="shared" si="266"/>
        <v>1203</v>
      </c>
      <c r="D555" s="37">
        <v>17</v>
      </c>
      <c r="E555" s="37">
        <v>219</v>
      </c>
      <c r="F555" s="37">
        <v>637</v>
      </c>
      <c r="G555" s="29">
        <v>278</v>
      </c>
      <c r="H555" s="36">
        <v>30</v>
      </c>
      <c r="I555" s="37">
        <v>1</v>
      </c>
      <c r="J555" s="37">
        <v>13</v>
      </c>
      <c r="K555" s="39">
        <v>8</v>
      </c>
    </row>
    <row r="556" spans="2:11" ht="13.5">
      <c r="B556" s="341"/>
      <c r="C556" s="240">
        <f t="shared" si="266"/>
        <v>99.99999999999999</v>
      </c>
      <c r="D556" s="116">
        <f>ROUND(D555/$C555*100,1)</f>
        <v>1.4</v>
      </c>
      <c r="E556" s="116">
        <f aca="true" t="shared" si="273" ref="E556:K556">ROUND(E555/$C555*100,1)</f>
        <v>18.2</v>
      </c>
      <c r="F556" s="116">
        <f>ROUND(F555/$C555*100,1)-0.1</f>
        <v>52.9</v>
      </c>
      <c r="G556" s="116">
        <f t="shared" si="273"/>
        <v>23.1</v>
      </c>
      <c r="H556" s="31">
        <f>ROUND(H555/$C555*100,1)</f>
        <v>2.5</v>
      </c>
      <c r="I556" s="31">
        <f t="shared" si="273"/>
        <v>0.1</v>
      </c>
      <c r="J556" s="31">
        <f t="shared" si="273"/>
        <v>1.1</v>
      </c>
      <c r="K556" s="32">
        <f t="shared" si="273"/>
        <v>0.7</v>
      </c>
    </row>
    <row r="557" spans="2:11" ht="13.5">
      <c r="B557" s="331" t="s">
        <v>84</v>
      </c>
      <c r="C557" s="101">
        <f>SUM(C559,C561,C563)</f>
        <v>7194</v>
      </c>
      <c r="D557" s="42">
        <f>SUM(D559,D561,D563)</f>
        <v>125</v>
      </c>
      <c r="E557" s="42">
        <f aca="true" t="shared" si="274" ref="E557:K557">SUM(E559,E561,E563)</f>
        <v>1416</v>
      </c>
      <c r="F557" s="42">
        <f t="shared" si="274"/>
        <v>3740</v>
      </c>
      <c r="G557" s="42">
        <f t="shared" si="274"/>
        <v>1589</v>
      </c>
      <c r="H557" s="42">
        <f t="shared" si="274"/>
        <v>168</v>
      </c>
      <c r="I557" s="42">
        <f t="shared" si="274"/>
        <v>10</v>
      </c>
      <c r="J557" s="42">
        <f t="shared" si="274"/>
        <v>76</v>
      </c>
      <c r="K557" s="39">
        <f t="shared" si="274"/>
        <v>70</v>
      </c>
    </row>
    <row r="558" spans="2:11" ht="13.5">
      <c r="B558" s="341"/>
      <c r="C558" s="239">
        <f aca="true" t="shared" si="275" ref="C558:C564">SUM(D558:K558)</f>
        <v>99.99999999999999</v>
      </c>
      <c r="D558" s="27">
        <f aca="true" t="shared" si="276" ref="D558:K558">ROUND(D557/$C557*100,1)</f>
        <v>1.7</v>
      </c>
      <c r="E558" s="27">
        <f t="shared" si="276"/>
        <v>19.7</v>
      </c>
      <c r="F558" s="27">
        <f t="shared" si="276"/>
        <v>52</v>
      </c>
      <c r="G558" s="27">
        <f t="shared" si="276"/>
        <v>22.1</v>
      </c>
      <c r="H558" s="60">
        <f t="shared" si="276"/>
        <v>2.3</v>
      </c>
      <c r="I558" s="27">
        <f t="shared" si="276"/>
        <v>0.1</v>
      </c>
      <c r="J558" s="27">
        <f t="shared" si="276"/>
        <v>1.1</v>
      </c>
      <c r="K558" s="28">
        <f t="shared" si="276"/>
        <v>1</v>
      </c>
    </row>
    <row r="559" spans="2:11" ht="13.5">
      <c r="B559" s="340" t="s">
        <v>131</v>
      </c>
      <c r="C559" s="93">
        <f t="shared" si="275"/>
        <v>3200</v>
      </c>
      <c r="D559" s="37">
        <v>48</v>
      </c>
      <c r="E559" s="37">
        <v>615</v>
      </c>
      <c r="F559" s="37">
        <v>1668</v>
      </c>
      <c r="G559" s="29">
        <v>696</v>
      </c>
      <c r="H559" s="36">
        <v>91</v>
      </c>
      <c r="I559" s="37">
        <v>7</v>
      </c>
      <c r="J559" s="37">
        <v>39</v>
      </c>
      <c r="K559" s="39">
        <v>36</v>
      </c>
    </row>
    <row r="560" spans="2:11" ht="13.5">
      <c r="B560" s="341"/>
      <c r="C560" s="239">
        <f t="shared" si="275"/>
        <v>100</v>
      </c>
      <c r="D560" s="116">
        <f aca="true" t="shared" si="277" ref="D560:K560">ROUND(D559/$C559*100,1)</f>
        <v>1.5</v>
      </c>
      <c r="E560" s="116">
        <f t="shared" si="277"/>
        <v>19.2</v>
      </c>
      <c r="F560" s="116">
        <f>ROUND(F559/$C559*100,1)+0.1</f>
        <v>52.2</v>
      </c>
      <c r="G560" s="116">
        <f t="shared" si="277"/>
        <v>21.8</v>
      </c>
      <c r="H560" s="60">
        <f t="shared" si="277"/>
        <v>2.8</v>
      </c>
      <c r="I560" s="27">
        <f t="shared" si="277"/>
        <v>0.2</v>
      </c>
      <c r="J560" s="27">
        <f t="shared" si="277"/>
        <v>1.2</v>
      </c>
      <c r="K560" s="28">
        <f t="shared" si="277"/>
        <v>1.1</v>
      </c>
    </row>
    <row r="561" spans="2:11" ht="13.5">
      <c r="B561" s="342" t="s">
        <v>117</v>
      </c>
      <c r="C561" s="93">
        <f t="shared" si="275"/>
        <v>2735</v>
      </c>
      <c r="D561" s="37">
        <v>48</v>
      </c>
      <c r="E561" s="37">
        <v>533</v>
      </c>
      <c r="F561" s="37">
        <v>1411</v>
      </c>
      <c r="G561" s="29">
        <v>633</v>
      </c>
      <c r="H561" s="36">
        <v>56</v>
      </c>
      <c r="I561" s="37">
        <v>2</v>
      </c>
      <c r="J561" s="37">
        <v>28</v>
      </c>
      <c r="K561" s="39">
        <v>24</v>
      </c>
    </row>
    <row r="562" spans="2:11" ht="13.5">
      <c r="B562" s="341"/>
      <c r="C562" s="239">
        <f t="shared" si="275"/>
        <v>100</v>
      </c>
      <c r="D562" s="116">
        <f aca="true" t="shared" si="278" ref="D562:K562">ROUND(D561/$C561*100,1)</f>
        <v>1.8</v>
      </c>
      <c r="E562" s="116">
        <f t="shared" si="278"/>
        <v>19.5</v>
      </c>
      <c r="F562" s="116">
        <f t="shared" si="278"/>
        <v>51.6</v>
      </c>
      <c r="G562" s="116">
        <f t="shared" si="278"/>
        <v>23.1</v>
      </c>
      <c r="H562" s="60">
        <f t="shared" si="278"/>
        <v>2</v>
      </c>
      <c r="I562" s="27">
        <f t="shared" si="278"/>
        <v>0.1</v>
      </c>
      <c r="J562" s="27">
        <f t="shared" si="278"/>
        <v>1</v>
      </c>
      <c r="K562" s="28">
        <f t="shared" si="278"/>
        <v>0.9</v>
      </c>
    </row>
    <row r="563" spans="2:11" ht="13.5" customHeight="1">
      <c r="B563" s="338" t="s">
        <v>34</v>
      </c>
      <c r="C563" s="93">
        <f t="shared" si="275"/>
        <v>1259</v>
      </c>
      <c r="D563" s="37">
        <v>29</v>
      </c>
      <c r="E563" s="37">
        <v>268</v>
      </c>
      <c r="F563" s="37">
        <v>661</v>
      </c>
      <c r="G563" s="29">
        <v>260</v>
      </c>
      <c r="H563" s="36">
        <v>21</v>
      </c>
      <c r="I563" s="37">
        <v>1</v>
      </c>
      <c r="J563" s="37">
        <v>9</v>
      </c>
      <c r="K563" s="39">
        <v>10</v>
      </c>
    </row>
    <row r="564" spans="2:11" ht="13.5">
      <c r="B564" s="343"/>
      <c r="C564" s="240">
        <f t="shared" si="275"/>
        <v>100</v>
      </c>
      <c r="D564" s="31">
        <f aca="true" t="shared" si="279" ref="D564:K564">ROUND(D563/$C563*100,1)</f>
        <v>2.3</v>
      </c>
      <c r="E564" s="31">
        <f t="shared" si="279"/>
        <v>21.3</v>
      </c>
      <c r="F564" s="31">
        <f>ROUND(F563/$C563*100,1)-0.1</f>
        <v>52.4</v>
      </c>
      <c r="G564" s="31">
        <f t="shared" si="279"/>
        <v>20.7</v>
      </c>
      <c r="H564" s="61">
        <f t="shared" si="279"/>
        <v>1.7</v>
      </c>
      <c r="I564" s="31">
        <f t="shared" si="279"/>
        <v>0.1</v>
      </c>
      <c r="J564" s="31">
        <f t="shared" si="279"/>
        <v>0.7</v>
      </c>
      <c r="K564" s="32">
        <f t="shared" si="279"/>
        <v>0.8</v>
      </c>
    </row>
    <row r="565" ht="13.5">
      <c r="A565" s="20" t="s">
        <v>287</v>
      </c>
    </row>
    <row r="566" ht="13.5">
      <c r="A566" s="20" t="s">
        <v>150</v>
      </c>
    </row>
    <row r="567" ht="13.5">
      <c r="K567" s="290" t="s">
        <v>250</v>
      </c>
    </row>
    <row r="568" spans="2:11" ht="27">
      <c r="B568" s="291"/>
      <c r="C568" s="95" t="s">
        <v>84</v>
      </c>
      <c r="D568" s="21" t="s">
        <v>134</v>
      </c>
      <c r="E568" s="35" t="s">
        <v>135</v>
      </c>
      <c r="F568" s="35" t="s">
        <v>136</v>
      </c>
      <c r="G568" s="35" t="s">
        <v>148</v>
      </c>
      <c r="H568" s="35" t="s">
        <v>149</v>
      </c>
      <c r="I568" s="35" t="s">
        <v>1</v>
      </c>
      <c r="J568" s="35" t="s">
        <v>100</v>
      </c>
      <c r="K568" s="124" t="s">
        <v>88</v>
      </c>
    </row>
    <row r="569" spans="2:11" ht="13.5">
      <c r="B569" s="331" t="s">
        <v>84</v>
      </c>
      <c r="C569" s="90">
        <f>SUM(C571,C573,C575)</f>
        <v>7194</v>
      </c>
      <c r="D569" s="37">
        <f>SUM(D571,D573,D575)</f>
        <v>290</v>
      </c>
      <c r="E569" s="37">
        <f aca="true" t="shared" si="280" ref="E569:K569">SUM(E571,E573,E575)</f>
        <v>1628</v>
      </c>
      <c r="F569" s="37">
        <f t="shared" si="280"/>
        <v>3902</v>
      </c>
      <c r="G569" s="25">
        <f t="shared" si="280"/>
        <v>1147</v>
      </c>
      <c r="H569" s="36">
        <f t="shared" si="280"/>
        <v>124</v>
      </c>
      <c r="I569" s="37">
        <f t="shared" si="280"/>
        <v>5</v>
      </c>
      <c r="J569" s="37">
        <f t="shared" si="280"/>
        <v>19</v>
      </c>
      <c r="K569" s="39">
        <f t="shared" si="280"/>
        <v>79</v>
      </c>
    </row>
    <row r="570" spans="2:11" ht="13.5">
      <c r="B570" s="341"/>
      <c r="C570" s="239">
        <f aca="true" t="shared" si="281" ref="C570:C576">SUM(D570:K570)</f>
        <v>100</v>
      </c>
      <c r="D570" s="27">
        <f aca="true" t="shared" si="282" ref="D570:K570">ROUND(D569/$C569*100,1)</f>
        <v>4</v>
      </c>
      <c r="E570" s="27">
        <f t="shared" si="282"/>
        <v>22.6</v>
      </c>
      <c r="F570" s="27">
        <f>ROUND(F569/$C569*100,1)+0.1</f>
        <v>54.300000000000004</v>
      </c>
      <c r="G570" s="27">
        <f t="shared" si="282"/>
        <v>15.9</v>
      </c>
      <c r="H570" s="60">
        <f t="shared" si="282"/>
        <v>1.7</v>
      </c>
      <c r="I570" s="27">
        <f t="shared" si="282"/>
        <v>0.1</v>
      </c>
      <c r="J570" s="27">
        <f t="shared" si="282"/>
        <v>0.3</v>
      </c>
      <c r="K570" s="28">
        <f t="shared" si="282"/>
        <v>1.1</v>
      </c>
    </row>
    <row r="571" spans="2:11" ht="13.5">
      <c r="B571" s="332" t="s">
        <v>89</v>
      </c>
      <c r="C571" s="93">
        <f t="shared" si="281"/>
        <v>3673</v>
      </c>
      <c r="D571" s="37">
        <v>143</v>
      </c>
      <c r="E571" s="37">
        <v>836</v>
      </c>
      <c r="F571" s="37">
        <v>2005</v>
      </c>
      <c r="G571" s="29">
        <v>574</v>
      </c>
      <c r="H571" s="36">
        <v>61</v>
      </c>
      <c r="I571" s="37">
        <v>5</v>
      </c>
      <c r="J571" s="37">
        <v>9</v>
      </c>
      <c r="K571" s="39">
        <v>40</v>
      </c>
    </row>
    <row r="572" spans="2:11" ht="13.5">
      <c r="B572" s="341"/>
      <c r="C572" s="239">
        <f t="shared" si="281"/>
        <v>99.99999999999999</v>
      </c>
      <c r="D572" s="116">
        <f aca="true" t="shared" si="283" ref="D572:K572">ROUND(D571/$C571*100,1)</f>
        <v>3.9</v>
      </c>
      <c r="E572" s="116">
        <f t="shared" si="283"/>
        <v>22.8</v>
      </c>
      <c r="F572" s="116">
        <f t="shared" si="283"/>
        <v>54.6</v>
      </c>
      <c r="G572" s="116">
        <f t="shared" si="283"/>
        <v>15.6</v>
      </c>
      <c r="H572" s="60">
        <f t="shared" si="283"/>
        <v>1.7</v>
      </c>
      <c r="I572" s="27">
        <f t="shared" si="283"/>
        <v>0.1</v>
      </c>
      <c r="J572" s="27">
        <f t="shared" si="283"/>
        <v>0.2</v>
      </c>
      <c r="K572" s="28">
        <f t="shared" si="283"/>
        <v>1.1</v>
      </c>
    </row>
    <row r="573" spans="2:11" ht="13.5">
      <c r="B573" s="340" t="s">
        <v>90</v>
      </c>
      <c r="C573" s="93">
        <f t="shared" si="281"/>
        <v>3436</v>
      </c>
      <c r="D573" s="89">
        <v>143</v>
      </c>
      <c r="E573" s="89">
        <v>771</v>
      </c>
      <c r="F573" s="89">
        <v>1850</v>
      </c>
      <c r="G573" s="89">
        <v>564</v>
      </c>
      <c r="H573" s="36">
        <v>62</v>
      </c>
      <c r="I573" s="37">
        <v>0</v>
      </c>
      <c r="J573" s="37">
        <v>9</v>
      </c>
      <c r="K573" s="39">
        <v>37</v>
      </c>
    </row>
    <row r="574" spans="2:11" ht="13.5">
      <c r="B574" s="341"/>
      <c r="C574" s="239">
        <f t="shared" si="281"/>
        <v>99.99999999999997</v>
      </c>
      <c r="D574" s="27">
        <f aca="true" t="shared" si="284" ref="D574:K574">ROUND(D573/$C573*100,1)</f>
        <v>4.2</v>
      </c>
      <c r="E574" s="27">
        <f t="shared" si="284"/>
        <v>22.4</v>
      </c>
      <c r="F574" s="27">
        <f t="shared" si="284"/>
        <v>53.8</v>
      </c>
      <c r="G574" s="27">
        <f t="shared" si="284"/>
        <v>16.4</v>
      </c>
      <c r="H574" s="60">
        <f t="shared" si="284"/>
        <v>1.8</v>
      </c>
      <c r="I574" s="27">
        <f t="shared" si="284"/>
        <v>0</v>
      </c>
      <c r="J574" s="27">
        <f t="shared" si="284"/>
        <v>0.3</v>
      </c>
      <c r="K574" s="28">
        <f t="shared" si="284"/>
        <v>1.1</v>
      </c>
    </row>
    <row r="575" spans="2:11" ht="13.5">
      <c r="B575" s="342" t="s">
        <v>88</v>
      </c>
      <c r="C575" s="93">
        <f t="shared" si="281"/>
        <v>85</v>
      </c>
      <c r="D575" s="37">
        <v>4</v>
      </c>
      <c r="E575" s="37">
        <v>21</v>
      </c>
      <c r="F575" s="37">
        <v>47</v>
      </c>
      <c r="G575" s="37">
        <v>9</v>
      </c>
      <c r="H575" s="36">
        <v>1</v>
      </c>
      <c r="I575" s="37">
        <v>0</v>
      </c>
      <c r="J575" s="37">
        <v>1</v>
      </c>
      <c r="K575" s="39">
        <v>2</v>
      </c>
    </row>
    <row r="576" spans="2:11" ht="13.5">
      <c r="B576" s="343"/>
      <c r="C576" s="240">
        <f t="shared" si="281"/>
        <v>100</v>
      </c>
      <c r="D576" s="31">
        <f aca="true" t="shared" si="285" ref="D576:K576">ROUND(D575/$C575*100,1)</f>
        <v>4.7</v>
      </c>
      <c r="E576" s="31">
        <f t="shared" si="285"/>
        <v>24.7</v>
      </c>
      <c r="F576" s="31">
        <f>ROUND(F575/$C575*100,1)-0.1</f>
        <v>55.199999999999996</v>
      </c>
      <c r="G576" s="31">
        <f t="shared" si="285"/>
        <v>10.6</v>
      </c>
      <c r="H576" s="31">
        <f t="shared" si="285"/>
        <v>1.2</v>
      </c>
      <c r="I576" s="31">
        <f t="shared" si="285"/>
        <v>0</v>
      </c>
      <c r="J576" s="31">
        <f t="shared" si="285"/>
        <v>1.2</v>
      </c>
      <c r="K576" s="32">
        <f t="shared" si="285"/>
        <v>2.4</v>
      </c>
    </row>
    <row r="577" spans="2:11" ht="13.5">
      <c r="B577" s="331" t="s">
        <v>84</v>
      </c>
      <c r="C577" s="101">
        <f>SUM(C579,C581,C583,C585,C587)</f>
        <v>7194</v>
      </c>
      <c r="D577" s="42">
        <f>SUM(D579,D581,D583,D585,D587)</f>
        <v>290</v>
      </c>
      <c r="E577" s="42">
        <f>SUM(E579,E581,E583,E585,E587)</f>
        <v>1628</v>
      </c>
      <c r="F577" s="42">
        <f aca="true" t="shared" si="286" ref="F577:K577">SUM(F579,F581,F583,F585,F587)</f>
        <v>3902</v>
      </c>
      <c r="G577" s="25">
        <f t="shared" si="286"/>
        <v>1147</v>
      </c>
      <c r="H577" s="36">
        <f t="shared" si="286"/>
        <v>124</v>
      </c>
      <c r="I577" s="37">
        <f t="shared" si="286"/>
        <v>5</v>
      </c>
      <c r="J577" s="37">
        <f t="shared" si="286"/>
        <v>19</v>
      </c>
      <c r="K577" s="39">
        <f t="shared" si="286"/>
        <v>79</v>
      </c>
    </row>
    <row r="578" spans="2:11" ht="13.5">
      <c r="B578" s="341"/>
      <c r="C578" s="239">
        <f aca="true" t="shared" si="287" ref="C578:C588">SUM(D578:K578)</f>
        <v>100</v>
      </c>
      <c r="D578" s="27">
        <f aca="true" t="shared" si="288" ref="D578:K578">ROUND(D577/$C577*100,1)</f>
        <v>4</v>
      </c>
      <c r="E578" s="27">
        <f t="shared" si="288"/>
        <v>22.6</v>
      </c>
      <c r="F578" s="27">
        <f>ROUND(F577/$C577*100,1)+0.1</f>
        <v>54.300000000000004</v>
      </c>
      <c r="G578" s="27">
        <f t="shared" si="288"/>
        <v>15.9</v>
      </c>
      <c r="H578" s="60">
        <f t="shared" si="288"/>
        <v>1.7</v>
      </c>
      <c r="I578" s="27">
        <f t="shared" si="288"/>
        <v>0.1</v>
      </c>
      <c r="J578" s="27">
        <f t="shared" si="288"/>
        <v>0.3</v>
      </c>
      <c r="K578" s="28">
        <f t="shared" si="288"/>
        <v>1.1</v>
      </c>
    </row>
    <row r="579" spans="2:11" ht="13.5">
      <c r="B579" s="340" t="s">
        <v>177</v>
      </c>
      <c r="C579" s="93">
        <f t="shared" si="287"/>
        <v>751</v>
      </c>
      <c r="D579" s="37">
        <v>48</v>
      </c>
      <c r="E579" s="37">
        <v>206</v>
      </c>
      <c r="F579" s="37">
        <v>361</v>
      </c>
      <c r="G579" s="29">
        <v>108</v>
      </c>
      <c r="H579" s="36">
        <v>13</v>
      </c>
      <c r="I579" s="37">
        <v>2</v>
      </c>
      <c r="J579" s="37">
        <v>4</v>
      </c>
      <c r="K579" s="39">
        <v>9</v>
      </c>
    </row>
    <row r="580" spans="2:11" ht="13.5">
      <c r="B580" s="341"/>
      <c r="C580" s="239">
        <f t="shared" si="287"/>
        <v>100.00000000000001</v>
      </c>
      <c r="D580" s="116">
        <f aca="true" t="shared" si="289" ref="D580:K580">ROUND(D579/$C579*100,1)</f>
        <v>6.4</v>
      </c>
      <c r="E580" s="116">
        <f t="shared" si="289"/>
        <v>27.4</v>
      </c>
      <c r="F580" s="116">
        <f t="shared" si="289"/>
        <v>48.1</v>
      </c>
      <c r="G580" s="116">
        <f t="shared" si="289"/>
        <v>14.4</v>
      </c>
      <c r="H580" s="60">
        <f t="shared" si="289"/>
        <v>1.7</v>
      </c>
      <c r="I580" s="27">
        <f t="shared" si="289"/>
        <v>0.3</v>
      </c>
      <c r="J580" s="27">
        <f t="shared" si="289"/>
        <v>0.5</v>
      </c>
      <c r="K580" s="28">
        <f t="shared" si="289"/>
        <v>1.2</v>
      </c>
    </row>
    <row r="581" spans="2:11" ht="13.5">
      <c r="B581" s="340" t="s">
        <v>178</v>
      </c>
      <c r="C581" s="93">
        <f t="shared" si="287"/>
        <v>2327</v>
      </c>
      <c r="D581" s="37">
        <v>113</v>
      </c>
      <c r="E581" s="37">
        <v>559</v>
      </c>
      <c r="F581" s="37">
        <v>1216</v>
      </c>
      <c r="G581" s="29">
        <v>368</v>
      </c>
      <c r="H581" s="36">
        <v>38</v>
      </c>
      <c r="I581" s="37">
        <v>1</v>
      </c>
      <c r="J581" s="37">
        <v>4</v>
      </c>
      <c r="K581" s="39">
        <v>28</v>
      </c>
    </row>
    <row r="582" spans="2:11" ht="13.5">
      <c r="B582" s="341"/>
      <c r="C582" s="239">
        <f t="shared" si="287"/>
        <v>99.99999999999999</v>
      </c>
      <c r="D582" s="116">
        <f aca="true" t="shared" si="290" ref="D582:K582">ROUND(D581/$C581*100,1)</f>
        <v>4.9</v>
      </c>
      <c r="E582" s="116">
        <f t="shared" si="290"/>
        <v>24</v>
      </c>
      <c r="F582" s="116">
        <f t="shared" si="290"/>
        <v>52.3</v>
      </c>
      <c r="G582" s="116">
        <f t="shared" si="290"/>
        <v>15.8</v>
      </c>
      <c r="H582" s="60">
        <f t="shared" si="290"/>
        <v>1.6</v>
      </c>
      <c r="I582" s="27">
        <f t="shared" si="290"/>
        <v>0</v>
      </c>
      <c r="J582" s="27">
        <f t="shared" si="290"/>
        <v>0.2</v>
      </c>
      <c r="K582" s="28">
        <f t="shared" si="290"/>
        <v>1.2</v>
      </c>
    </row>
    <row r="583" spans="2:11" ht="13.5">
      <c r="B583" s="340" t="s">
        <v>110</v>
      </c>
      <c r="C583" s="93">
        <f t="shared" si="287"/>
        <v>2394</v>
      </c>
      <c r="D583" s="37">
        <v>83</v>
      </c>
      <c r="E583" s="37">
        <v>521</v>
      </c>
      <c r="F583" s="37">
        <v>1322</v>
      </c>
      <c r="G583" s="29">
        <v>388</v>
      </c>
      <c r="H583" s="36">
        <v>44</v>
      </c>
      <c r="I583" s="37">
        <v>1</v>
      </c>
      <c r="J583" s="37">
        <v>8</v>
      </c>
      <c r="K583" s="39">
        <v>27</v>
      </c>
    </row>
    <row r="584" spans="2:11" ht="13.5">
      <c r="B584" s="341"/>
      <c r="C584" s="239">
        <f t="shared" si="287"/>
        <v>100</v>
      </c>
      <c r="D584" s="116">
        <f aca="true" t="shared" si="291" ref="D584:K584">ROUND(D583/$C583*100,1)</f>
        <v>3.5</v>
      </c>
      <c r="E584" s="116">
        <f t="shared" si="291"/>
        <v>21.8</v>
      </c>
      <c r="F584" s="116">
        <f>ROUND(F583/$C583*100,1)+0.1</f>
        <v>55.300000000000004</v>
      </c>
      <c r="G584" s="116">
        <f t="shared" si="291"/>
        <v>16.2</v>
      </c>
      <c r="H584" s="60">
        <f t="shared" si="291"/>
        <v>1.8</v>
      </c>
      <c r="I584" s="27">
        <f t="shared" si="291"/>
        <v>0</v>
      </c>
      <c r="J584" s="27">
        <f t="shared" si="291"/>
        <v>0.3</v>
      </c>
      <c r="K584" s="28">
        <f t="shared" si="291"/>
        <v>1.1</v>
      </c>
    </row>
    <row r="585" spans="2:11" ht="13.5">
      <c r="B585" s="340" t="s">
        <v>189</v>
      </c>
      <c r="C585" s="93">
        <f t="shared" si="287"/>
        <v>1712</v>
      </c>
      <c r="D585" s="37">
        <v>44</v>
      </c>
      <c r="E585" s="37">
        <v>340</v>
      </c>
      <c r="F585" s="37">
        <v>1000</v>
      </c>
      <c r="G585" s="29">
        <v>281</v>
      </c>
      <c r="H585" s="36">
        <v>29</v>
      </c>
      <c r="I585" s="37">
        <v>1</v>
      </c>
      <c r="J585" s="37">
        <v>3</v>
      </c>
      <c r="K585" s="39">
        <v>14</v>
      </c>
    </row>
    <row r="586" spans="2:11" ht="13.5">
      <c r="B586" s="341"/>
      <c r="C586" s="239">
        <f t="shared" si="287"/>
        <v>99.99999999999999</v>
      </c>
      <c r="D586" s="116">
        <f aca="true" t="shared" si="292" ref="D586:K586">ROUND(D585/$C585*100,1)</f>
        <v>2.6</v>
      </c>
      <c r="E586" s="116">
        <f t="shared" si="292"/>
        <v>19.9</v>
      </c>
      <c r="F586" s="116">
        <f>ROUND(F585/$C585*100,1)-0.1</f>
        <v>58.3</v>
      </c>
      <c r="G586" s="116">
        <f t="shared" si="292"/>
        <v>16.4</v>
      </c>
      <c r="H586" s="60">
        <f t="shared" si="292"/>
        <v>1.7</v>
      </c>
      <c r="I586" s="27">
        <f t="shared" si="292"/>
        <v>0.1</v>
      </c>
      <c r="J586" s="27">
        <f t="shared" si="292"/>
        <v>0.2</v>
      </c>
      <c r="K586" s="28">
        <f t="shared" si="292"/>
        <v>0.8</v>
      </c>
    </row>
    <row r="587" spans="2:11" ht="13.5">
      <c r="B587" s="342" t="s">
        <v>88</v>
      </c>
      <c r="C587" s="93">
        <f t="shared" si="287"/>
        <v>10</v>
      </c>
      <c r="D587" s="37">
        <v>2</v>
      </c>
      <c r="E587" s="37">
        <v>2</v>
      </c>
      <c r="F587" s="37">
        <v>3</v>
      </c>
      <c r="G587" s="29">
        <v>2</v>
      </c>
      <c r="H587" s="36">
        <v>0</v>
      </c>
      <c r="I587" s="37">
        <v>0</v>
      </c>
      <c r="J587" s="37">
        <v>0</v>
      </c>
      <c r="K587" s="39">
        <v>1</v>
      </c>
    </row>
    <row r="588" spans="2:11" ht="13.5">
      <c r="B588" s="343"/>
      <c r="C588" s="240">
        <f t="shared" si="287"/>
        <v>100</v>
      </c>
      <c r="D588" s="31">
        <f aca="true" t="shared" si="293" ref="D588:K588">ROUND(D587/$C587*100,1)</f>
        <v>20</v>
      </c>
      <c r="E588" s="31">
        <f t="shared" si="293"/>
        <v>20</v>
      </c>
      <c r="F588" s="31">
        <f t="shared" si="293"/>
        <v>30</v>
      </c>
      <c r="G588" s="31">
        <f t="shared" si="293"/>
        <v>20</v>
      </c>
      <c r="H588" s="61">
        <f t="shared" si="293"/>
        <v>0</v>
      </c>
      <c r="I588" s="31">
        <f t="shared" si="293"/>
        <v>0</v>
      </c>
      <c r="J588" s="31">
        <f t="shared" si="293"/>
        <v>0</v>
      </c>
      <c r="K588" s="32">
        <f t="shared" si="293"/>
        <v>10</v>
      </c>
    </row>
    <row r="589" spans="2:11" ht="13.5">
      <c r="B589" s="331" t="s">
        <v>84</v>
      </c>
      <c r="C589" s="101">
        <f>SUM(C591,C593,C595+C597+C599+C601)</f>
        <v>7194</v>
      </c>
      <c r="D589" s="42">
        <f>SUM(D591,D593,D595+D597+D599+D601)</f>
        <v>290</v>
      </c>
      <c r="E589" s="42">
        <f aca="true" t="shared" si="294" ref="E589:K589">SUM(E591,E593,E595+E597+E599+E601)</f>
        <v>1628</v>
      </c>
      <c r="F589" s="42">
        <f t="shared" si="294"/>
        <v>3902</v>
      </c>
      <c r="G589" s="42">
        <f t="shared" si="294"/>
        <v>1147</v>
      </c>
      <c r="H589" s="42">
        <f t="shared" si="294"/>
        <v>124</v>
      </c>
      <c r="I589" s="42">
        <f t="shared" si="294"/>
        <v>5</v>
      </c>
      <c r="J589" s="42">
        <f t="shared" si="294"/>
        <v>19</v>
      </c>
      <c r="K589" s="26">
        <f t="shared" si="294"/>
        <v>79</v>
      </c>
    </row>
    <row r="590" spans="2:11" ht="13.5">
      <c r="B590" s="341"/>
      <c r="C590" s="239">
        <f aca="true" t="shared" si="295" ref="C590:C602">SUM(D590:K590)</f>
        <v>100</v>
      </c>
      <c r="D590" s="27">
        <f aca="true" t="shared" si="296" ref="D590:K590">ROUND(D589/$C589*100,1)</f>
        <v>4</v>
      </c>
      <c r="E590" s="27">
        <f t="shared" si="296"/>
        <v>22.6</v>
      </c>
      <c r="F590" s="27">
        <f>ROUND(F589/$C589*100,1)+0.1</f>
        <v>54.300000000000004</v>
      </c>
      <c r="G590" s="27">
        <f t="shared" si="296"/>
        <v>15.9</v>
      </c>
      <c r="H590" s="60">
        <f t="shared" si="296"/>
        <v>1.7</v>
      </c>
      <c r="I590" s="27">
        <f t="shared" si="296"/>
        <v>0.1</v>
      </c>
      <c r="J590" s="27">
        <f t="shared" si="296"/>
        <v>0.3</v>
      </c>
      <c r="K590" s="28">
        <f t="shared" si="296"/>
        <v>1.1</v>
      </c>
    </row>
    <row r="591" spans="2:11" ht="13.5">
      <c r="B591" s="340" t="s">
        <v>112</v>
      </c>
      <c r="C591" s="93">
        <f t="shared" si="295"/>
        <v>623</v>
      </c>
      <c r="D591" s="37">
        <v>12</v>
      </c>
      <c r="E591" s="37">
        <v>127</v>
      </c>
      <c r="F591" s="37">
        <v>361</v>
      </c>
      <c r="G591" s="29">
        <v>97</v>
      </c>
      <c r="H591" s="36">
        <v>8</v>
      </c>
      <c r="I591" s="37">
        <v>0</v>
      </c>
      <c r="J591" s="37">
        <v>1</v>
      </c>
      <c r="K591" s="39">
        <v>17</v>
      </c>
    </row>
    <row r="592" spans="2:11" ht="13.5">
      <c r="B592" s="341"/>
      <c r="C592" s="239">
        <f t="shared" si="295"/>
        <v>99.99999999999999</v>
      </c>
      <c r="D592" s="116">
        <f aca="true" t="shared" si="297" ref="D592:K592">ROUND(D591/$C591*100,1)</f>
        <v>1.9</v>
      </c>
      <c r="E592" s="116">
        <f t="shared" si="297"/>
        <v>20.4</v>
      </c>
      <c r="F592" s="116">
        <f t="shared" si="297"/>
        <v>57.9</v>
      </c>
      <c r="G592" s="116">
        <f t="shared" si="297"/>
        <v>15.6</v>
      </c>
      <c r="H592" s="60">
        <f t="shared" si="297"/>
        <v>1.3</v>
      </c>
      <c r="I592" s="27">
        <f t="shared" si="297"/>
        <v>0</v>
      </c>
      <c r="J592" s="27">
        <f t="shared" si="297"/>
        <v>0.2</v>
      </c>
      <c r="K592" s="28">
        <f t="shared" si="297"/>
        <v>2.7</v>
      </c>
    </row>
    <row r="593" spans="2:11" ht="13.5">
      <c r="B593" s="332" t="s">
        <v>111</v>
      </c>
      <c r="C593" s="93">
        <f t="shared" si="295"/>
        <v>640</v>
      </c>
      <c r="D593" s="37">
        <v>32</v>
      </c>
      <c r="E593" s="37">
        <v>121</v>
      </c>
      <c r="F593" s="37">
        <v>346</v>
      </c>
      <c r="G593" s="29">
        <v>119</v>
      </c>
      <c r="H593" s="36">
        <v>11</v>
      </c>
      <c r="I593" s="37">
        <v>1</v>
      </c>
      <c r="J593" s="37">
        <v>2</v>
      </c>
      <c r="K593" s="39">
        <v>8</v>
      </c>
    </row>
    <row r="594" spans="2:11" ht="13.5">
      <c r="B594" s="341"/>
      <c r="C594" s="239">
        <f t="shared" si="295"/>
        <v>100</v>
      </c>
      <c r="D594" s="116">
        <f aca="true" t="shared" si="298" ref="D594:K594">ROUND(D593/$C593*100,1)</f>
        <v>5</v>
      </c>
      <c r="E594" s="116">
        <f t="shared" si="298"/>
        <v>18.9</v>
      </c>
      <c r="F594" s="116">
        <f>ROUND(F593/$C593*100,1)-0.1</f>
        <v>54</v>
      </c>
      <c r="G594" s="116">
        <f t="shared" si="298"/>
        <v>18.6</v>
      </c>
      <c r="H594" s="60">
        <f t="shared" si="298"/>
        <v>1.7</v>
      </c>
      <c r="I594" s="27">
        <f t="shared" si="298"/>
        <v>0.2</v>
      </c>
      <c r="J594" s="27">
        <f t="shared" si="298"/>
        <v>0.3</v>
      </c>
      <c r="K594" s="28">
        <f t="shared" si="298"/>
        <v>1.3</v>
      </c>
    </row>
    <row r="595" spans="2:11" ht="13.5">
      <c r="B595" s="340" t="s">
        <v>113</v>
      </c>
      <c r="C595" s="93">
        <f t="shared" si="295"/>
        <v>2080</v>
      </c>
      <c r="D595" s="37">
        <v>81</v>
      </c>
      <c r="E595" s="37">
        <v>475</v>
      </c>
      <c r="F595" s="37">
        <v>1119</v>
      </c>
      <c r="G595" s="29">
        <v>339</v>
      </c>
      <c r="H595" s="36">
        <v>41</v>
      </c>
      <c r="I595" s="37">
        <v>0</v>
      </c>
      <c r="J595" s="37">
        <v>9</v>
      </c>
      <c r="K595" s="39">
        <v>16</v>
      </c>
    </row>
    <row r="596" spans="2:11" ht="13.5">
      <c r="B596" s="341"/>
      <c r="C596" s="239">
        <f t="shared" si="295"/>
        <v>100</v>
      </c>
      <c r="D596" s="116">
        <f aca="true" t="shared" si="299" ref="D596:K596">ROUND(D595/$C595*100,1)</f>
        <v>3.9</v>
      </c>
      <c r="E596" s="116">
        <f t="shared" si="299"/>
        <v>22.8</v>
      </c>
      <c r="F596" s="116">
        <f t="shared" si="299"/>
        <v>53.8</v>
      </c>
      <c r="G596" s="116">
        <f t="shared" si="299"/>
        <v>16.3</v>
      </c>
      <c r="H596" s="60">
        <f t="shared" si="299"/>
        <v>2</v>
      </c>
      <c r="I596" s="27">
        <f t="shared" si="299"/>
        <v>0</v>
      </c>
      <c r="J596" s="27">
        <f t="shared" si="299"/>
        <v>0.4</v>
      </c>
      <c r="K596" s="28">
        <f t="shared" si="299"/>
        <v>0.8</v>
      </c>
    </row>
    <row r="597" spans="2:11" ht="13.5">
      <c r="B597" s="340" t="s">
        <v>114</v>
      </c>
      <c r="C597" s="93">
        <f t="shared" si="295"/>
        <v>1538</v>
      </c>
      <c r="D597" s="37">
        <v>67</v>
      </c>
      <c r="E597" s="37">
        <v>400</v>
      </c>
      <c r="F597" s="37">
        <v>842</v>
      </c>
      <c r="G597" s="29">
        <v>197</v>
      </c>
      <c r="H597" s="36">
        <v>17</v>
      </c>
      <c r="I597" s="37">
        <v>1</v>
      </c>
      <c r="J597" s="37">
        <v>2</v>
      </c>
      <c r="K597" s="39">
        <v>12</v>
      </c>
    </row>
    <row r="598" spans="2:11" ht="13.5">
      <c r="B598" s="341"/>
      <c r="C598" s="239">
        <f t="shared" si="295"/>
        <v>99.99999999999997</v>
      </c>
      <c r="D598" s="116">
        <f aca="true" t="shared" si="300" ref="D598:K598">ROUND(D597/$C597*100,1)</f>
        <v>4.4</v>
      </c>
      <c r="E598" s="116">
        <f t="shared" si="300"/>
        <v>26</v>
      </c>
      <c r="F598" s="116">
        <f t="shared" si="300"/>
        <v>54.7</v>
      </c>
      <c r="G598" s="116">
        <f t="shared" si="300"/>
        <v>12.8</v>
      </c>
      <c r="H598" s="60">
        <f t="shared" si="300"/>
        <v>1.1</v>
      </c>
      <c r="I598" s="27">
        <f t="shared" si="300"/>
        <v>0.1</v>
      </c>
      <c r="J598" s="27">
        <f t="shared" si="300"/>
        <v>0.1</v>
      </c>
      <c r="K598" s="28">
        <f t="shared" si="300"/>
        <v>0.8</v>
      </c>
    </row>
    <row r="599" spans="2:11" ht="13.5">
      <c r="B599" s="340" t="s">
        <v>115</v>
      </c>
      <c r="C599" s="93">
        <f t="shared" si="295"/>
        <v>1110</v>
      </c>
      <c r="D599" s="37">
        <v>55</v>
      </c>
      <c r="E599" s="37">
        <v>268</v>
      </c>
      <c r="F599" s="37">
        <v>570</v>
      </c>
      <c r="G599" s="29">
        <v>181</v>
      </c>
      <c r="H599" s="36">
        <v>21</v>
      </c>
      <c r="I599" s="37">
        <v>2</v>
      </c>
      <c r="J599" s="37">
        <v>2</v>
      </c>
      <c r="K599" s="39">
        <v>11</v>
      </c>
    </row>
    <row r="600" spans="2:11" ht="13.5">
      <c r="B600" s="341"/>
      <c r="C600" s="239">
        <f t="shared" si="295"/>
        <v>100.00000000000001</v>
      </c>
      <c r="D600" s="116">
        <f aca="true" t="shared" si="301" ref="D600:K600">ROUND(D599/$C599*100,1)</f>
        <v>5</v>
      </c>
      <c r="E600" s="116">
        <f t="shared" si="301"/>
        <v>24.1</v>
      </c>
      <c r="F600" s="116">
        <f>ROUND(F599/$C599*100,1)-0.1</f>
        <v>51.3</v>
      </c>
      <c r="G600" s="116">
        <f t="shared" si="301"/>
        <v>16.3</v>
      </c>
      <c r="H600" s="60">
        <f t="shared" si="301"/>
        <v>1.9</v>
      </c>
      <c r="I600" s="27">
        <f t="shared" si="301"/>
        <v>0.2</v>
      </c>
      <c r="J600" s="27">
        <f t="shared" si="301"/>
        <v>0.2</v>
      </c>
      <c r="K600" s="28">
        <f t="shared" si="301"/>
        <v>1</v>
      </c>
    </row>
    <row r="601" spans="2:11" ht="13.5">
      <c r="B601" s="340" t="s">
        <v>116</v>
      </c>
      <c r="C601" s="93">
        <f t="shared" si="295"/>
        <v>1203</v>
      </c>
      <c r="D601" s="37">
        <v>43</v>
      </c>
      <c r="E601" s="37">
        <v>237</v>
      </c>
      <c r="F601" s="37">
        <v>664</v>
      </c>
      <c r="G601" s="29">
        <v>214</v>
      </c>
      <c r="H601" s="36">
        <v>26</v>
      </c>
      <c r="I601" s="37">
        <v>1</v>
      </c>
      <c r="J601" s="37">
        <v>3</v>
      </c>
      <c r="K601" s="39">
        <v>15</v>
      </c>
    </row>
    <row r="602" spans="2:11" ht="13.5">
      <c r="B602" s="341"/>
      <c r="C602" s="240">
        <f t="shared" si="295"/>
        <v>100</v>
      </c>
      <c r="D602" s="31">
        <f aca="true" t="shared" si="302" ref="D602:K602">ROUND(D601/$C601*100,1)</f>
        <v>3.6</v>
      </c>
      <c r="E602" s="31">
        <f t="shared" si="302"/>
        <v>19.7</v>
      </c>
      <c r="F602" s="31">
        <f t="shared" si="302"/>
        <v>55.2</v>
      </c>
      <c r="G602" s="31">
        <f t="shared" si="302"/>
        <v>17.8</v>
      </c>
      <c r="H602" s="61">
        <f t="shared" si="302"/>
        <v>2.2</v>
      </c>
      <c r="I602" s="31">
        <f t="shared" si="302"/>
        <v>0.1</v>
      </c>
      <c r="J602" s="31">
        <f t="shared" si="302"/>
        <v>0.2</v>
      </c>
      <c r="K602" s="32">
        <f t="shared" si="302"/>
        <v>1.2</v>
      </c>
    </row>
    <row r="603" spans="2:11" ht="13.5">
      <c r="B603" s="331" t="s">
        <v>84</v>
      </c>
      <c r="C603" s="101">
        <f>SUM(C605,C607,C609)</f>
        <v>7194</v>
      </c>
      <c r="D603" s="42">
        <f>SUM(D605,D607,D609)</f>
        <v>290</v>
      </c>
      <c r="E603" s="42">
        <f aca="true" t="shared" si="303" ref="E603:K603">SUM(E605,E607,E609)</f>
        <v>1628</v>
      </c>
      <c r="F603" s="42">
        <f t="shared" si="303"/>
        <v>3902</v>
      </c>
      <c r="G603" s="42">
        <f t="shared" si="303"/>
        <v>1147</v>
      </c>
      <c r="H603" s="42">
        <f t="shared" si="303"/>
        <v>124</v>
      </c>
      <c r="I603" s="42">
        <f t="shared" si="303"/>
        <v>5</v>
      </c>
      <c r="J603" s="42">
        <f t="shared" si="303"/>
        <v>19</v>
      </c>
      <c r="K603" s="39">
        <f t="shared" si="303"/>
        <v>79</v>
      </c>
    </row>
    <row r="604" spans="2:11" ht="13.5">
      <c r="B604" s="341"/>
      <c r="C604" s="239">
        <f aca="true" t="shared" si="304" ref="C604:C610">SUM(D604:K604)</f>
        <v>100</v>
      </c>
      <c r="D604" s="116">
        <f aca="true" t="shared" si="305" ref="D604:K604">ROUND(D603/$C603*100,1)</f>
        <v>4</v>
      </c>
      <c r="E604" s="116">
        <f t="shared" si="305"/>
        <v>22.6</v>
      </c>
      <c r="F604" s="116">
        <f>ROUND(F603/$C603*100,1)+0.1</f>
        <v>54.300000000000004</v>
      </c>
      <c r="G604" s="116">
        <f t="shared" si="305"/>
        <v>15.9</v>
      </c>
      <c r="H604" s="60">
        <f t="shared" si="305"/>
        <v>1.7</v>
      </c>
      <c r="I604" s="27">
        <f t="shared" si="305"/>
        <v>0.1</v>
      </c>
      <c r="J604" s="27">
        <f t="shared" si="305"/>
        <v>0.3</v>
      </c>
      <c r="K604" s="28">
        <f t="shared" si="305"/>
        <v>1.1</v>
      </c>
    </row>
    <row r="605" spans="2:11" ht="13.5">
      <c r="B605" s="340" t="s">
        <v>131</v>
      </c>
      <c r="C605" s="93">
        <f t="shared" si="304"/>
        <v>3200</v>
      </c>
      <c r="D605" s="37">
        <v>18</v>
      </c>
      <c r="E605" s="37">
        <v>325</v>
      </c>
      <c r="F605" s="37">
        <v>1886</v>
      </c>
      <c r="G605" s="29">
        <v>817</v>
      </c>
      <c r="H605" s="36">
        <v>95</v>
      </c>
      <c r="I605" s="37">
        <v>3</v>
      </c>
      <c r="J605" s="37">
        <v>10</v>
      </c>
      <c r="K605" s="39">
        <v>46</v>
      </c>
    </row>
    <row r="606" spans="2:11" ht="13.5">
      <c r="B606" s="341"/>
      <c r="C606" s="239">
        <f t="shared" si="304"/>
        <v>100</v>
      </c>
      <c r="D606" s="116">
        <f aca="true" t="shared" si="306" ref="D606:K606">ROUND(D605/$C605*100,1)</f>
        <v>0.6</v>
      </c>
      <c r="E606" s="116">
        <f t="shared" si="306"/>
        <v>10.2</v>
      </c>
      <c r="F606" s="116">
        <f t="shared" si="306"/>
        <v>58.9</v>
      </c>
      <c r="G606" s="116">
        <f t="shared" si="306"/>
        <v>25.5</v>
      </c>
      <c r="H606" s="60">
        <f t="shared" si="306"/>
        <v>3</v>
      </c>
      <c r="I606" s="27">
        <f t="shared" si="306"/>
        <v>0.1</v>
      </c>
      <c r="J606" s="27">
        <f t="shared" si="306"/>
        <v>0.3</v>
      </c>
      <c r="K606" s="28">
        <f t="shared" si="306"/>
        <v>1.4</v>
      </c>
    </row>
    <row r="607" spans="2:11" ht="13.5">
      <c r="B607" s="342" t="s">
        <v>117</v>
      </c>
      <c r="C607" s="93">
        <f t="shared" si="304"/>
        <v>2735</v>
      </c>
      <c r="D607" s="37">
        <v>179</v>
      </c>
      <c r="E607" s="37">
        <v>853</v>
      </c>
      <c r="F607" s="37">
        <v>1427</v>
      </c>
      <c r="G607" s="29">
        <v>224</v>
      </c>
      <c r="H607" s="36">
        <v>21</v>
      </c>
      <c r="I607" s="37">
        <v>1</v>
      </c>
      <c r="J607" s="37">
        <v>7</v>
      </c>
      <c r="K607" s="39">
        <v>23</v>
      </c>
    </row>
    <row r="608" spans="2:11" ht="13.5">
      <c r="B608" s="341"/>
      <c r="C608" s="239">
        <f t="shared" si="304"/>
        <v>100</v>
      </c>
      <c r="D608" s="116">
        <f aca="true" t="shared" si="307" ref="D608:K608">ROUND(D607/$C607*100,1)</f>
        <v>6.5</v>
      </c>
      <c r="E608" s="116">
        <f t="shared" si="307"/>
        <v>31.2</v>
      </c>
      <c r="F608" s="116">
        <f t="shared" si="307"/>
        <v>52.2</v>
      </c>
      <c r="G608" s="116">
        <f t="shared" si="307"/>
        <v>8.2</v>
      </c>
      <c r="H608" s="60">
        <f t="shared" si="307"/>
        <v>0.8</v>
      </c>
      <c r="I608" s="27">
        <f t="shared" si="307"/>
        <v>0</v>
      </c>
      <c r="J608" s="27">
        <f t="shared" si="307"/>
        <v>0.3</v>
      </c>
      <c r="K608" s="28">
        <f t="shared" si="307"/>
        <v>0.8</v>
      </c>
    </row>
    <row r="609" spans="2:11" ht="13.5">
      <c r="B609" s="338" t="s">
        <v>34</v>
      </c>
      <c r="C609" s="93">
        <f t="shared" si="304"/>
        <v>1259</v>
      </c>
      <c r="D609" s="37">
        <v>93</v>
      </c>
      <c r="E609" s="37">
        <v>450</v>
      </c>
      <c r="F609" s="37">
        <v>589</v>
      </c>
      <c r="G609" s="29">
        <v>106</v>
      </c>
      <c r="H609" s="36">
        <v>8</v>
      </c>
      <c r="I609" s="37">
        <v>1</v>
      </c>
      <c r="J609" s="37">
        <v>2</v>
      </c>
      <c r="K609" s="39">
        <v>10</v>
      </c>
    </row>
    <row r="610" spans="2:11" ht="13.5">
      <c r="B610" s="343"/>
      <c r="C610" s="240">
        <f t="shared" si="304"/>
        <v>100</v>
      </c>
      <c r="D610" s="31">
        <f aca="true" t="shared" si="308" ref="D610:K610">ROUND(D609/$C609*100,1)</f>
        <v>7.4</v>
      </c>
      <c r="E610" s="31">
        <f t="shared" si="308"/>
        <v>35.7</v>
      </c>
      <c r="F610" s="31">
        <f t="shared" si="308"/>
        <v>46.8</v>
      </c>
      <c r="G610" s="31">
        <f t="shared" si="308"/>
        <v>8.4</v>
      </c>
      <c r="H610" s="61">
        <f t="shared" si="308"/>
        <v>0.6</v>
      </c>
      <c r="I610" s="31">
        <f t="shared" si="308"/>
        <v>0.1</v>
      </c>
      <c r="J610" s="31">
        <f t="shared" si="308"/>
        <v>0.2</v>
      </c>
      <c r="K610" s="32">
        <f t="shared" si="308"/>
        <v>0.8</v>
      </c>
    </row>
    <row r="613" ht="13.5">
      <c r="A613" s="20" t="s">
        <v>288</v>
      </c>
    </row>
    <row r="614" ht="13.5">
      <c r="A614" s="20" t="s">
        <v>150</v>
      </c>
    </row>
    <row r="615" ht="13.5">
      <c r="K615" s="290" t="s">
        <v>250</v>
      </c>
    </row>
    <row r="616" spans="2:11" ht="27">
      <c r="B616" s="291"/>
      <c r="C616" s="95" t="s">
        <v>84</v>
      </c>
      <c r="D616" s="21" t="s">
        <v>134</v>
      </c>
      <c r="E616" s="35" t="s">
        <v>135</v>
      </c>
      <c r="F616" s="35" t="s">
        <v>136</v>
      </c>
      <c r="G616" s="35" t="s">
        <v>148</v>
      </c>
      <c r="H616" s="35" t="s">
        <v>149</v>
      </c>
      <c r="I616" s="35" t="s">
        <v>1</v>
      </c>
      <c r="J616" s="35" t="s">
        <v>100</v>
      </c>
      <c r="K616" s="124" t="s">
        <v>88</v>
      </c>
    </row>
    <row r="617" spans="2:11" ht="13.5">
      <c r="B617" s="331" t="s">
        <v>84</v>
      </c>
      <c r="C617" s="90">
        <f>SUM(C619,C621,C623)</f>
        <v>7194</v>
      </c>
      <c r="D617" s="37">
        <f>SUM(D619,D621,D623)</f>
        <v>175</v>
      </c>
      <c r="E617" s="37">
        <f aca="true" t="shared" si="309" ref="E617:K617">SUM(E619,E621,E623)</f>
        <v>1227</v>
      </c>
      <c r="F617" s="37">
        <f t="shared" si="309"/>
        <v>3701</v>
      </c>
      <c r="G617" s="25">
        <f t="shared" si="309"/>
        <v>1661</v>
      </c>
      <c r="H617" s="36">
        <f t="shared" si="309"/>
        <v>237</v>
      </c>
      <c r="I617" s="37">
        <f t="shared" si="309"/>
        <v>10</v>
      </c>
      <c r="J617" s="37">
        <f t="shared" si="309"/>
        <v>81</v>
      </c>
      <c r="K617" s="39">
        <f t="shared" si="309"/>
        <v>102</v>
      </c>
    </row>
    <row r="618" spans="2:11" ht="13.5">
      <c r="B618" s="341"/>
      <c r="C618" s="239">
        <f aca="true" t="shared" si="310" ref="C618:C624">SUM(D618:K618)</f>
        <v>99.99999999999999</v>
      </c>
      <c r="D618" s="27">
        <f aca="true" t="shared" si="311" ref="D618:K618">ROUND(D617/$C617*100,1)</f>
        <v>2.4</v>
      </c>
      <c r="E618" s="27">
        <f t="shared" si="311"/>
        <v>17.1</v>
      </c>
      <c r="F618" s="27">
        <f>ROUND(F617/$C617*100,1)+0.1</f>
        <v>51.5</v>
      </c>
      <c r="G618" s="27">
        <f t="shared" si="311"/>
        <v>23.1</v>
      </c>
      <c r="H618" s="60">
        <f t="shared" si="311"/>
        <v>3.3</v>
      </c>
      <c r="I618" s="27">
        <f t="shared" si="311"/>
        <v>0.1</v>
      </c>
      <c r="J618" s="27">
        <f t="shared" si="311"/>
        <v>1.1</v>
      </c>
      <c r="K618" s="28">
        <f t="shared" si="311"/>
        <v>1.4</v>
      </c>
    </row>
    <row r="619" spans="2:11" ht="13.5">
      <c r="B619" s="332" t="s">
        <v>89</v>
      </c>
      <c r="C619" s="93">
        <f t="shared" si="310"/>
        <v>3673</v>
      </c>
      <c r="D619" s="37">
        <v>80</v>
      </c>
      <c r="E619" s="37">
        <v>627</v>
      </c>
      <c r="F619" s="37">
        <v>1964</v>
      </c>
      <c r="G619" s="29">
        <v>790</v>
      </c>
      <c r="H619" s="36">
        <v>113</v>
      </c>
      <c r="I619" s="37">
        <v>6</v>
      </c>
      <c r="J619" s="37">
        <v>39</v>
      </c>
      <c r="K619" s="39">
        <v>54</v>
      </c>
    </row>
    <row r="620" spans="2:11" ht="13.5">
      <c r="B620" s="341"/>
      <c r="C620" s="239">
        <f t="shared" si="310"/>
        <v>99.99999999999999</v>
      </c>
      <c r="D620" s="116">
        <f aca="true" t="shared" si="312" ref="D620:K620">ROUND(D619/$C619*100,1)</f>
        <v>2.2</v>
      </c>
      <c r="E620" s="116">
        <f t="shared" si="312"/>
        <v>17.1</v>
      </c>
      <c r="F620" s="116">
        <f>ROUND(F619/$C619*100,1)-0.1</f>
        <v>53.4</v>
      </c>
      <c r="G620" s="116">
        <f>ROUND(G619/$C619*100,1)-0.1</f>
        <v>21.4</v>
      </c>
      <c r="H620" s="60">
        <f t="shared" si="312"/>
        <v>3.1</v>
      </c>
      <c r="I620" s="27">
        <f t="shared" si="312"/>
        <v>0.2</v>
      </c>
      <c r="J620" s="27">
        <f t="shared" si="312"/>
        <v>1.1</v>
      </c>
      <c r="K620" s="28">
        <f t="shared" si="312"/>
        <v>1.5</v>
      </c>
    </row>
    <row r="621" spans="2:11" ht="13.5">
      <c r="B621" s="340" t="s">
        <v>90</v>
      </c>
      <c r="C621" s="93">
        <f t="shared" si="310"/>
        <v>3436</v>
      </c>
      <c r="D621" s="89">
        <v>90</v>
      </c>
      <c r="E621" s="89">
        <v>584</v>
      </c>
      <c r="F621" s="89">
        <v>1694</v>
      </c>
      <c r="G621" s="89">
        <v>854</v>
      </c>
      <c r="H621" s="90">
        <v>123</v>
      </c>
      <c r="I621" s="91">
        <v>4</v>
      </c>
      <c r="J621" s="91">
        <v>41</v>
      </c>
      <c r="K621" s="92">
        <v>46</v>
      </c>
    </row>
    <row r="622" spans="2:11" ht="13.5">
      <c r="B622" s="341"/>
      <c r="C622" s="239">
        <f t="shared" si="310"/>
        <v>100</v>
      </c>
      <c r="D622" s="27">
        <f aca="true" t="shared" si="313" ref="D622:K622">ROUND(D621/$C621*100,1)</f>
        <v>2.6</v>
      </c>
      <c r="E622" s="27">
        <f t="shared" si="313"/>
        <v>17</v>
      </c>
      <c r="F622" s="27">
        <f t="shared" si="313"/>
        <v>49.3</v>
      </c>
      <c r="G622" s="27">
        <f t="shared" si="313"/>
        <v>24.9</v>
      </c>
      <c r="H622" s="60">
        <f t="shared" si="313"/>
        <v>3.6</v>
      </c>
      <c r="I622" s="27">
        <f t="shared" si="313"/>
        <v>0.1</v>
      </c>
      <c r="J622" s="27">
        <f t="shared" si="313"/>
        <v>1.2</v>
      </c>
      <c r="K622" s="28">
        <f t="shared" si="313"/>
        <v>1.3</v>
      </c>
    </row>
    <row r="623" spans="2:11" ht="13.5">
      <c r="B623" s="342" t="s">
        <v>88</v>
      </c>
      <c r="C623" s="93">
        <f t="shared" si="310"/>
        <v>85</v>
      </c>
      <c r="D623" s="37">
        <v>5</v>
      </c>
      <c r="E623" s="37">
        <v>16</v>
      </c>
      <c r="F623" s="37">
        <v>43</v>
      </c>
      <c r="G623" s="37">
        <v>17</v>
      </c>
      <c r="H623" s="36">
        <v>1</v>
      </c>
      <c r="I623" s="37">
        <v>0</v>
      </c>
      <c r="J623" s="37">
        <v>1</v>
      </c>
      <c r="K623" s="39">
        <v>2</v>
      </c>
    </row>
    <row r="624" spans="2:11" ht="13.5">
      <c r="B624" s="343"/>
      <c r="C624" s="240">
        <f t="shared" si="310"/>
        <v>100.00000000000001</v>
      </c>
      <c r="D624" s="31">
        <f aca="true" t="shared" si="314" ref="D624:K624">ROUND(D623/$C623*100,1)</f>
        <v>5.9</v>
      </c>
      <c r="E624" s="31">
        <f t="shared" si="314"/>
        <v>18.8</v>
      </c>
      <c r="F624" s="31">
        <f>ROUND(F623/$C623*100,1)-0.1</f>
        <v>50.5</v>
      </c>
      <c r="G624" s="31">
        <f t="shared" si="314"/>
        <v>20</v>
      </c>
      <c r="H624" s="31">
        <f t="shared" si="314"/>
        <v>1.2</v>
      </c>
      <c r="I624" s="31">
        <f t="shared" si="314"/>
        <v>0</v>
      </c>
      <c r="J624" s="31">
        <f t="shared" si="314"/>
        <v>1.2</v>
      </c>
      <c r="K624" s="32">
        <f t="shared" si="314"/>
        <v>2.4</v>
      </c>
    </row>
    <row r="625" spans="2:11" ht="13.5">
      <c r="B625" s="331" t="s">
        <v>84</v>
      </c>
      <c r="C625" s="101">
        <f>SUM(C627,C629,C631,C633,C635)</f>
        <v>7194</v>
      </c>
      <c r="D625" s="42">
        <f aca="true" t="shared" si="315" ref="D625:K625">SUM(D627,D629,D631,D633,D635)</f>
        <v>175</v>
      </c>
      <c r="E625" s="42">
        <f t="shared" si="315"/>
        <v>1227</v>
      </c>
      <c r="F625" s="42">
        <f t="shared" si="315"/>
        <v>3701</v>
      </c>
      <c r="G625" s="25">
        <f t="shared" si="315"/>
        <v>1661</v>
      </c>
      <c r="H625" s="36">
        <f t="shared" si="315"/>
        <v>237</v>
      </c>
      <c r="I625" s="37">
        <f t="shared" si="315"/>
        <v>10</v>
      </c>
      <c r="J625" s="37">
        <f t="shared" si="315"/>
        <v>81</v>
      </c>
      <c r="K625" s="39">
        <f t="shared" si="315"/>
        <v>102</v>
      </c>
    </row>
    <row r="626" spans="2:11" ht="13.5">
      <c r="B626" s="341"/>
      <c r="C626" s="239">
        <f aca="true" t="shared" si="316" ref="C626:C636">SUM(D626:K626)</f>
        <v>99.99999999999999</v>
      </c>
      <c r="D626" s="27">
        <f aca="true" t="shared" si="317" ref="D626:K626">ROUND(D625/$C625*100,1)</f>
        <v>2.4</v>
      </c>
      <c r="E626" s="60">
        <f t="shared" si="317"/>
        <v>17.1</v>
      </c>
      <c r="F626" s="60">
        <f>ROUND(F625/$C625*100,1)+0.1</f>
        <v>51.5</v>
      </c>
      <c r="G626" s="60">
        <f t="shared" si="317"/>
        <v>23.1</v>
      </c>
      <c r="H626" s="60">
        <f t="shared" si="317"/>
        <v>3.3</v>
      </c>
      <c r="I626" s="27">
        <f t="shared" si="317"/>
        <v>0.1</v>
      </c>
      <c r="J626" s="27">
        <f t="shared" si="317"/>
        <v>1.1</v>
      </c>
      <c r="K626" s="28">
        <f t="shared" si="317"/>
        <v>1.4</v>
      </c>
    </row>
    <row r="627" spans="2:11" ht="13.5">
      <c r="B627" s="340" t="s">
        <v>177</v>
      </c>
      <c r="C627" s="93">
        <f t="shared" si="316"/>
        <v>751</v>
      </c>
      <c r="D627" s="36">
        <v>29</v>
      </c>
      <c r="E627" s="36">
        <v>156</v>
      </c>
      <c r="F627" s="36">
        <v>371</v>
      </c>
      <c r="G627" s="37">
        <v>158</v>
      </c>
      <c r="H627" s="36">
        <v>17</v>
      </c>
      <c r="I627" s="37">
        <v>3</v>
      </c>
      <c r="J627" s="37">
        <v>8</v>
      </c>
      <c r="K627" s="39">
        <v>9</v>
      </c>
    </row>
    <row r="628" spans="2:11" ht="13.5">
      <c r="B628" s="341"/>
      <c r="C628" s="239">
        <f t="shared" si="316"/>
        <v>100</v>
      </c>
      <c r="D628" s="116">
        <f aca="true" t="shared" si="318" ref="D628:K628">ROUND(D627/$C627*100,1)</f>
        <v>3.9</v>
      </c>
      <c r="E628" s="116">
        <f t="shared" si="318"/>
        <v>20.8</v>
      </c>
      <c r="F628" s="116">
        <f>ROUND(F627/$C627*100,1)-0.1</f>
        <v>49.3</v>
      </c>
      <c r="G628" s="116">
        <f t="shared" si="318"/>
        <v>21</v>
      </c>
      <c r="H628" s="60">
        <f t="shared" si="318"/>
        <v>2.3</v>
      </c>
      <c r="I628" s="27">
        <f t="shared" si="318"/>
        <v>0.4</v>
      </c>
      <c r="J628" s="27">
        <f t="shared" si="318"/>
        <v>1.1</v>
      </c>
      <c r="K628" s="28">
        <f t="shared" si="318"/>
        <v>1.2</v>
      </c>
    </row>
    <row r="629" spans="2:11" ht="13.5">
      <c r="B629" s="340" t="s">
        <v>178</v>
      </c>
      <c r="C629" s="93">
        <f t="shared" si="316"/>
        <v>2327</v>
      </c>
      <c r="D629" s="37">
        <v>62</v>
      </c>
      <c r="E629" s="37">
        <v>436</v>
      </c>
      <c r="F629" s="37">
        <v>1205</v>
      </c>
      <c r="G629" s="29">
        <v>490</v>
      </c>
      <c r="H629" s="36">
        <v>65</v>
      </c>
      <c r="I629" s="37">
        <v>3</v>
      </c>
      <c r="J629" s="37">
        <v>26</v>
      </c>
      <c r="K629" s="39">
        <v>40</v>
      </c>
    </row>
    <row r="630" spans="2:11" ht="13.5">
      <c r="B630" s="341"/>
      <c r="C630" s="239">
        <f t="shared" si="316"/>
        <v>99.99999999999997</v>
      </c>
      <c r="D630" s="116">
        <f aca="true" t="shared" si="319" ref="D630:K630">ROUND(D629/$C629*100,1)</f>
        <v>2.7</v>
      </c>
      <c r="E630" s="116">
        <f t="shared" si="319"/>
        <v>18.7</v>
      </c>
      <c r="F630" s="116">
        <f t="shared" si="319"/>
        <v>51.8</v>
      </c>
      <c r="G630" s="116">
        <f t="shared" si="319"/>
        <v>21.1</v>
      </c>
      <c r="H630" s="60">
        <f t="shared" si="319"/>
        <v>2.8</v>
      </c>
      <c r="I630" s="27">
        <f t="shared" si="319"/>
        <v>0.1</v>
      </c>
      <c r="J630" s="27">
        <f t="shared" si="319"/>
        <v>1.1</v>
      </c>
      <c r="K630" s="28">
        <f t="shared" si="319"/>
        <v>1.7</v>
      </c>
    </row>
    <row r="631" spans="2:11" ht="13.5">
      <c r="B631" s="340" t="s">
        <v>110</v>
      </c>
      <c r="C631" s="93">
        <f t="shared" si="316"/>
        <v>2394</v>
      </c>
      <c r="D631" s="37">
        <v>54</v>
      </c>
      <c r="E631" s="37">
        <v>378</v>
      </c>
      <c r="F631" s="37">
        <v>1251</v>
      </c>
      <c r="G631" s="29">
        <v>567</v>
      </c>
      <c r="H631" s="36">
        <v>85</v>
      </c>
      <c r="I631" s="37">
        <v>4</v>
      </c>
      <c r="J631" s="37">
        <v>27</v>
      </c>
      <c r="K631" s="39">
        <v>28</v>
      </c>
    </row>
    <row r="632" spans="2:11" ht="13.5">
      <c r="B632" s="341"/>
      <c r="C632" s="239">
        <f t="shared" si="316"/>
        <v>99.99999999999999</v>
      </c>
      <c r="D632" s="116">
        <f aca="true" t="shared" si="320" ref="D632:K632">ROUND(D631/$C631*100,1)</f>
        <v>2.3</v>
      </c>
      <c r="E632" s="116">
        <f t="shared" si="320"/>
        <v>15.8</v>
      </c>
      <c r="F632" s="116">
        <f>ROUND(F631/$C631*100,1)-0.1</f>
        <v>52.199999999999996</v>
      </c>
      <c r="G632" s="116">
        <f>ROUND(G631/$C631*100,1)-0.1</f>
        <v>23.599999999999998</v>
      </c>
      <c r="H632" s="60">
        <f t="shared" si="320"/>
        <v>3.6</v>
      </c>
      <c r="I632" s="27">
        <f t="shared" si="320"/>
        <v>0.2</v>
      </c>
      <c r="J632" s="27">
        <f t="shared" si="320"/>
        <v>1.1</v>
      </c>
      <c r="K632" s="28">
        <f t="shared" si="320"/>
        <v>1.2</v>
      </c>
    </row>
    <row r="633" spans="2:11" ht="13.5">
      <c r="B633" s="340" t="s">
        <v>189</v>
      </c>
      <c r="C633" s="93">
        <f t="shared" si="316"/>
        <v>1712</v>
      </c>
      <c r="D633" s="37">
        <v>28</v>
      </c>
      <c r="E633" s="37">
        <v>255</v>
      </c>
      <c r="F633" s="37">
        <v>872</v>
      </c>
      <c r="G633" s="29">
        <v>443</v>
      </c>
      <c r="H633" s="36">
        <v>70</v>
      </c>
      <c r="I633" s="37">
        <v>0</v>
      </c>
      <c r="J633" s="37">
        <v>20</v>
      </c>
      <c r="K633" s="39">
        <v>24</v>
      </c>
    </row>
    <row r="634" spans="2:11" ht="13.5">
      <c r="B634" s="341"/>
      <c r="C634" s="239">
        <f t="shared" si="316"/>
        <v>100.00000000000001</v>
      </c>
      <c r="D634" s="112">
        <f aca="true" t="shared" si="321" ref="D634:K634">ROUND(D633/$C633*100,1)</f>
        <v>1.6</v>
      </c>
      <c r="E634" s="112">
        <f t="shared" si="321"/>
        <v>14.9</v>
      </c>
      <c r="F634" s="112">
        <f t="shared" si="321"/>
        <v>50.9</v>
      </c>
      <c r="G634" s="112">
        <f t="shared" si="321"/>
        <v>25.9</v>
      </c>
      <c r="H634" s="113">
        <f t="shared" si="321"/>
        <v>4.1</v>
      </c>
      <c r="I634" s="27">
        <f t="shared" si="321"/>
        <v>0</v>
      </c>
      <c r="J634" s="27">
        <f t="shared" si="321"/>
        <v>1.2</v>
      </c>
      <c r="K634" s="28">
        <f t="shared" si="321"/>
        <v>1.4</v>
      </c>
    </row>
    <row r="635" spans="2:11" ht="13.5">
      <c r="B635" s="342" t="s">
        <v>88</v>
      </c>
      <c r="C635" s="93">
        <f t="shared" si="316"/>
        <v>10</v>
      </c>
      <c r="D635" s="37">
        <v>2</v>
      </c>
      <c r="E635" s="37">
        <v>2</v>
      </c>
      <c r="F635" s="37">
        <v>2</v>
      </c>
      <c r="G635" s="29">
        <v>3</v>
      </c>
      <c r="H635" s="36">
        <v>0</v>
      </c>
      <c r="I635" s="37">
        <v>0</v>
      </c>
      <c r="J635" s="37">
        <v>0</v>
      </c>
      <c r="K635" s="39">
        <v>1</v>
      </c>
    </row>
    <row r="636" spans="2:11" ht="13.5">
      <c r="B636" s="343"/>
      <c r="C636" s="240">
        <f t="shared" si="316"/>
        <v>100</v>
      </c>
      <c r="D636" s="31">
        <f aca="true" t="shared" si="322" ref="D636:K636">ROUND(D635/$C635*100,1)</f>
        <v>20</v>
      </c>
      <c r="E636" s="31">
        <f t="shared" si="322"/>
        <v>20</v>
      </c>
      <c r="F636" s="31">
        <f t="shared" si="322"/>
        <v>20</v>
      </c>
      <c r="G636" s="31">
        <f t="shared" si="322"/>
        <v>30</v>
      </c>
      <c r="H636" s="61">
        <f t="shared" si="322"/>
        <v>0</v>
      </c>
      <c r="I636" s="31">
        <f t="shared" si="322"/>
        <v>0</v>
      </c>
      <c r="J636" s="31">
        <f t="shared" si="322"/>
        <v>0</v>
      </c>
      <c r="K636" s="32">
        <f t="shared" si="322"/>
        <v>10</v>
      </c>
    </row>
    <row r="637" spans="2:11" ht="13.5">
      <c r="B637" s="331" t="s">
        <v>84</v>
      </c>
      <c r="C637" s="101">
        <f>SUM(C639,C641,C643,C645,C647,C649)</f>
        <v>7194</v>
      </c>
      <c r="D637" s="42">
        <f>SUM(D639,D641,D643+D645+D647+D649)</f>
        <v>175</v>
      </c>
      <c r="E637" s="42">
        <f aca="true" t="shared" si="323" ref="E637:K637">SUM(E639,E641,E643+E645+E647+E649)</f>
        <v>1227</v>
      </c>
      <c r="F637" s="42">
        <f t="shared" si="323"/>
        <v>3701</v>
      </c>
      <c r="G637" s="25">
        <f t="shared" si="323"/>
        <v>1661</v>
      </c>
      <c r="H637" s="36">
        <f t="shared" si="323"/>
        <v>237</v>
      </c>
      <c r="I637" s="37">
        <f t="shared" si="323"/>
        <v>10</v>
      </c>
      <c r="J637" s="37">
        <f t="shared" si="323"/>
        <v>81</v>
      </c>
      <c r="K637" s="39">
        <f t="shared" si="323"/>
        <v>102</v>
      </c>
    </row>
    <row r="638" spans="2:11" ht="13.5">
      <c r="B638" s="341"/>
      <c r="C638" s="239">
        <f aca="true" t="shared" si="324" ref="C638:C650">SUM(D638:K638)</f>
        <v>99.99999999999999</v>
      </c>
      <c r="D638" s="27">
        <f aca="true" t="shared" si="325" ref="D638:K638">ROUND(D637/$C637*100,1)</f>
        <v>2.4</v>
      </c>
      <c r="E638" s="27">
        <f t="shared" si="325"/>
        <v>17.1</v>
      </c>
      <c r="F638" s="27">
        <f>ROUND(F637/$C637*100,1)+0.1</f>
        <v>51.5</v>
      </c>
      <c r="G638" s="27">
        <f t="shared" si="325"/>
        <v>23.1</v>
      </c>
      <c r="H638" s="60">
        <f t="shared" si="325"/>
        <v>3.3</v>
      </c>
      <c r="I638" s="27">
        <f t="shared" si="325"/>
        <v>0.1</v>
      </c>
      <c r="J638" s="27">
        <f t="shared" si="325"/>
        <v>1.1</v>
      </c>
      <c r="K638" s="28">
        <f t="shared" si="325"/>
        <v>1.4</v>
      </c>
    </row>
    <row r="639" spans="2:11" ht="13.5">
      <c r="B639" s="340" t="s">
        <v>112</v>
      </c>
      <c r="C639" s="93">
        <f t="shared" si="324"/>
        <v>623</v>
      </c>
      <c r="D639" s="37">
        <v>9</v>
      </c>
      <c r="E639" s="37">
        <v>102</v>
      </c>
      <c r="F639" s="37">
        <v>332</v>
      </c>
      <c r="G639" s="29">
        <v>139</v>
      </c>
      <c r="H639" s="36">
        <v>21</v>
      </c>
      <c r="I639" s="37">
        <v>0</v>
      </c>
      <c r="J639" s="37">
        <v>3</v>
      </c>
      <c r="K639" s="39">
        <v>17</v>
      </c>
    </row>
    <row r="640" spans="2:11" ht="13.5">
      <c r="B640" s="341"/>
      <c r="C640" s="239">
        <f t="shared" si="324"/>
        <v>100</v>
      </c>
      <c r="D640" s="116">
        <f aca="true" t="shared" si="326" ref="D640:K640">ROUND(D639/$C639*100,1)</f>
        <v>1.4</v>
      </c>
      <c r="E640" s="116">
        <f t="shared" si="326"/>
        <v>16.4</v>
      </c>
      <c r="F640" s="116">
        <f t="shared" si="326"/>
        <v>53.3</v>
      </c>
      <c r="G640" s="116">
        <f t="shared" si="326"/>
        <v>22.3</v>
      </c>
      <c r="H640" s="60">
        <f t="shared" si="326"/>
        <v>3.4</v>
      </c>
      <c r="I640" s="27">
        <f t="shared" si="326"/>
        <v>0</v>
      </c>
      <c r="J640" s="27">
        <f t="shared" si="326"/>
        <v>0.5</v>
      </c>
      <c r="K640" s="28">
        <f t="shared" si="326"/>
        <v>2.7</v>
      </c>
    </row>
    <row r="641" spans="2:11" ht="13.5">
      <c r="B641" s="332" t="s">
        <v>111</v>
      </c>
      <c r="C641" s="93">
        <f t="shared" si="324"/>
        <v>640</v>
      </c>
      <c r="D641" s="37">
        <v>19</v>
      </c>
      <c r="E641" s="37">
        <v>95</v>
      </c>
      <c r="F641" s="37">
        <v>331</v>
      </c>
      <c r="G641" s="29">
        <v>154</v>
      </c>
      <c r="H641" s="36">
        <v>17</v>
      </c>
      <c r="I641" s="37">
        <v>2</v>
      </c>
      <c r="J641" s="37">
        <v>9</v>
      </c>
      <c r="K641" s="39">
        <v>13</v>
      </c>
    </row>
    <row r="642" spans="2:11" ht="13.5">
      <c r="B642" s="341"/>
      <c r="C642" s="239">
        <f t="shared" si="324"/>
        <v>100</v>
      </c>
      <c r="D642" s="116">
        <f aca="true" t="shared" si="327" ref="D642:K642">ROUND(D641/$C641*100,1)</f>
        <v>3</v>
      </c>
      <c r="E642" s="116">
        <f t="shared" si="327"/>
        <v>14.8</v>
      </c>
      <c r="F642" s="116">
        <f t="shared" si="327"/>
        <v>51.7</v>
      </c>
      <c r="G642" s="116">
        <f t="shared" si="327"/>
        <v>24.1</v>
      </c>
      <c r="H642" s="60">
        <f t="shared" si="327"/>
        <v>2.7</v>
      </c>
      <c r="I642" s="27">
        <f t="shared" si="327"/>
        <v>0.3</v>
      </c>
      <c r="J642" s="27">
        <f t="shared" si="327"/>
        <v>1.4</v>
      </c>
      <c r="K642" s="28">
        <f t="shared" si="327"/>
        <v>2</v>
      </c>
    </row>
    <row r="643" spans="2:11" ht="13.5">
      <c r="B643" s="340" t="s">
        <v>113</v>
      </c>
      <c r="C643" s="93">
        <f t="shared" si="324"/>
        <v>2080</v>
      </c>
      <c r="D643" s="37">
        <v>54</v>
      </c>
      <c r="E643" s="37">
        <v>339</v>
      </c>
      <c r="F643" s="37">
        <v>1055</v>
      </c>
      <c r="G643" s="29">
        <v>495</v>
      </c>
      <c r="H643" s="36">
        <v>80</v>
      </c>
      <c r="I643" s="37">
        <v>4</v>
      </c>
      <c r="J643" s="37">
        <v>28</v>
      </c>
      <c r="K643" s="39">
        <v>25</v>
      </c>
    </row>
    <row r="644" spans="2:11" ht="13.5">
      <c r="B644" s="341"/>
      <c r="C644" s="239">
        <f t="shared" si="324"/>
        <v>100</v>
      </c>
      <c r="D644" s="116">
        <f aca="true" t="shared" si="328" ref="D644:K644">ROUND(D643/$C643*100,1)</f>
        <v>2.6</v>
      </c>
      <c r="E644" s="116">
        <f t="shared" si="328"/>
        <v>16.3</v>
      </c>
      <c r="F644" s="116">
        <f>ROUND(F643/$C643*100,1)+0.1</f>
        <v>50.800000000000004</v>
      </c>
      <c r="G644" s="116">
        <f t="shared" si="328"/>
        <v>23.8</v>
      </c>
      <c r="H644" s="60">
        <f t="shared" si="328"/>
        <v>3.8</v>
      </c>
      <c r="I644" s="27">
        <f t="shared" si="328"/>
        <v>0.2</v>
      </c>
      <c r="J644" s="27">
        <f t="shared" si="328"/>
        <v>1.3</v>
      </c>
      <c r="K644" s="28">
        <f t="shared" si="328"/>
        <v>1.2</v>
      </c>
    </row>
    <row r="645" spans="2:11" ht="13.5">
      <c r="B645" s="340" t="s">
        <v>114</v>
      </c>
      <c r="C645" s="93">
        <f t="shared" si="324"/>
        <v>1538</v>
      </c>
      <c r="D645" s="37">
        <v>39</v>
      </c>
      <c r="E645" s="37">
        <v>310</v>
      </c>
      <c r="F645" s="37">
        <v>828</v>
      </c>
      <c r="G645" s="29">
        <v>306</v>
      </c>
      <c r="H645" s="36">
        <v>24</v>
      </c>
      <c r="I645" s="37">
        <v>1</v>
      </c>
      <c r="J645" s="37">
        <v>12</v>
      </c>
      <c r="K645" s="39">
        <v>18</v>
      </c>
    </row>
    <row r="646" spans="2:11" ht="13.5">
      <c r="B646" s="341"/>
      <c r="C646" s="239">
        <f t="shared" si="324"/>
        <v>99.99999999999997</v>
      </c>
      <c r="D646" s="116">
        <f aca="true" t="shared" si="329" ref="D646:K646">ROUND(D645/$C645*100,1)</f>
        <v>2.5</v>
      </c>
      <c r="E646" s="116">
        <f t="shared" si="329"/>
        <v>20.2</v>
      </c>
      <c r="F646" s="116">
        <f>ROUND(F645/$C645*100,1)-0.1</f>
        <v>53.699999999999996</v>
      </c>
      <c r="G646" s="116">
        <f t="shared" si="329"/>
        <v>19.9</v>
      </c>
      <c r="H646" s="60">
        <f t="shared" si="329"/>
        <v>1.6</v>
      </c>
      <c r="I646" s="27">
        <f t="shared" si="329"/>
        <v>0.1</v>
      </c>
      <c r="J646" s="27">
        <f t="shared" si="329"/>
        <v>0.8</v>
      </c>
      <c r="K646" s="28">
        <f t="shared" si="329"/>
        <v>1.2</v>
      </c>
    </row>
    <row r="647" spans="2:11" ht="13.5">
      <c r="B647" s="340" t="s">
        <v>115</v>
      </c>
      <c r="C647" s="93">
        <f t="shared" si="324"/>
        <v>1110</v>
      </c>
      <c r="D647" s="37">
        <v>24</v>
      </c>
      <c r="E647" s="37">
        <v>193</v>
      </c>
      <c r="F647" s="37">
        <v>554</v>
      </c>
      <c r="G647" s="29">
        <v>266</v>
      </c>
      <c r="H647" s="36">
        <v>45</v>
      </c>
      <c r="I647" s="37">
        <v>2</v>
      </c>
      <c r="J647" s="37">
        <v>12</v>
      </c>
      <c r="K647" s="39">
        <v>14</v>
      </c>
    </row>
    <row r="648" spans="2:11" ht="13.5">
      <c r="B648" s="341"/>
      <c r="C648" s="239">
        <f t="shared" si="324"/>
        <v>99.99999999999997</v>
      </c>
      <c r="D648" s="116">
        <f aca="true" t="shared" si="330" ref="D648:K648">ROUND(D647/$C647*100,1)</f>
        <v>2.2</v>
      </c>
      <c r="E648" s="116">
        <f t="shared" si="330"/>
        <v>17.4</v>
      </c>
      <c r="F648" s="116">
        <f>ROUND(F647/$C647*100,1)-0.1</f>
        <v>49.8</v>
      </c>
      <c r="G648" s="116">
        <f>ROUND(G647/$C647*100,1)-0.1</f>
        <v>23.9</v>
      </c>
      <c r="H648" s="60">
        <f t="shared" si="330"/>
        <v>4.1</v>
      </c>
      <c r="I648" s="27">
        <f t="shared" si="330"/>
        <v>0.2</v>
      </c>
      <c r="J648" s="27">
        <f t="shared" si="330"/>
        <v>1.1</v>
      </c>
      <c r="K648" s="28">
        <f t="shared" si="330"/>
        <v>1.3</v>
      </c>
    </row>
    <row r="649" spans="2:11" ht="13.5">
      <c r="B649" s="340" t="s">
        <v>116</v>
      </c>
      <c r="C649" s="93">
        <f t="shared" si="324"/>
        <v>1203</v>
      </c>
      <c r="D649" s="37">
        <v>30</v>
      </c>
      <c r="E649" s="37">
        <v>188</v>
      </c>
      <c r="F649" s="37">
        <v>601</v>
      </c>
      <c r="G649" s="29">
        <v>301</v>
      </c>
      <c r="H649" s="36">
        <v>50</v>
      </c>
      <c r="I649" s="37">
        <v>1</v>
      </c>
      <c r="J649" s="37">
        <v>17</v>
      </c>
      <c r="K649" s="39">
        <v>15</v>
      </c>
    </row>
    <row r="650" spans="2:11" ht="13.5">
      <c r="B650" s="341"/>
      <c r="C650" s="240">
        <f t="shared" si="324"/>
        <v>100</v>
      </c>
      <c r="D650" s="31">
        <f aca="true" t="shared" si="331" ref="D650:K650">ROUND(D649/$C649*100,1)</f>
        <v>2.5</v>
      </c>
      <c r="E650" s="31">
        <f t="shared" si="331"/>
        <v>15.6</v>
      </c>
      <c r="F650" s="31">
        <f t="shared" si="331"/>
        <v>50</v>
      </c>
      <c r="G650" s="31">
        <f t="shared" si="331"/>
        <v>25</v>
      </c>
      <c r="H650" s="61">
        <f t="shared" si="331"/>
        <v>4.2</v>
      </c>
      <c r="I650" s="31">
        <f t="shared" si="331"/>
        <v>0.1</v>
      </c>
      <c r="J650" s="31">
        <f t="shared" si="331"/>
        <v>1.4</v>
      </c>
      <c r="K650" s="32">
        <f t="shared" si="331"/>
        <v>1.2</v>
      </c>
    </row>
    <row r="651" spans="2:11" ht="13.5">
      <c r="B651" s="331" t="s">
        <v>84</v>
      </c>
      <c r="C651" s="101">
        <f>SUM(C653,C655,C657)</f>
        <v>7194</v>
      </c>
      <c r="D651" s="42">
        <f>SUM(D653,D655,D657)</f>
        <v>175</v>
      </c>
      <c r="E651" s="42">
        <f aca="true" t="shared" si="332" ref="E651:K651">SUM(E653,E655,E657)</f>
        <v>1227</v>
      </c>
      <c r="F651" s="42">
        <f t="shared" si="332"/>
        <v>3701</v>
      </c>
      <c r="G651" s="42">
        <f t="shared" si="332"/>
        <v>1661</v>
      </c>
      <c r="H651" s="42">
        <f t="shared" si="332"/>
        <v>237</v>
      </c>
      <c r="I651" s="42">
        <f t="shared" si="332"/>
        <v>10</v>
      </c>
      <c r="J651" s="42">
        <f t="shared" si="332"/>
        <v>81</v>
      </c>
      <c r="K651" s="39">
        <f t="shared" si="332"/>
        <v>102</v>
      </c>
    </row>
    <row r="652" spans="2:11" ht="13.5">
      <c r="B652" s="341"/>
      <c r="C652" s="239">
        <f aca="true" t="shared" si="333" ref="C652:C658">SUM(D652:K652)</f>
        <v>99.99999999999999</v>
      </c>
      <c r="D652" s="116">
        <f aca="true" t="shared" si="334" ref="D652:K652">ROUND(D651/$C651*100,1)</f>
        <v>2.4</v>
      </c>
      <c r="E652" s="116">
        <f t="shared" si="334"/>
        <v>17.1</v>
      </c>
      <c r="F652" s="116">
        <f>ROUND(F651/$C651*100,1)+0.1</f>
        <v>51.5</v>
      </c>
      <c r="G652" s="116">
        <f t="shared" si="334"/>
        <v>23.1</v>
      </c>
      <c r="H652" s="60">
        <f t="shared" si="334"/>
        <v>3.3</v>
      </c>
      <c r="I652" s="27">
        <f t="shared" si="334"/>
        <v>0.1</v>
      </c>
      <c r="J652" s="27">
        <f t="shared" si="334"/>
        <v>1.1</v>
      </c>
      <c r="K652" s="28">
        <f t="shared" si="334"/>
        <v>1.4</v>
      </c>
    </row>
    <row r="653" spans="2:11" ht="13.5">
      <c r="B653" s="340" t="s">
        <v>131</v>
      </c>
      <c r="C653" s="93">
        <f t="shared" si="333"/>
        <v>3200</v>
      </c>
      <c r="D653" s="37">
        <v>22</v>
      </c>
      <c r="E653" s="37">
        <v>256</v>
      </c>
      <c r="F653" s="37">
        <v>1624</v>
      </c>
      <c r="G653" s="29">
        <v>1013</v>
      </c>
      <c r="H653" s="36">
        <v>171</v>
      </c>
      <c r="I653" s="37">
        <v>9</v>
      </c>
      <c r="J653" s="37">
        <v>48</v>
      </c>
      <c r="K653" s="39">
        <v>57</v>
      </c>
    </row>
    <row r="654" spans="2:11" ht="13.5">
      <c r="B654" s="341"/>
      <c r="C654" s="239">
        <f t="shared" si="333"/>
        <v>99.99999999999999</v>
      </c>
      <c r="D654" s="116">
        <f aca="true" t="shared" si="335" ref="D654:K654">ROUND(D653/$C653*100,1)</f>
        <v>0.7</v>
      </c>
      <c r="E654" s="116">
        <f t="shared" si="335"/>
        <v>8</v>
      </c>
      <c r="F654" s="116">
        <f>ROUND(F653/$C653*100,1)-0.1</f>
        <v>50.699999999999996</v>
      </c>
      <c r="G654" s="116">
        <f t="shared" si="335"/>
        <v>31.7</v>
      </c>
      <c r="H654" s="60">
        <f t="shared" si="335"/>
        <v>5.3</v>
      </c>
      <c r="I654" s="27">
        <f t="shared" si="335"/>
        <v>0.3</v>
      </c>
      <c r="J654" s="27">
        <f t="shared" si="335"/>
        <v>1.5</v>
      </c>
      <c r="K654" s="28">
        <f t="shared" si="335"/>
        <v>1.8</v>
      </c>
    </row>
    <row r="655" spans="2:11" ht="13.5">
      <c r="B655" s="342" t="s">
        <v>117</v>
      </c>
      <c r="C655" s="93">
        <f t="shared" si="333"/>
        <v>2735</v>
      </c>
      <c r="D655" s="37">
        <v>94</v>
      </c>
      <c r="E655" s="37">
        <v>647</v>
      </c>
      <c r="F655" s="37">
        <v>1447</v>
      </c>
      <c r="G655" s="29">
        <v>444</v>
      </c>
      <c r="H655" s="36">
        <v>46</v>
      </c>
      <c r="I655" s="37">
        <v>1</v>
      </c>
      <c r="J655" s="37">
        <v>23</v>
      </c>
      <c r="K655" s="39">
        <v>33</v>
      </c>
    </row>
    <row r="656" spans="2:11" ht="13.5">
      <c r="B656" s="341"/>
      <c r="C656" s="239">
        <f t="shared" si="333"/>
        <v>100</v>
      </c>
      <c r="D656" s="116">
        <f aca="true" t="shared" si="336" ref="D656:K656">ROUND(D655/$C655*100,1)</f>
        <v>3.4</v>
      </c>
      <c r="E656" s="116">
        <f t="shared" si="336"/>
        <v>23.7</v>
      </c>
      <c r="F656" s="116">
        <f>ROUND(F655/$C655*100,1)+0.1</f>
        <v>53</v>
      </c>
      <c r="G656" s="116">
        <f t="shared" si="336"/>
        <v>16.2</v>
      </c>
      <c r="H656" s="60">
        <f t="shared" si="336"/>
        <v>1.7</v>
      </c>
      <c r="I656" s="27">
        <f t="shared" si="336"/>
        <v>0</v>
      </c>
      <c r="J656" s="27">
        <f t="shared" si="336"/>
        <v>0.8</v>
      </c>
      <c r="K656" s="28">
        <f t="shared" si="336"/>
        <v>1.2</v>
      </c>
    </row>
    <row r="657" spans="2:11" ht="13.5">
      <c r="B657" s="338" t="s">
        <v>34</v>
      </c>
      <c r="C657" s="93">
        <f t="shared" si="333"/>
        <v>1259</v>
      </c>
      <c r="D657" s="37">
        <v>59</v>
      </c>
      <c r="E657" s="37">
        <v>324</v>
      </c>
      <c r="F657" s="37">
        <v>630</v>
      </c>
      <c r="G657" s="29">
        <v>204</v>
      </c>
      <c r="H657" s="36">
        <v>20</v>
      </c>
      <c r="I657" s="37">
        <v>0</v>
      </c>
      <c r="J657" s="37">
        <v>10</v>
      </c>
      <c r="K657" s="39">
        <v>12</v>
      </c>
    </row>
    <row r="658" spans="2:11" ht="13.5">
      <c r="B658" s="343"/>
      <c r="C658" s="240">
        <f t="shared" si="333"/>
        <v>100</v>
      </c>
      <c r="D658" s="31">
        <f aca="true" t="shared" si="337" ref="D658:K658">ROUND(D657/$C657*100,1)</f>
        <v>4.7</v>
      </c>
      <c r="E658" s="31">
        <f t="shared" si="337"/>
        <v>25.7</v>
      </c>
      <c r="F658" s="31">
        <f t="shared" si="337"/>
        <v>50</v>
      </c>
      <c r="G658" s="31">
        <f t="shared" si="337"/>
        <v>16.2</v>
      </c>
      <c r="H658" s="61">
        <f t="shared" si="337"/>
        <v>1.6</v>
      </c>
      <c r="I658" s="31">
        <f t="shared" si="337"/>
        <v>0</v>
      </c>
      <c r="J658" s="31">
        <f t="shared" si="337"/>
        <v>0.8</v>
      </c>
      <c r="K658" s="32">
        <f t="shared" si="337"/>
        <v>1</v>
      </c>
    </row>
    <row r="659" ht="13.5">
      <c r="A659" s="20" t="s">
        <v>289</v>
      </c>
    </row>
    <row r="660" ht="13.5">
      <c r="A660" s="20" t="s">
        <v>133</v>
      </c>
    </row>
    <row r="661" ht="13.5">
      <c r="J661" s="290" t="s">
        <v>250</v>
      </c>
    </row>
    <row r="662" spans="2:10" ht="27">
      <c r="B662" s="291"/>
      <c r="C662" s="95" t="s">
        <v>84</v>
      </c>
      <c r="D662" s="21" t="s">
        <v>151</v>
      </c>
      <c r="E662" s="35" t="s">
        <v>109</v>
      </c>
      <c r="F662" s="35" t="s">
        <v>179</v>
      </c>
      <c r="G662" s="35" t="s">
        <v>180</v>
      </c>
      <c r="H662" s="35" t="s">
        <v>181</v>
      </c>
      <c r="I662" s="35" t="s">
        <v>182</v>
      </c>
      <c r="J662" s="23" t="s">
        <v>88</v>
      </c>
    </row>
    <row r="663" spans="2:10" ht="13.5">
      <c r="B663" s="331" t="s">
        <v>84</v>
      </c>
      <c r="C663" s="101">
        <f>SUM(C665,C667,C669)</f>
        <v>7194</v>
      </c>
      <c r="D663" s="25">
        <f aca="true" t="shared" si="338" ref="D663:J663">SUM(D665,D667,D669)</f>
        <v>4783</v>
      </c>
      <c r="E663" s="25">
        <f t="shared" si="338"/>
        <v>2040</v>
      </c>
      <c r="F663" s="25">
        <f t="shared" si="338"/>
        <v>90</v>
      </c>
      <c r="G663" s="25">
        <f t="shared" si="338"/>
        <v>6</v>
      </c>
      <c r="H663" s="25">
        <f t="shared" si="338"/>
        <v>155</v>
      </c>
      <c r="I663" s="25">
        <f t="shared" si="338"/>
        <v>45</v>
      </c>
      <c r="J663" s="26">
        <f t="shared" si="338"/>
        <v>75</v>
      </c>
    </row>
    <row r="664" spans="2:10" ht="13.5">
      <c r="B664" s="341"/>
      <c r="C664" s="239">
        <f>SUM(D664:J664)</f>
        <v>100</v>
      </c>
      <c r="D664" s="27">
        <f>ROUND(D663/$C663*100,1)-0.1</f>
        <v>66.4</v>
      </c>
      <c r="E664" s="27">
        <f aca="true" t="shared" si="339" ref="E664:J664">ROUND(E663/$C663*100,1)</f>
        <v>28.4</v>
      </c>
      <c r="F664" s="27">
        <f t="shared" si="339"/>
        <v>1.3</v>
      </c>
      <c r="G664" s="27">
        <f t="shared" si="339"/>
        <v>0.1</v>
      </c>
      <c r="H664" s="27">
        <f t="shared" si="339"/>
        <v>2.2</v>
      </c>
      <c r="I664" s="27">
        <f t="shared" si="339"/>
        <v>0.6</v>
      </c>
      <c r="J664" s="28">
        <f t="shared" si="339"/>
        <v>1</v>
      </c>
    </row>
    <row r="665" spans="2:10" ht="13.5">
      <c r="B665" s="332" t="s">
        <v>89</v>
      </c>
      <c r="C665" s="93">
        <f aca="true" t="shared" si="340" ref="C665:C670">SUM(D665:J665)</f>
        <v>3673</v>
      </c>
      <c r="D665" s="37">
        <v>2528</v>
      </c>
      <c r="E665" s="37">
        <v>947</v>
      </c>
      <c r="F665" s="37">
        <v>50</v>
      </c>
      <c r="G665" s="37">
        <v>3</v>
      </c>
      <c r="H665" s="37">
        <v>81</v>
      </c>
      <c r="I665" s="37">
        <v>24</v>
      </c>
      <c r="J665" s="39">
        <v>40</v>
      </c>
    </row>
    <row r="666" spans="2:10" ht="13.5">
      <c r="B666" s="341"/>
      <c r="C666" s="239">
        <f t="shared" si="340"/>
        <v>100</v>
      </c>
      <c r="D666" s="27">
        <f>ROUND(D665/$C665*100,1)-0.1</f>
        <v>68.7</v>
      </c>
      <c r="E666" s="27">
        <f aca="true" t="shared" si="341" ref="E666:J666">ROUND(E665/$C665*100,1)</f>
        <v>25.8</v>
      </c>
      <c r="F666" s="27">
        <f t="shared" si="341"/>
        <v>1.4</v>
      </c>
      <c r="G666" s="27">
        <f t="shared" si="341"/>
        <v>0.1</v>
      </c>
      <c r="H666" s="27">
        <f t="shared" si="341"/>
        <v>2.2</v>
      </c>
      <c r="I666" s="27">
        <f t="shared" si="341"/>
        <v>0.7</v>
      </c>
      <c r="J666" s="28">
        <f t="shared" si="341"/>
        <v>1.1</v>
      </c>
    </row>
    <row r="667" spans="2:10" ht="13.5">
      <c r="B667" s="340" t="s">
        <v>90</v>
      </c>
      <c r="C667" s="93">
        <f t="shared" si="340"/>
        <v>3436</v>
      </c>
      <c r="D667" s="37">
        <v>2195</v>
      </c>
      <c r="E667" s="37">
        <v>1074</v>
      </c>
      <c r="F667" s="37">
        <v>39</v>
      </c>
      <c r="G667" s="37">
        <v>3</v>
      </c>
      <c r="H667" s="37">
        <v>72</v>
      </c>
      <c r="I667" s="37">
        <v>20</v>
      </c>
      <c r="J667" s="39">
        <v>33</v>
      </c>
    </row>
    <row r="668" spans="2:10" ht="13.5">
      <c r="B668" s="341"/>
      <c r="C668" s="239">
        <f t="shared" si="340"/>
        <v>99.99999999999997</v>
      </c>
      <c r="D668" s="27">
        <f>ROUND(D667/$C667*100,1)-0.1</f>
        <v>63.8</v>
      </c>
      <c r="E668" s="27">
        <f aca="true" t="shared" si="342" ref="E668:J668">ROUND(E667/$C667*100,1)</f>
        <v>31.3</v>
      </c>
      <c r="F668" s="27">
        <f t="shared" si="342"/>
        <v>1.1</v>
      </c>
      <c r="G668" s="27">
        <f t="shared" si="342"/>
        <v>0.1</v>
      </c>
      <c r="H668" s="27">
        <f t="shared" si="342"/>
        <v>2.1</v>
      </c>
      <c r="I668" s="27">
        <f t="shared" si="342"/>
        <v>0.6</v>
      </c>
      <c r="J668" s="28">
        <f t="shared" si="342"/>
        <v>1</v>
      </c>
    </row>
    <row r="669" spans="2:10" ht="13.5">
      <c r="B669" s="342" t="s">
        <v>88</v>
      </c>
      <c r="C669" s="93">
        <f t="shared" si="340"/>
        <v>85</v>
      </c>
      <c r="D669" s="37">
        <v>60</v>
      </c>
      <c r="E669" s="37">
        <v>19</v>
      </c>
      <c r="F669" s="37">
        <v>1</v>
      </c>
      <c r="G669" s="37">
        <v>0</v>
      </c>
      <c r="H669" s="37">
        <v>2</v>
      </c>
      <c r="I669" s="37">
        <v>1</v>
      </c>
      <c r="J669" s="39">
        <v>2</v>
      </c>
    </row>
    <row r="670" spans="2:10" ht="13.5">
      <c r="B670" s="343"/>
      <c r="C670" s="240">
        <f t="shared" si="340"/>
        <v>100.00000000000001</v>
      </c>
      <c r="D670" s="31">
        <f>ROUND(D669/$C669*100,1)-0.1</f>
        <v>70.5</v>
      </c>
      <c r="E670" s="31">
        <f>ROUND(E669/$C669*100,1)-0.1</f>
        <v>22.299999999999997</v>
      </c>
      <c r="F670" s="31">
        <f>ROUND(F669/$C669*100,1)</f>
        <v>1.2</v>
      </c>
      <c r="G670" s="31">
        <f>ROUND(G669/$C669*100,1)</f>
        <v>0</v>
      </c>
      <c r="H670" s="31">
        <f>ROUND(H669/$C669*100,1)</f>
        <v>2.4</v>
      </c>
      <c r="I670" s="31">
        <f>ROUND(I669/$C669*100,1)</f>
        <v>1.2</v>
      </c>
      <c r="J670" s="32">
        <f>ROUND(J669/$C669*100,1)</f>
        <v>2.4</v>
      </c>
    </row>
    <row r="671" spans="2:11" ht="13.5">
      <c r="B671" s="331" t="s">
        <v>84</v>
      </c>
      <c r="C671" s="101">
        <f>SUM(,C673,C675,C677,C679,C681)</f>
        <v>7194</v>
      </c>
      <c r="D671" s="42">
        <f>SUM(D673,D675,D677,D679,D681)</f>
        <v>4783</v>
      </c>
      <c r="E671" s="42">
        <f aca="true" t="shared" si="343" ref="E671:J671">SUM(E673,E675,E677,E679,E681)</f>
        <v>2040</v>
      </c>
      <c r="F671" s="42">
        <f t="shared" si="343"/>
        <v>90</v>
      </c>
      <c r="G671" s="25">
        <f t="shared" si="343"/>
        <v>6</v>
      </c>
      <c r="H671" s="36">
        <f t="shared" si="343"/>
        <v>155</v>
      </c>
      <c r="I671" s="37">
        <f t="shared" si="343"/>
        <v>45</v>
      </c>
      <c r="J671" s="64">
        <f t="shared" si="343"/>
        <v>75</v>
      </c>
      <c r="K671" s="68"/>
    </row>
    <row r="672" spans="2:10" ht="13.5">
      <c r="B672" s="341"/>
      <c r="C672" s="239">
        <f aca="true" t="shared" si="344" ref="C672:C682">SUM(D672:J672)</f>
        <v>100</v>
      </c>
      <c r="D672" s="27">
        <f>ROUND(D671/$C671*100,1)-0.1</f>
        <v>66.4</v>
      </c>
      <c r="E672" s="27">
        <f aca="true" t="shared" si="345" ref="E672:J672">ROUND(E671/$C671*100,1)</f>
        <v>28.4</v>
      </c>
      <c r="F672" s="27">
        <f t="shared" si="345"/>
        <v>1.3</v>
      </c>
      <c r="G672" s="27">
        <f t="shared" si="345"/>
        <v>0.1</v>
      </c>
      <c r="H672" s="27">
        <f t="shared" si="345"/>
        <v>2.2</v>
      </c>
      <c r="I672" s="27">
        <f t="shared" si="345"/>
        <v>0.6</v>
      </c>
      <c r="J672" s="28">
        <f t="shared" si="345"/>
        <v>1</v>
      </c>
    </row>
    <row r="673" spans="2:10" ht="13.5">
      <c r="B673" s="340" t="s">
        <v>177</v>
      </c>
      <c r="C673" s="93">
        <f t="shared" si="344"/>
        <v>751</v>
      </c>
      <c r="D673" s="37">
        <v>512</v>
      </c>
      <c r="E673" s="37">
        <v>198</v>
      </c>
      <c r="F673" s="37">
        <v>13</v>
      </c>
      <c r="G673" s="37">
        <v>2</v>
      </c>
      <c r="H673" s="37">
        <v>15</v>
      </c>
      <c r="I673" s="37">
        <v>6</v>
      </c>
      <c r="J673" s="39">
        <v>5</v>
      </c>
    </row>
    <row r="674" spans="2:10" ht="13.5">
      <c r="B674" s="341"/>
      <c r="C674" s="239">
        <f t="shared" si="344"/>
        <v>100</v>
      </c>
      <c r="D674" s="27">
        <f>ROUND(D673/$C673*100,1)-0.1</f>
        <v>68.10000000000001</v>
      </c>
      <c r="E674" s="27">
        <f aca="true" t="shared" si="346" ref="E674:J674">ROUND(E673/$C673*100,1)</f>
        <v>26.4</v>
      </c>
      <c r="F674" s="27">
        <f t="shared" si="346"/>
        <v>1.7</v>
      </c>
      <c r="G674" s="27">
        <f t="shared" si="346"/>
        <v>0.3</v>
      </c>
      <c r="H674" s="27">
        <f t="shared" si="346"/>
        <v>2</v>
      </c>
      <c r="I674" s="27">
        <f t="shared" si="346"/>
        <v>0.8</v>
      </c>
      <c r="J674" s="28">
        <f t="shared" si="346"/>
        <v>0.7</v>
      </c>
    </row>
    <row r="675" spans="2:10" ht="13.5">
      <c r="B675" s="340" t="s">
        <v>178</v>
      </c>
      <c r="C675" s="93">
        <f t="shared" si="344"/>
        <v>2327</v>
      </c>
      <c r="D675" s="37">
        <v>1541</v>
      </c>
      <c r="E675" s="37">
        <v>663</v>
      </c>
      <c r="F675" s="37">
        <v>31</v>
      </c>
      <c r="G675" s="37">
        <v>0</v>
      </c>
      <c r="H675" s="37">
        <v>51</v>
      </c>
      <c r="I675" s="37">
        <v>18</v>
      </c>
      <c r="J675" s="39">
        <v>23</v>
      </c>
    </row>
    <row r="676" spans="2:10" ht="13.5">
      <c r="B676" s="341"/>
      <c r="C676" s="239">
        <f t="shared" si="344"/>
        <v>100</v>
      </c>
      <c r="D676" s="27">
        <f aca="true" t="shared" si="347" ref="D676:J676">ROUND(D675/$C675*100,1)</f>
        <v>66.2</v>
      </c>
      <c r="E676" s="27">
        <f t="shared" si="347"/>
        <v>28.5</v>
      </c>
      <c r="F676" s="27">
        <f t="shared" si="347"/>
        <v>1.3</v>
      </c>
      <c r="G676" s="27">
        <f t="shared" si="347"/>
        <v>0</v>
      </c>
      <c r="H676" s="27">
        <f t="shared" si="347"/>
        <v>2.2</v>
      </c>
      <c r="I676" s="27">
        <f t="shared" si="347"/>
        <v>0.8</v>
      </c>
      <c r="J676" s="28">
        <f t="shared" si="347"/>
        <v>1</v>
      </c>
    </row>
    <row r="677" spans="2:10" ht="13.5">
      <c r="B677" s="340" t="s">
        <v>110</v>
      </c>
      <c r="C677" s="93">
        <f t="shared" si="344"/>
        <v>2394</v>
      </c>
      <c r="D677" s="37">
        <v>1600</v>
      </c>
      <c r="E677" s="37">
        <v>673</v>
      </c>
      <c r="F677" s="37">
        <v>23</v>
      </c>
      <c r="G677" s="37">
        <v>3</v>
      </c>
      <c r="H677" s="37">
        <v>57</v>
      </c>
      <c r="I677" s="37">
        <v>16</v>
      </c>
      <c r="J677" s="39">
        <v>22</v>
      </c>
    </row>
    <row r="678" spans="2:10" ht="13.5">
      <c r="B678" s="341"/>
      <c r="C678" s="239">
        <f t="shared" si="344"/>
        <v>100.00000000000001</v>
      </c>
      <c r="D678" s="27">
        <f aca="true" t="shared" si="348" ref="D678:J678">ROUND(D677/$C677*100,1)</f>
        <v>66.8</v>
      </c>
      <c r="E678" s="27">
        <f t="shared" si="348"/>
        <v>28.1</v>
      </c>
      <c r="F678" s="27">
        <f t="shared" si="348"/>
        <v>1</v>
      </c>
      <c r="G678" s="27">
        <f t="shared" si="348"/>
        <v>0.1</v>
      </c>
      <c r="H678" s="27">
        <f t="shared" si="348"/>
        <v>2.4</v>
      </c>
      <c r="I678" s="27">
        <f t="shared" si="348"/>
        <v>0.7</v>
      </c>
      <c r="J678" s="28">
        <f t="shared" si="348"/>
        <v>0.9</v>
      </c>
    </row>
    <row r="679" spans="2:10" ht="13.5">
      <c r="B679" s="340" t="s">
        <v>189</v>
      </c>
      <c r="C679" s="93">
        <f t="shared" si="344"/>
        <v>1712</v>
      </c>
      <c r="D679" s="37">
        <v>1123</v>
      </c>
      <c r="E679" s="37">
        <v>505</v>
      </c>
      <c r="F679" s="37">
        <v>23</v>
      </c>
      <c r="G679" s="37">
        <v>1</v>
      </c>
      <c r="H679" s="37">
        <v>32</v>
      </c>
      <c r="I679" s="37">
        <v>4</v>
      </c>
      <c r="J679" s="39">
        <v>24</v>
      </c>
    </row>
    <row r="680" spans="2:10" ht="13.5">
      <c r="B680" s="341"/>
      <c r="C680" s="239">
        <f t="shared" si="344"/>
        <v>100</v>
      </c>
      <c r="D680" s="27">
        <f aca="true" t="shared" si="349" ref="D680:J680">ROUND(D679/$C679*100,1)</f>
        <v>65.6</v>
      </c>
      <c r="E680" s="27">
        <f t="shared" si="349"/>
        <v>29.5</v>
      </c>
      <c r="F680" s="27">
        <f t="shared" si="349"/>
        <v>1.3</v>
      </c>
      <c r="G680" s="27">
        <f t="shared" si="349"/>
        <v>0.1</v>
      </c>
      <c r="H680" s="27">
        <f t="shared" si="349"/>
        <v>1.9</v>
      </c>
      <c r="I680" s="27">
        <f t="shared" si="349"/>
        <v>0.2</v>
      </c>
      <c r="J680" s="28">
        <f t="shared" si="349"/>
        <v>1.4</v>
      </c>
    </row>
    <row r="681" spans="2:10" ht="13.5">
      <c r="B681" s="342" t="s">
        <v>88</v>
      </c>
      <c r="C681" s="93">
        <f t="shared" si="344"/>
        <v>10</v>
      </c>
      <c r="D681" s="37">
        <v>7</v>
      </c>
      <c r="E681" s="37">
        <v>1</v>
      </c>
      <c r="F681" s="37">
        <v>0</v>
      </c>
      <c r="G681" s="37">
        <v>0</v>
      </c>
      <c r="H681" s="37">
        <v>0</v>
      </c>
      <c r="I681" s="37">
        <v>1</v>
      </c>
      <c r="J681" s="39">
        <v>1</v>
      </c>
    </row>
    <row r="682" spans="2:10" ht="13.5">
      <c r="B682" s="343"/>
      <c r="C682" s="238">
        <f t="shared" si="344"/>
        <v>100</v>
      </c>
      <c r="D682" s="31">
        <f aca="true" t="shared" si="350" ref="D682:J682">ROUND(D681/$C681*100,1)</f>
        <v>70</v>
      </c>
      <c r="E682" s="31">
        <f t="shared" si="350"/>
        <v>10</v>
      </c>
      <c r="F682" s="31">
        <f t="shared" si="350"/>
        <v>0</v>
      </c>
      <c r="G682" s="31">
        <f t="shared" si="350"/>
        <v>0</v>
      </c>
      <c r="H682" s="31">
        <f t="shared" si="350"/>
        <v>0</v>
      </c>
      <c r="I682" s="31">
        <f t="shared" si="350"/>
        <v>10</v>
      </c>
      <c r="J682" s="32">
        <f t="shared" si="350"/>
        <v>10</v>
      </c>
    </row>
    <row r="683" spans="2:10" ht="13.5">
      <c r="B683" s="331" t="s">
        <v>84</v>
      </c>
      <c r="C683" s="101">
        <f>SUM(C687,C685,C689,C691,C693,C695)</f>
        <v>7194</v>
      </c>
      <c r="D683" s="42">
        <f aca="true" t="shared" si="351" ref="D683:J683">SUM(D687,D685,D689,D691,D693,D695)</f>
        <v>4783</v>
      </c>
      <c r="E683" s="42">
        <f t="shared" si="351"/>
        <v>2040</v>
      </c>
      <c r="F683" s="42">
        <f t="shared" si="351"/>
        <v>90</v>
      </c>
      <c r="G683" s="42">
        <f t="shared" si="351"/>
        <v>6</v>
      </c>
      <c r="H683" s="42">
        <f t="shared" si="351"/>
        <v>155</v>
      </c>
      <c r="I683" s="42">
        <f t="shared" si="351"/>
        <v>45</v>
      </c>
      <c r="J683" s="26">
        <f t="shared" si="351"/>
        <v>75</v>
      </c>
    </row>
    <row r="684" spans="2:10" ht="13.5">
      <c r="B684" s="341"/>
      <c r="C684" s="239">
        <f>SUM(D684:J684)</f>
        <v>100</v>
      </c>
      <c r="D684" s="27">
        <f>ROUND(D683/$C683*100,1)-0.1</f>
        <v>66.4</v>
      </c>
      <c r="E684" s="27">
        <f aca="true" t="shared" si="352" ref="E684:J684">ROUND(E683/$C683*100,1)</f>
        <v>28.4</v>
      </c>
      <c r="F684" s="27">
        <f t="shared" si="352"/>
        <v>1.3</v>
      </c>
      <c r="G684" s="27">
        <f t="shared" si="352"/>
        <v>0.1</v>
      </c>
      <c r="H684" s="27">
        <f t="shared" si="352"/>
        <v>2.2</v>
      </c>
      <c r="I684" s="27">
        <f t="shared" si="352"/>
        <v>0.6</v>
      </c>
      <c r="J684" s="28">
        <f t="shared" si="352"/>
        <v>1</v>
      </c>
    </row>
    <row r="685" spans="2:10" ht="13.5">
      <c r="B685" s="340" t="s">
        <v>112</v>
      </c>
      <c r="C685" s="93">
        <f aca="true" t="shared" si="353" ref="C685:C696">SUM(D685:J685)</f>
        <v>623</v>
      </c>
      <c r="D685" s="29">
        <v>433</v>
      </c>
      <c r="E685" s="29">
        <v>144</v>
      </c>
      <c r="F685" s="29">
        <v>8</v>
      </c>
      <c r="G685" s="29">
        <v>1</v>
      </c>
      <c r="H685" s="29">
        <v>14</v>
      </c>
      <c r="I685" s="29">
        <v>3</v>
      </c>
      <c r="J685" s="41">
        <v>20</v>
      </c>
    </row>
    <row r="686" spans="2:10" ht="13.5">
      <c r="B686" s="341"/>
      <c r="C686" s="239">
        <f t="shared" si="353"/>
        <v>100</v>
      </c>
      <c r="D686" s="27">
        <f aca="true" t="shared" si="354" ref="D686:J686">ROUND(D685/$C685*100,1)</f>
        <v>69.5</v>
      </c>
      <c r="E686" s="27">
        <f t="shared" si="354"/>
        <v>23.1</v>
      </c>
      <c r="F686" s="27">
        <f t="shared" si="354"/>
        <v>1.3</v>
      </c>
      <c r="G686" s="27">
        <f t="shared" si="354"/>
        <v>0.2</v>
      </c>
      <c r="H686" s="27">
        <f t="shared" si="354"/>
        <v>2.2</v>
      </c>
      <c r="I686" s="27">
        <f t="shared" si="354"/>
        <v>0.5</v>
      </c>
      <c r="J686" s="28">
        <f t="shared" si="354"/>
        <v>3.2</v>
      </c>
    </row>
    <row r="687" spans="2:10" ht="13.5">
      <c r="B687" s="332" t="s">
        <v>111</v>
      </c>
      <c r="C687" s="93">
        <f t="shared" si="353"/>
        <v>640</v>
      </c>
      <c r="D687" s="37">
        <v>411</v>
      </c>
      <c r="E687" s="37">
        <v>198</v>
      </c>
      <c r="F687" s="37">
        <v>8</v>
      </c>
      <c r="G687" s="37">
        <v>1</v>
      </c>
      <c r="H687" s="37">
        <v>13</v>
      </c>
      <c r="I687" s="37">
        <v>1</v>
      </c>
      <c r="J687" s="39">
        <v>8</v>
      </c>
    </row>
    <row r="688" spans="2:10" ht="13.5">
      <c r="B688" s="341"/>
      <c r="C688" s="239">
        <f t="shared" si="353"/>
        <v>100</v>
      </c>
      <c r="D688" s="27">
        <f>ROUND(D687/$C687*100,1)-0.1</f>
        <v>64.10000000000001</v>
      </c>
      <c r="E688" s="27">
        <f aca="true" t="shared" si="355" ref="E688:J688">ROUND(E687/$C687*100,1)</f>
        <v>30.9</v>
      </c>
      <c r="F688" s="27">
        <f t="shared" si="355"/>
        <v>1.3</v>
      </c>
      <c r="G688" s="27">
        <f t="shared" si="355"/>
        <v>0.2</v>
      </c>
      <c r="H688" s="27">
        <f t="shared" si="355"/>
        <v>2</v>
      </c>
      <c r="I688" s="27">
        <f t="shared" si="355"/>
        <v>0.2</v>
      </c>
      <c r="J688" s="28">
        <f t="shared" si="355"/>
        <v>1.3</v>
      </c>
    </row>
    <row r="689" spans="2:10" ht="13.5">
      <c r="B689" s="340" t="s">
        <v>113</v>
      </c>
      <c r="C689" s="93">
        <f t="shared" si="353"/>
        <v>2080</v>
      </c>
      <c r="D689" s="29">
        <v>1365</v>
      </c>
      <c r="E689" s="29">
        <v>597</v>
      </c>
      <c r="F689" s="29">
        <v>29</v>
      </c>
      <c r="G689" s="29">
        <v>1</v>
      </c>
      <c r="H689" s="29">
        <v>53</v>
      </c>
      <c r="I689" s="29">
        <v>16</v>
      </c>
      <c r="J689" s="41">
        <v>19</v>
      </c>
    </row>
    <row r="690" spans="2:10" ht="13.5">
      <c r="B690" s="341"/>
      <c r="C690" s="239">
        <f t="shared" si="353"/>
        <v>100</v>
      </c>
      <c r="D690" s="27">
        <f>ROUND(D689/$C689*100,1)+0.1</f>
        <v>65.69999999999999</v>
      </c>
      <c r="E690" s="27">
        <f aca="true" t="shared" si="356" ref="E690:J690">ROUND(E689/$C689*100,1)</f>
        <v>28.7</v>
      </c>
      <c r="F690" s="27">
        <f t="shared" si="356"/>
        <v>1.4</v>
      </c>
      <c r="G690" s="27">
        <f t="shared" si="356"/>
        <v>0</v>
      </c>
      <c r="H690" s="27">
        <f t="shared" si="356"/>
        <v>2.5</v>
      </c>
      <c r="I690" s="27">
        <f t="shared" si="356"/>
        <v>0.8</v>
      </c>
      <c r="J690" s="28">
        <f t="shared" si="356"/>
        <v>0.9</v>
      </c>
    </row>
    <row r="691" spans="2:10" ht="13.5">
      <c r="B691" s="340" t="s">
        <v>114</v>
      </c>
      <c r="C691" s="93">
        <f t="shared" si="353"/>
        <v>1538</v>
      </c>
      <c r="D691" s="29">
        <v>1045</v>
      </c>
      <c r="E691" s="29">
        <v>417</v>
      </c>
      <c r="F691" s="29">
        <v>25</v>
      </c>
      <c r="G691" s="29">
        <v>2</v>
      </c>
      <c r="H691" s="29">
        <v>30</v>
      </c>
      <c r="I691" s="29">
        <v>6</v>
      </c>
      <c r="J691" s="41">
        <v>13</v>
      </c>
    </row>
    <row r="692" spans="2:10" ht="13.5">
      <c r="B692" s="341"/>
      <c r="C692" s="239">
        <f t="shared" si="353"/>
        <v>99.99999999999999</v>
      </c>
      <c r="D692" s="27">
        <f>ROUND(D691/$C691*100,1)+0.1</f>
        <v>68</v>
      </c>
      <c r="E692" s="27">
        <f aca="true" t="shared" si="357" ref="E692:J692">ROUND(E691/$C691*100,1)</f>
        <v>27.1</v>
      </c>
      <c r="F692" s="27">
        <f t="shared" si="357"/>
        <v>1.6</v>
      </c>
      <c r="G692" s="27">
        <f t="shared" si="357"/>
        <v>0.1</v>
      </c>
      <c r="H692" s="27">
        <f t="shared" si="357"/>
        <v>2</v>
      </c>
      <c r="I692" s="27">
        <f t="shared" si="357"/>
        <v>0.4</v>
      </c>
      <c r="J692" s="28">
        <f t="shared" si="357"/>
        <v>0.8</v>
      </c>
    </row>
    <row r="693" spans="2:10" ht="13.5">
      <c r="B693" s="340" t="s">
        <v>115</v>
      </c>
      <c r="C693" s="93">
        <f t="shared" si="353"/>
        <v>1110</v>
      </c>
      <c r="D693" s="29">
        <v>743</v>
      </c>
      <c r="E693" s="29">
        <v>308</v>
      </c>
      <c r="F693" s="29">
        <v>12</v>
      </c>
      <c r="G693" s="29">
        <v>1</v>
      </c>
      <c r="H693" s="29">
        <v>22</v>
      </c>
      <c r="I693" s="29">
        <v>16</v>
      </c>
      <c r="J693" s="41">
        <v>8</v>
      </c>
    </row>
    <row r="694" spans="2:10" ht="13.5">
      <c r="B694" s="341"/>
      <c r="C694" s="239">
        <f t="shared" si="353"/>
        <v>100</v>
      </c>
      <c r="D694" s="27">
        <f>ROUND(D693/$C693*100,1)+0.1</f>
        <v>67</v>
      </c>
      <c r="E694" s="27">
        <f aca="true" t="shared" si="358" ref="E694:J694">ROUND(E693/$C693*100,1)</f>
        <v>27.7</v>
      </c>
      <c r="F694" s="27">
        <f t="shared" si="358"/>
        <v>1.1</v>
      </c>
      <c r="G694" s="27">
        <f t="shared" si="358"/>
        <v>0.1</v>
      </c>
      <c r="H694" s="27">
        <f t="shared" si="358"/>
        <v>2</v>
      </c>
      <c r="I694" s="27">
        <f t="shared" si="358"/>
        <v>1.4</v>
      </c>
      <c r="J694" s="28">
        <f t="shared" si="358"/>
        <v>0.7</v>
      </c>
    </row>
    <row r="695" spans="2:10" ht="13.5">
      <c r="B695" s="340" t="s">
        <v>116</v>
      </c>
      <c r="C695" s="93">
        <f t="shared" si="353"/>
        <v>1203</v>
      </c>
      <c r="D695" s="29">
        <v>786</v>
      </c>
      <c r="E695" s="29">
        <v>376</v>
      </c>
      <c r="F695" s="29">
        <v>8</v>
      </c>
      <c r="G695" s="29">
        <v>0</v>
      </c>
      <c r="H695" s="29">
        <v>23</v>
      </c>
      <c r="I695" s="29">
        <v>3</v>
      </c>
      <c r="J695" s="41">
        <v>7</v>
      </c>
    </row>
    <row r="696" spans="2:10" ht="13.5">
      <c r="B696" s="343"/>
      <c r="C696" s="240">
        <f t="shared" si="353"/>
        <v>100</v>
      </c>
      <c r="D696" s="31">
        <f aca="true" t="shared" si="359" ref="D696:J696">ROUND(D695/$C695*100,1)</f>
        <v>65.3</v>
      </c>
      <c r="E696" s="31">
        <f t="shared" si="359"/>
        <v>31.3</v>
      </c>
      <c r="F696" s="31">
        <f t="shared" si="359"/>
        <v>0.7</v>
      </c>
      <c r="G696" s="31">
        <f t="shared" si="359"/>
        <v>0</v>
      </c>
      <c r="H696" s="31">
        <f t="shared" si="359"/>
        <v>1.9</v>
      </c>
      <c r="I696" s="31">
        <f t="shared" si="359"/>
        <v>0.2</v>
      </c>
      <c r="J696" s="32">
        <f t="shared" si="359"/>
        <v>0.6</v>
      </c>
    </row>
    <row r="697" spans="2:10" ht="13.5">
      <c r="B697" s="331" t="s">
        <v>84</v>
      </c>
      <c r="C697" s="101">
        <f>SUM(C699,C701,C703)</f>
        <v>7194</v>
      </c>
      <c r="D697" s="42">
        <f>SUM(D699,D701,D703)</f>
        <v>4783</v>
      </c>
      <c r="E697" s="42">
        <f aca="true" t="shared" si="360" ref="E697:J697">SUM(E699,E701,E703)</f>
        <v>2040</v>
      </c>
      <c r="F697" s="42">
        <f t="shared" si="360"/>
        <v>90</v>
      </c>
      <c r="G697" s="42">
        <f t="shared" si="360"/>
        <v>6</v>
      </c>
      <c r="H697" s="42">
        <f t="shared" si="360"/>
        <v>155</v>
      </c>
      <c r="I697" s="42">
        <f t="shared" si="360"/>
        <v>45</v>
      </c>
      <c r="J697" s="26">
        <f t="shared" si="360"/>
        <v>75</v>
      </c>
    </row>
    <row r="698" spans="2:10" ht="13.5">
      <c r="B698" s="341"/>
      <c r="C698" s="239">
        <f aca="true" t="shared" si="361" ref="C698:C704">SUM(D698:J698)</f>
        <v>100</v>
      </c>
      <c r="D698" s="27">
        <f>ROUND(D697/$C697*100,1)-0.1</f>
        <v>66.4</v>
      </c>
      <c r="E698" s="27">
        <f aca="true" t="shared" si="362" ref="E698:J698">ROUND(E697/$C697*100,1)</f>
        <v>28.4</v>
      </c>
      <c r="F698" s="27">
        <f t="shared" si="362"/>
        <v>1.3</v>
      </c>
      <c r="G698" s="27">
        <f t="shared" si="362"/>
        <v>0.1</v>
      </c>
      <c r="H698" s="27">
        <f t="shared" si="362"/>
        <v>2.2</v>
      </c>
      <c r="I698" s="27">
        <f t="shared" si="362"/>
        <v>0.6</v>
      </c>
      <c r="J698" s="28">
        <f t="shared" si="362"/>
        <v>1</v>
      </c>
    </row>
    <row r="699" spans="2:10" ht="13.5">
      <c r="B699" s="340" t="s">
        <v>131</v>
      </c>
      <c r="C699" s="93">
        <f t="shared" si="361"/>
        <v>3200</v>
      </c>
      <c r="D699" s="29">
        <v>2084</v>
      </c>
      <c r="E699" s="29">
        <v>942</v>
      </c>
      <c r="F699" s="29">
        <v>40</v>
      </c>
      <c r="G699" s="29">
        <v>3</v>
      </c>
      <c r="H699" s="29">
        <v>69</v>
      </c>
      <c r="I699" s="29">
        <v>21</v>
      </c>
      <c r="J699" s="41">
        <v>41</v>
      </c>
    </row>
    <row r="700" spans="2:10" ht="13.5">
      <c r="B700" s="341"/>
      <c r="C700" s="239">
        <f t="shared" si="361"/>
        <v>100</v>
      </c>
      <c r="D700" s="27">
        <f>ROUND(D699/$C699*100,1)-0.1</f>
        <v>65</v>
      </c>
      <c r="E700" s="27">
        <f aca="true" t="shared" si="363" ref="E700:J700">ROUND(E699/$C699*100,1)</f>
        <v>29.4</v>
      </c>
      <c r="F700" s="27">
        <f t="shared" si="363"/>
        <v>1.3</v>
      </c>
      <c r="G700" s="27">
        <f t="shared" si="363"/>
        <v>0.1</v>
      </c>
      <c r="H700" s="27">
        <f t="shared" si="363"/>
        <v>2.2</v>
      </c>
      <c r="I700" s="27">
        <f t="shared" si="363"/>
        <v>0.7</v>
      </c>
      <c r="J700" s="28">
        <f t="shared" si="363"/>
        <v>1.3</v>
      </c>
    </row>
    <row r="701" spans="2:10" ht="13.5">
      <c r="B701" s="342" t="s">
        <v>117</v>
      </c>
      <c r="C701" s="93">
        <f t="shared" si="361"/>
        <v>2735</v>
      </c>
      <c r="D701" s="29">
        <v>1845</v>
      </c>
      <c r="E701" s="29">
        <v>748</v>
      </c>
      <c r="F701" s="29">
        <v>36</v>
      </c>
      <c r="G701" s="29">
        <v>2</v>
      </c>
      <c r="H701" s="29">
        <v>65</v>
      </c>
      <c r="I701" s="29">
        <v>16</v>
      </c>
      <c r="J701" s="41">
        <v>23</v>
      </c>
    </row>
    <row r="702" spans="2:10" ht="13.5">
      <c r="B702" s="341"/>
      <c r="C702" s="239">
        <f t="shared" si="361"/>
        <v>99.99999999999999</v>
      </c>
      <c r="D702" s="27">
        <f aca="true" t="shared" si="364" ref="D702:J702">ROUND(D701/$C701*100,1)</f>
        <v>67.5</v>
      </c>
      <c r="E702" s="27">
        <f t="shared" si="364"/>
        <v>27.3</v>
      </c>
      <c r="F702" s="27">
        <f t="shared" si="364"/>
        <v>1.3</v>
      </c>
      <c r="G702" s="27">
        <f t="shared" si="364"/>
        <v>0.1</v>
      </c>
      <c r="H702" s="27">
        <f t="shared" si="364"/>
        <v>2.4</v>
      </c>
      <c r="I702" s="27">
        <f t="shared" si="364"/>
        <v>0.6</v>
      </c>
      <c r="J702" s="28">
        <f t="shared" si="364"/>
        <v>0.8</v>
      </c>
    </row>
    <row r="703" spans="2:10" ht="13.5">
      <c r="B703" s="338" t="s">
        <v>34</v>
      </c>
      <c r="C703" s="90">
        <f t="shared" si="361"/>
        <v>1259</v>
      </c>
      <c r="D703" s="37">
        <v>854</v>
      </c>
      <c r="E703" s="37">
        <v>350</v>
      </c>
      <c r="F703" s="37">
        <v>14</v>
      </c>
      <c r="G703" s="29">
        <v>1</v>
      </c>
      <c r="H703" s="38">
        <v>21</v>
      </c>
      <c r="I703" s="38">
        <v>8</v>
      </c>
      <c r="J703" s="41">
        <v>11</v>
      </c>
    </row>
    <row r="704" spans="2:10" ht="13.5">
      <c r="B704" s="343"/>
      <c r="C704" s="238">
        <f t="shared" si="361"/>
        <v>99.99999999999999</v>
      </c>
      <c r="D704" s="31">
        <f aca="true" t="shared" si="365" ref="D704:J704">ROUND(D703/$C703*100,1)</f>
        <v>67.8</v>
      </c>
      <c r="E704" s="31">
        <f t="shared" si="365"/>
        <v>27.8</v>
      </c>
      <c r="F704" s="31">
        <f t="shared" si="365"/>
        <v>1.1</v>
      </c>
      <c r="G704" s="31">
        <f t="shared" si="365"/>
        <v>0.1</v>
      </c>
      <c r="H704" s="61">
        <f t="shared" si="365"/>
        <v>1.7</v>
      </c>
      <c r="I704" s="61">
        <f t="shared" si="365"/>
        <v>0.6</v>
      </c>
      <c r="J704" s="32">
        <f t="shared" si="365"/>
        <v>0.9</v>
      </c>
    </row>
    <row r="707" ht="13.5">
      <c r="A707" s="19" t="s">
        <v>290</v>
      </c>
    </row>
    <row r="708" ht="13.5">
      <c r="A708" s="19" t="s">
        <v>191</v>
      </c>
    </row>
    <row r="709" ht="13.5">
      <c r="I709" s="290" t="s">
        <v>250</v>
      </c>
    </row>
    <row r="710" spans="2:9" ht="40.5">
      <c r="B710" s="291"/>
      <c r="C710" s="95" t="s">
        <v>84</v>
      </c>
      <c r="D710" s="21" t="s">
        <v>101</v>
      </c>
      <c r="E710" s="35" t="s">
        <v>349</v>
      </c>
      <c r="F710" s="35" t="s">
        <v>350</v>
      </c>
      <c r="G710" s="35" t="s">
        <v>102</v>
      </c>
      <c r="H710" s="35" t="s">
        <v>48</v>
      </c>
      <c r="I710" s="124" t="s">
        <v>88</v>
      </c>
    </row>
    <row r="711" spans="2:9" ht="13.5">
      <c r="B711" s="331" t="s">
        <v>84</v>
      </c>
      <c r="C711" s="96">
        <f>SUM(C713,C715,C717)</f>
        <v>7194</v>
      </c>
      <c r="D711" s="25">
        <f aca="true" t="shared" si="366" ref="D711:I711">SUM(D713,D715,D717)</f>
        <v>6830</v>
      </c>
      <c r="E711" s="25">
        <f t="shared" si="366"/>
        <v>274</v>
      </c>
      <c r="F711" s="25">
        <f t="shared" si="366"/>
        <v>19</v>
      </c>
      <c r="G711" s="25">
        <f t="shared" si="366"/>
        <v>45</v>
      </c>
      <c r="H711" s="25">
        <f t="shared" si="366"/>
        <v>4</v>
      </c>
      <c r="I711" s="26">
        <f t="shared" si="366"/>
        <v>22</v>
      </c>
    </row>
    <row r="712" spans="2:9" ht="13.5">
      <c r="B712" s="341"/>
      <c r="C712" s="237">
        <f>SUM(D712:I712)</f>
        <v>99.99999999999999</v>
      </c>
      <c r="D712" s="27">
        <f aca="true" t="shared" si="367" ref="D712:I712">ROUND(D711/$C711*100,1)</f>
        <v>94.9</v>
      </c>
      <c r="E712" s="27">
        <f t="shared" si="367"/>
        <v>3.8</v>
      </c>
      <c r="F712" s="27">
        <f t="shared" si="367"/>
        <v>0.3</v>
      </c>
      <c r="G712" s="27">
        <f t="shared" si="367"/>
        <v>0.6</v>
      </c>
      <c r="H712" s="27">
        <f t="shared" si="367"/>
        <v>0.1</v>
      </c>
      <c r="I712" s="28">
        <f t="shared" si="367"/>
        <v>0.3</v>
      </c>
    </row>
    <row r="713" spans="2:9" ht="13.5">
      <c r="B713" s="332" t="s">
        <v>89</v>
      </c>
      <c r="C713" s="97">
        <f>SUM(D713:J713)</f>
        <v>3673</v>
      </c>
      <c r="D713" s="89">
        <v>3491</v>
      </c>
      <c r="E713" s="89">
        <v>135</v>
      </c>
      <c r="F713" s="89">
        <v>10</v>
      </c>
      <c r="G713" s="89">
        <v>22</v>
      </c>
      <c r="H713" s="123">
        <v>2</v>
      </c>
      <c r="I713" s="39">
        <v>13</v>
      </c>
    </row>
    <row r="714" spans="2:9" ht="13.5">
      <c r="B714" s="341"/>
      <c r="C714" s="237">
        <f>SUM(D714:I714)</f>
        <v>100</v>
      </c>
      <c r="D714" s="27">
        <f>ROUND(D713/$C713*100,1)-0.1</f>
        <v>94.9</v>
      </c>
      <c r="E714" s="27">
        <f>ROUND(E713/$C713*100,1)</f>
        <v>3.7</v>
      </c>
      <c r="F714" s="27">
        <f>ROUND(F713/$C713*100,1)</f>
        <v>0.3</v>
      </c>
      <c r="G714" s="27">
        <f>ROUND(G713/$C713*100,1)</f>
        <v>0.6</v>
      </c>
      <c r="H714" s="27">
        <f>ROUND(H713/$C713*100,1)</f>
        <v>0.1</v>
      </c>
      <c r="I714" s="28">
        <f>ROUND(I713/$C713*100,1)</f>
        <v>0.4</v>
      </c>
    </row>
    <row r="715" spans="2:9" ht="13.5">
      <c r="B715" s="340" t="s">
        <v>90</v>
      </c>
      <c r="C715" s="97">
        <f>SUM(D715:J715)</f>
        <v>3436</v>
      </c>
      <c r="D715" s="89">
        <v>3260</v>
      </c>
      <c r="E715" s="89">
        <v>135</v>
      </c>
      <c r="F715" s="89">
        <v>9</v>
      </c>
      <c r="G715" s="89">
        <v>22</v>
      </c>
      <c r="H715" s="123">
        <v>2</v>
      </c>
      <c r="I715" s="39">
        <v>8</v>
      </c>
    </row>
    <row r="716" spans="2:9" ht="13.5">
      <c r="B716" s="341"/>
      <c r="C716" s="237">
        <f>SUM(D716:I716)</f>
        <v>100</v>
      </c>
      <c r="D716" s="27">
        <f aca="true" t="shared" si="368" ref="D716:I716">ROUND(D715/$C715*100,1)</f>
        <v>94.9</v>
      </c>
      <c r="E716" s="27">
        <f t="shared" si="368"/>
        <v>3.9</v>
      </c>
      <c r="F716" s="27">
        <f t="shared" si="368"/>
        <v>0.3</v>
      </c>
      <c r="G716" s="27">
        <f t="shared" si="368"/>
        <v>0.6</v>
      </c>
      <c r="H716" s="27">
        <f t="shared" si="368"/>
        <v>0.1</v>
      </c>
      <c r="I716" s="28">
        <f t="shared" si="368"/>
        <v>0.2</v>
      </c>
    </row>
    <row r="717" spans="2:9" ht="13.5" customHeight="1">
      <c r="B717" s="342" t="s">
        <v>88</v>
      </c>
      <c r="C717" s="97">
        <f>SUM(D717:I717)</f>
        <v>85</v>
      </c>
      <c r="D717" s="29">
        <v>79</v>
      </c>
      <c r="E717" s="29">
        <v>4</v>
      </c>
      <c r="F717" s="29">
        <v>0</v>
      </c>
      <c r="G717" s="123">
        <v>1</v>
      </c>
      <c r="H717" s="123">
        <v>0</v>
      </c>
      <c r="I717" s="39">
        <v>1</v>
      </c>
    </row>
    <row r="718" spans="2:9" ht="13.5">
      <c r="B718" s="343"/>
      <c r="C718" s="238">
        <f>SUM(D718:I718)</f>
        <v>100.00000000000001</v>
      </c>
      <c r="D718" s="31">
        <f aca="true" t="shared" si="369" ref="D718:I718">ROUND(D717/$C717*100,1)</f>
        <v>92.9</v>
      </c>
      <c r="E718" s="31">
        <f t="shared" si="369"/>
        <v>4.7</v>
      </c>
      <c r="F718" s="31">
        <f t="shared" si="369"/>
        <v>0</v>
      </c>
      <c r="G718" s="31">
        <f t="shared" si="369"/>
        <v>1.2</v>
      </c>
      <c r="H718" s="31">
        <f t="shared" si="369"/>
        <v>0</v>
      </c>
      <c r="I718" s="32">
        <f t="shared" si="369"/>
        <v>1.2</v>
      </c>
    </row>
    <row r="719" spans="2:9" ht="13.5">
      <c r="B719" s="332" t="s">
        <v>84</v>
      </c>
      <c r="C719" s="90">
        <f>SUM(,C721,C723,C725,C727,C729)</f>
        <v>7194</v>
      </c>
      <c r="D719" s="36">
        <f>SUM(D721,D723,D725,D727,D729)</f>
        <v>6830</v>
      </c>
      <c r="E719" s="36">
        <f>SUM(,E721,E723,E725,E727,E729)</f>
        <v>274</v>
      </c>
      <c r="F719" s="37">
        <f>SUM(,F721,F723,F725,F727,F729)</f>
        <v>19</v>
      </c>
      <c r="G719" s="37">
        <f>SUM(,G721,G723,G725,G727,G729)</f>
        <v>45</v>
      </c>
      <c r="H719" s="37">
        <f>SUM(,H721,H723,H725,H727,H729)</f>
        <v>4</v>
      </c>
      <c r="I719" s="26">
        <f>SUM(,I721,I723,I725,I727,I729)</f>
        <v>22</v>
      </c>
    </row>
    <row r="720" spans="2:9" ht="13.5">
      <c r="B720" s="341"/>
      <c r="C720" s="237">
        <f>SUM(D720:I720)</f>
        <v>99.99999999999999</v>
      </c>
      <c r="D720" s="27">
        <f aca="true" t="shared" si="370" ref="D720:I720">ROUND(D719/$C719*100,1)</f>
        <v>94.9</v>
      </c>
      <c r="E720" s="27">
        <f>ROUND(E719/$C719*100,1)</f>
        <v>3.8</v>
      </c>
      <c r="F720" s="27">
        <f t="shared" si="370"/>
        <v>0.3</v>
      </c>
      <c r="G720" s="27">
        <f t="shared" si="370"/>
        <v>0.6</v>
      </c>
      <c r="H720" s="27">
        <f t="shared" si="370"/>
        <v>0.1</v>
      </c>
      <c r="I720" s="28">
        <f t="shared" si="370"/>
        <v>0.3</v>
      </c>
    </row>
    <row r="721" spans="2:9" ht="13.5">
      <c r="B721" s="340" t="s">
        <v>177</v>
      </c>
      <c r="C721" s="93">
        <f aca="true" t="shared" si="371" ref="C721:C730">SUM(D721:I721)</f>
        <v>751</v>
      </c>
      <c r="D721" s="40">
        <v>706</v>
      </c>
      <c r="E721" s="37">
        <v>32</v>
      </c>
      <c r="F721" s="37">
        <v>0</v>
      </c>
      <c r="G721" s="37">
        <v>10</v>
      </c>
      <c r="H721" s="37">
        <v>0</v>
      </c>
      <c r="I721" s="39">
        <v>3</v>
      </c>
    </row>
    <row r="722" spans="2:9" ht="13.5">
      <c r="B722" s="341"/>
      <c r="C722" s="237">
        <f t="shared" si="371"/>
        <v>100</v>
      </c>
      <c r="D722" s="27">
        <f aca="true" t="shared" si="372" ref="D722:I722">ROUND(D721/$C721*100,1)</f>
        <v>94</v>
      </c>
      <c r="E722" s="27">
        <f t="shared" si="372"/>
        <v>4.3</v>
      </c>
      <c r="F722" s="27">
        <f t="shared" si="372"/>
        <v>0</v>
      </c>
      <c r="G722" s="27">
        <f t="shared" si="372"/>
        <v>1.3</v>
      </c>
      <c r="H722" s="27">
        <f t="shared" si="372"/>
        <v>0</v>
      </c>
      <c r="I722" s="28">
        <f t="shared" si="372"/>
        <v>0.4</v>
      </c>
    </row>
    <row r="723" spans="2:9" ht="13.5">
      <c r="B723" s="340" t="s">
        <v>178</v>
      </c>
      <c r="C723" s="93">
        <f>SUM(D723:I723)</f>
        <v>2327</v>
      </c>
      <c r="D723" s="40">
        <v>2201</v>
      </c>
      <c r="E723" s="37">
        <v>101</v>
      </c>
      <c r="F723" s="37">
        <v>6</v>
      </c>
      <c r="G723" s="37">
        <v>12</v>
      </c>
      <c r="H723" s="37">
        <v>1</v>
      </c>
      <c r="I723" s="39">
        <v>6</v>
      </c>
    </row>
    <row r="724" spans="2:9" ht="13.5">
      <c r="B724" s="341"/>
      <c r="C724" s="237">
        <f t="shared" si="371"/>
        <v>99.99999999999999</v>
      </c>
      <c r="D724" s="27">
        <f aca="true" t="shared" si="373" ref="D724:I724">ROUND(D723/$C723*100,1)</f>
        <v>94.6</v>
      </c>
      <c r="E724" s="27">
        <f t="shared" si="373"/>
        <v>4.3</v>
      </c>
      <c r="F724" s="27">
        <f t="shared" si="373"/>
        <v>0.3</v>
      </c>
      <c r="G724" s="27">
        <f t="shared" si="373"/>
        <v>0.5</v>
      </c>
      <c r="H724" s="27">
        <f t="shared" si="373"/>
        <v>0</v>
      </c>
      <c r="I724" s="28">
        <f t="shared" si="373"/>
        <v>0.3</v>
      </c>
    </row>
    <row r="725" spans="2:9" ht="13.5">
      <c r="B725" s="340" t="s">
        <v>110</v>
      </c>
      <c r="C725" s="93">
        <f t="shared" si="371"/>
        <v>2394</v>
      </c>
      <c r="D725" s="40">
        <v>2282</v>
      </c>
      <c r="E725" s="37">
        <v>86</v>
      </c>
      <c r="F725" s="37">
        <v>6</v>
      </c>
      <c r="G725" s="37">
        <v>12</v>
      </c>
      <c r="H725" s="37">
        <v>2</v>
      </c>
      <c r="I725" s="39">
        <v>6</v>
      </c>
    </row>
    <row r="726" spans="2:9" ht="13.5">
      <c r="B726" s="341"/>
      <c r="C726" s="237">
        <f t="shared" si="371"/>
        <v>99.99999999999999</v>
      </c>
      <c r="D726" s="27">
        <f>ROUND(D725/$C725*100,1)-0.1</f>
        <v>95.2</v>
      </c>
      <c r="E726" s="27">
        <f>ROUND(E725/$C725*100,1)</f>
        <v>3.6</v>
      </c>
      <c r="F726" s="27">
        <f>ROUND(F725/$C725*100,1)</f>
        <v>0.3</v>
      </c>
      <c r="G726" s="27">
        <f>ROUND(G725/$C725*100,1)</f>
        <v>0.5</v>
      </c>
      <c r="H726" s="27">
        <f>ROUND(H725/$C725*100,1)</f>
        <v>0.1</v>
      </c>
      <c r="I726" s="28">
        <f>ROUND(I725/$C725*100,1)</f>
        <v>0.3</v>
      </c>
    </row>
    <row r="727" spans="2:9" ht="13.5">
      <c r="B727" s="340" t="s">
        <v>189</v>
      </c>
      <c r="C727" s="93">
        <f t="shared" si="371"/>
        <v>1712</v>
      </c>
      <c r="D727" s="40">
        <v>1632</v>
      </c>
      <c r="E727" s="37">
        <v>54</v>
      </c>
      <c r="F727" s="37">
        <v>7</v>
      </c>
      <c r="G727" s="37">
        <v>11</v>
      </c>
      <c r="H727" s="37">
        <v>1</v>
      </c>
      <c r="I727" s="39">
        <v>7</v>
      </c>
    </row>
    <row r="728" spans="2:9" ht="13.5">
      <c r="B728" s="341"/>
      <c r="C728" s="237">
        <f t="shared" si="371"/>
        <v>100</v>
      </c>
      <c r="D728" s="27">
        <f aca="true" t="shared" si="374" ref="D728:I728">ROUND(D727/$C727*100,1)</f>
        <v>95.3</v>
      </c>
      <c r="E728" s="27">
        <f t="shared" si="374"/>
        <v>3.2</v>
      </c>
      <c r="F728" s="27">
        <f t="shared" si="374"/>
        <v>0.4</v>
      </c>
      <c r="G728" s="27">
        <f t="shared" si="374"/>
        <v>0.6</v>
      </c>
      <c r="H728" s="27">
        <f t="shared" si="374"/>
        <v>0.1</v>
      </c>
      <c r="I728" s="28">
        <f t="shared" si="374"/>
        <v>0.4</v>
      </c>
    </row>
    <row r="729" spans="2:9" ht="15" customHeight="1">
      <c r="B729" s="342" t="s">
        <v>88</v>
      </c>
      <c r="C729" s="93">
        <f t="shared" si="371"/>
        <v>10</v>
      </c>
      <c r="D729" s="40">
        <v>9</v>
      </c>
      <c r="E729" s="37">
        <v>1</v>
      </c>
      <c r="F729" s="37">
        <v>0</v>
      </c>
      <c r="G729" s="37">
        <v>0</v>
      </c>
      <c r="H729" s="37">
        <v>0</v>
      </c>
      <c r="I729" s="39">
        <v>0</v>
      </c>
    </row>
    <row r="730" spans="2:9" ht="13.5">
      <c r="B730" s="343"/>
      <c r="C730" s="238">
        <f t="shared" si="371"/>
        <v>100</v>
      </c>
      <c r="D730" s="31">
        <f aca="true" t="shared" si="375" ref="D730:I730">ROUND(D729/$C729*100,1)</f>
        <v>90</v>
      </c>
      <c r="E730" s="31">
        <f t="shared" si="375"/>
        <v>10</v>
      </c>
      <c r="F730" s="31">
        <f t="shared" si="375"/>
        <v>0</v>
      </c>
      <c r="G730" s="31">
        <f t="shared" si="375"/>
        <v>0</v>
      </c>
      <c r="H730" s="31">
        <f t="shared" si="375"/>
        <v>0</v>
      </c>
      <c r="I730" s="32">
        <f t="shared" si="375"/>
        <v>0</v>
      </c>
    </row>
    <row r="731" spans="2:9" ht="13.5">
      <c r="B731" s="331" t="s">
        <v>84</v>
      </c>
      <c r="C731" s="90">
        <f>SUM(C735,C733,C737,C739,C741,C743)</f>
        <v>7194</v>
      </c>
      <c r="D731" s="36">
        <f aca="true" t="shared" si="376" ref="D731:I731">SUM(D735,D733,D737,D739,D741,D743)</f>
        <v>6830</v>
      </c>
      <c r="E731" s="36">
        <f t="shared" si="376"/>
        <v>274</v>
      </c>
      <c r="F731" s="37">
        <f t="shared" si="376"/>
        <v>19</v>
      </c>
      <c r="G731" s="37">
        <f t="shared" si="376"/>
        <v>45</v>
      </c>
      <c r="H731" s="37">
        <f t="shared" si="376"/>
        <v>4</v>
      </c>
      <c r="I731" s="26">
        <f t="shared" si="376"/>
        <v>22</v>
      </c>
    </row>
    <row r="732" spans="2:9" ht="13.5">
      <c r="B732" s="341"/>
      <c r="C732" s="237">
        <f aca="true" t="shared" si="377" ref="C732:C738">SUM(D732:I732)</f>
        <v>99.99999999999999</v>
      </c>
      <c r="D732" s="27">
        <f aca="true" t="shared" si="378" ref="D732:I732">ROUND(D731/$C731*100,1)</f>
        <v>94.9</v>
      </c>
      <c r="E732" s="27">
        <f t="shared" si="378"/>
        <v>3.8</v>
      </c>
      <c r="F732" s="27">
        <f t="shared" si="378"/>
        <v>0.3</v>
      </c>
      <c r="G732" s="27">
        <f t="shared" si="378"/>
        <v>0.6</v>
      </c>
      <c r="H732" s="27">
        <f t="shared" si="378"/>
        <v>0.1</v>
      </c>
      <c r="I732" s="28">
        <f t="shared" si="378"/>
        <v>0.3</v>
      </c>
    </row>
    <row r="733" spans="2:9" ht="13.5">
      <c r="B733" s="340" t="s">
        <v>112</v>
      </c>
      <c r="C733" s="93">
        <f t="shared" si="377"/>
        <v>623</v>
      </c>
      <c r="D733" s="40">
        <v>581</v>
      </c>
      <c r="E733" s="29">
        <v>21</v>
      </c>
      <c r="F733" s="29">
        <v>4</v>
      </c>
      <c r="G733" s="29">
        <v>4</v>
      </c>
      <c r="H733" s="29">
        <v>1</v>
      </c>
      <c r="I733" s="41">
        <v>12</v>
      </c>
    </row>
    <row r="734" spans="2:9" ht="13.5">
      <c r="B734" s="341"/>
      <c r="C734" s="237">
        <f t="shared" si="377"/>
        <v>100</v>
      </c>
      <c r="D734" s="27">
        <f aca="true" t="shared" si="379" ref="D734:I734">ROUND(D733/$C733*100,1)</f>
        <v>93.3</v>
      </c>
      <c r="E734" s="27">
        <f t="shared" si="379"/>
        <v>3.4</v>
      </c>
      <c r="F734" s="27">
        <f t="shared" si="379"/>
        <v>0.6</v>
      </c>
      <c r="G734" s="27">
        <f t="shared" si="379"/>
        <v>0.6</v>
      </c>
      <c r="H734" s="27">
        <f t="shared" si="379"/>
        <v>0.2</v>
      </c>
      <c r="I734" s="28">
        <f t="shared" si="379"/>
        <v>1.9</v>
      </c>
    </row>
    <row r="735" spans="2:9" ht="13.5">
      <c r="B735" s="332" t="s">
        <v>111</v>
      </c>
      <c r="C735" s="93">
        <f t="shared" si="377"/>
        <v>640</v>
      </c>
      <c r="D735" s="40">
        <v>605</v>
      </c>
      <c r="E735" s="37">
        <v>25</v>
      </c>
      <c r="F735" s="37">
        <v>1</v>
      </c>
      <c r="G735" s="37">
        <v>6</v>
      </c>
      <c r="H735" s="37">
        <v>0</v>
      </c>
      <c r="I735" s="39">
        <v>3</v>
      </c>
    </row>
    <row r="736" spans="2:9" ht="13.5">
      <c r="B736" s="341"/>
      <c r="C736" s="237">
        <f t="shared" si="377"/>
        <v>100.00000000000001</v>
      </c>
      <c r="D736" s="27">
        <f aca="true" t="shared" si="380" ref="D736:I736">ROUND(D735/$C735*100,1)</f>
        <v>94.5</v>
      </c>
      <c r="E736" s="27">
        <f t="shared" si="380"/>
        <v>3.9</v>
      </c>
      <c r="F736" s="27">
        <f t="shared" si="380"/>
        <v>0.2</v>
      </c>
      <c r="G736" s="27">
        <f t="shared" si="380"/>
        <v>0.9</v>
      </c>
      <c r="H736" s="27">
        <f t="shared" si="380"/>
        <v>0</v>
      </c>
      <c r="I736" s="28">
        <f t="shared" si="380"/>
        <v>0.5</v>
      </c>
    </row>
    <row r="737" spans="2:9" ht="13.5">
      <c r="B737" s="340" t="s">
        <v>113</v>
      </c>
      <c r="C737" s="93">
        <f>SUM(D737:I737)</f>
        <v>2080</v>
      </c>
      <c r="D737" s="40">
        <v>1961</v>
      </c>
      <c r="E737" s="29">
        <v>96</v>
      </c>
      <c r="F737" s="29">
        <v>5</v>
      </c>
      <c r="G737" s="29">
        <v>16</v>
      </c>
      <c r="H737" s="29">
        <v>1</v>
      </c>
      <c r="I737" s="41">
        <v>1</v>
      </c>
    </row>
    <row r="738" spans="2:9" ht="13.5">
      <c r="B738" s="341"/>
      <c r="C738" s="237">
        <f t="shared" si="377"/>
        <v>99.99999999999999</v>
      </c>
      <c r="D738" s="27">
        <f>ROUND(D737/$C737*100,1)+0.1</f>
        <v>94.39999999999999</v>
      </c>
      <c r="E738" s="27">
        <f>ROUND(E737/$C737*100,1)</f>
        <v>4.6</v>
      </c>
      <c r="F738" s="27">
        <f>ROUND(F737/$C737*100,1)</f>
        <v>0.2</v>
      </c>
      <c r="G738" s="27">
        <f>ROUND(G737/$C737*100,1)</f>
        <v>0.8</v>
      </c>
      <c r="H738" s="27">
        <f>ROUND(H737/$C737*100,1)</f>
        <v>0</v>
      </c>
      <c r="I738" s="28">
        <f>ROUND(I737/$C737*100,1)</f>
        <v>0</v>
      </c>
    </row>
    <row r="739" spans="2:9" ht="13.5">
      <c r="B739" s="340" t="s">
        <v>114</v>
      </c>
      <c r="C739" s="93">
        <f aca="true" t="shared" si="381" ref="C739:C744">SUM(D739:I739)</f>
        <v>1538</v>
      </c>
      <c r="D739" s="40">
        <v>1468</v>
      </c>
      <c r="E739" s="29">
        <v>57</v>
      </c>
      <c r="F739" s="29">
        <v>3</v>
      </c>
      <c r="G739" s="29">
        <v>6</v>
      </c>
      <c r="H739" s="29">
        <v>1</v>
      </c>
      <c r="I739" s="41">
        <v>3</v>
      </c>
    </row>
    <row r="740" spans="2:9" ht="13.5">
      <c r="B740" s="341"/>
      <c r="C740" s="237">
        <f t="shared" si="381"/>
        <v>100.00000000000001</v>
      </c>
      <c r="D740" s="27">
        <f aca="true" t="shared" si="382" ref="D740:I740">ROUND(D739/$C739*100,1)</f>
        <v>95.4</v>
      </c>
      <c r="E740" s="27">
        <f t="shared" si="382"/>
        <v>3.7</v>
      </c>
      <c r="F740" s="27">
        <f t="shared" si="382"/>
        <v>0.2</v>
      </c>
      <c r="G740" s="27">
        <f t="shared" si="382"/>
        <v>0.4</v>
      </c>
      <c r="H740" s="27">
        <f t="shared" si="382"/>
        <v>0.1</v>
      </c>
      <c r="I740" s="28">
        <f t="shared" si="382"/>
        <v>0.2</v>
      </c>
    </row>
    <row r="741" spans="2:9" ht="13.5">
      <c r="B741" s="340" t="s">
        <v>115</v>
      </c>
      <c r="C741" s="93">
        <f t="shared" si="381"/>
        <v>1110</v>
      </c>
      <c r="D741" s="40">
        <v>1062</v>
      </c>
      <c r="E741" s="29">
        <v>35</v>
      </c>
      <c r="F741" s="29">
        <v>4</v>
      </c>
      <c r="G741" s="29">
        <v>6</v>
      </c>
      <c r="H741" s="29">
        <v>1</v>
      </c>
      <c r="I741" s="41">
        <v>2</v>
      </c>
    </row>
    <row r="742" spans="2:9" ht="13.5">
      <c r="B742" s="341"/>
      <c r="C742" s="237">
        <f t="shared" si="381"/>
        <v>100.00000000000001</v>
      </c>
      <c r="D742" s="27">
        <f>ROUND(D741/$C741*100,1)-0.1</f>
        <v>95.60000000000001</v>
      </c>
      <c r="E742" s="27">
        <f>ROUND(E741/$C741*100,1)</f>
        <v>3.2</v>
      </c>
      <c r="F742" s="27">
        <f>ROUND(F741/$C741*100,1)</f>
        <v>0.4</v>
      </c>
      <c r="G742" s="27">
        <f>ROUND(G741/$C741*100,1)</f>
        <v>0.5</v>
      </c>
      <c r="H742" s="27">
        <f>ROUND(H741/$C741*100,1)</f>
        <v>0.1</v>
      </c>
      <c r="I742" s="28">
        <f>ROUND(I741/$C741*100,1)</f>
        <v>0.2</v>
      </c>
    </row>
    <row r="743" spans="2:9" ht="13.5">
      <c r="B743" s="340" t="s">
        <v>116</v>
      </c>
      <c r="C743" s="93">
        <f t="shared" si="381"/>
        <v>1203</v>
      </c>
      <c r="D743" s="40">
        <v>1153</v>
      </c>
      <c r="E743" s="29">
        <v>40</v>
      </c>
      <c r="F743" s="29">
        <v>2</v>
      </c>
      <c r="G743" s="29">
        <v>7</v>
      </c>
      <c r="H743" s="29">
        <v>0</v>
      </c>
      <c r="I743" s="41">
        <v>1</v>
      </c>
    </row>
    <row r="744" spans="2:9" ht="13.5">
      <c r="B744" s="341"/>
      <c r="C744" s="238">
        <f t="shared" si="381"/>
        <v>99.99999999999999</v>
      </c>
      <c r="D744" s="31">
        <f aca="true" t="shared" si="383" ref="D744:I744">ROUND(D743/$C743*100,1)</f>
        <v>95.8</v>
      </c>
      <c r="E744" s="31">
        <f t="shared" si="383"/>
        <v>3.3</v>
      </c>
      <c r="F744" s="31">
        <f t="shared" si="383"/>
        <v>0.2</v>
      </c>
      <c r="G744" s="31">
        <f t="shared" si="383"/>
        <v>0.6</v>
      </c>
      <c r="H744" s="31">
        <f t="shared" si="383"/>
        <v>0</v>
      </c>
      <c r="I744" s="32">
        <f t="shared" si="383"/>
        <v>0.1</v>
      </c>
    </row>
    <row r="745" spans="2:9" ht="13.5">
      <c r="B745" s="331" t="s">
        <v>84</v>
      </c>
      <c r="C745" s="90">
        <f aca="true" t="shared" si="384" ref="C745:I745">SUM(C747,C749,C751)</f>
        <v>7194</v>
      </c>
      <c r="D745" s="36">
        <f t="shared" si="384"/>
        <v>6830</v>
      </c>
      <c r="E745" s="36">
        <f t="shared" si="384"/>
        <v>274</v>
      </c>
      <c r="F745" s="36">
        <f t="shared" si="384"/>
        <v>19</v>
      </c>
      <c r="G745" s="36">
        <f t="shared" si="384"/>
        <v>45</v>
      </c>
      <c r="H745" s="36">
        <f t="shared" si="384"/>
        <v>4</v>
      </c>
      <c r="I745" s="26">
        <f t="shared" si="384"/>
        <v>22</v>
      </c>
    </row>
    <row r="746" spans="2:9" ht="13.5">
      <c r="B746" s="341"/>
      <c r="C746" s="237">
        <f aca="true" t="shared" si="385" ref="C746:C751">SUM(D746:I746)</f>
        <v>99.99999999999999</v>
      </c>
      <c r="D746" s="27">
        <f aca="true" t="shared" si="386" ref="D746:I746">ROUND(D745/$C745*100,1)</f>
        <v>94.9</v>
      </c>
      <c r="E746" s="27">
        <f t="shared" si="386"/>
        <v>3.8</v>
      </c>
      <c r="F746" s="27">
        <f t="shared" si="386"/>
        <v>0.3</v>
      </c>
      <c r="G746" s="27">
        <f t="shared" si="386"/>
        <v>0.6</v>
      </c>
      <c r="H746" s="27">
        <f t="shared" si="386"/>
        <v>0.1</v>
      </c>
      <c r="I746" s="28">
        <f t="shared" si="386"/>
        <v>0.3</v>
      </c>
    </row>
    <row r="747" spans="2:9" ht="13.5">
      <c r="B747" s="340" t="s">
        <v>131</v>
      </c>
      <c r="C747" s="93">
        <f t="shared" si="385"/>
        <v>3200</v>
      </c>
      <c r="D747" s="29">
        <v>3003</v>
      </c>
      <c r="E747" s="29">
        <v>156</v>
      </c>
      <c r="F747" s="29">
        <v>8</v>
      </c>
      <c r="G747" s="29">
        <v>21</v>
      </c>
      <c r="H747" s="29">
        <v>1</v>
      </c>
      <c r="I747" s="41">
        <v>11</v>
      </c>
    </row>
    <row r="748" spans="2:9" ht="13.5">
      <c r="B748" s="341"/>
      <c r="C748" s="237">
        <f t="shared" si="385"/>
        <v>100</v>
      </c>
      <c r="D748" s="27">
        <f aca="true" t="shared" si="387" ref="D748:I748">ROUND(D747/$C747*100,1)</f>
        <v>93.8</v>
      </c>
      <c r="E748" s="27">
        <f t="shared" si="387"/>
        <v>4.9</v>
      </c>
      <c r="F748" s="27">
        <f t="shared" si="387"/>
        <v>0.3</v>
      </c>
      <c r="G748" s="27">
        <f t="shared" si="387"/>
        <v>0.7</v>
      </c>
      <c r="H748" s="27">
        <f t="shared" si="387"/>
        <v>0</v>
      </c>
      <c r="I748" s="28">
        <f t="shared" si="387"/>
        <v>0.3</v>
      </c>
    </row>
    <row r="749" spans="2:9" ht="13.5">
      <c r="B749" s="342" t="s">
        <v>117</v>
      </c>
      <c r="C749" s="93">
        <f t="shared" si="385"/>
        <v>2735</v>
      </c>
      <c r="D749" s="29">
        <v>2611</v>
      </c>
      <c r="E749" s="29">
        <v>87</v>
      </c>
      <c r="F749" s="29">
        <v>8</v>
      </c>
      <c r="G749" s="29">
        <v>17</v>
      </c>
      <c r="H749" s="29">
        <v>3</v>
      </c>
      <c r="I749" s="41">
        <v>9</v>
      </c>
    </row>
    <row r="750" spans="2:9" ht="13.5">
      <c r="B750" s="341"/>
      <c r="C750" s="237">
        <f t="shared" si="385"/>
        <v>99.99999999999999</v>
      </c>
      <c r="D750" s="27">
        <f aca="true" t="shared" si="388" ref="D750:I750">ROUND(D749/$C749*100,1)</f>
        <v>95.5</v>
      </c>
      <c r="E750" s="27">
        <f t="shared" si="388"/>
        <v>3.2</v>
      </c>
      <c r="F750" s="27">
        <f t="shared" si="388"/>
        <v>0.3</v>
      </c>
      <c r="G750" s="27">
        <f t="shared" si="388"/>
        <v>0.6</v>
      </c>
      <c r="H750" s="27">
        <f t="shared" si="388"/>
        <v>0.1</v>
      </c>
      <c r="I750" s="28">
        <f t="shared" si="388"/>
        <v>0.3</v>
      </c>
    </row>
    <row r="751" spans="2:9" ht="13.5" customHeight="1">
      <c r="B751" s="338" t="s">
        <v>34</v>
      </c>
      <c r="C751" s="93">
        <f t="shared" si="385"/>
        <v>1259</v>
      </c>
      <c r="D751" s="37">
        <v>1216</v>
      </c>
      <c r="E751" s="37">
        <v>31</v>
      </c>
      <c r="F751" s="37">
        <v>3</v>
      </c>
      <c r="G751" s="37">
        <v>7</v>
      </c>
      <c r="H751" s="37">
        <v>0</v>
      </c>
      <c r="I751" s="39">
        <v>2</v>
      </c>
    </row>
    <row r="752" spans="2:9" ht="13.5">
      <c r="B752" s="343"/>
      <c r="C752" s="238">
        <f>SUM(D752:I752)</f>
        <v>100</v>
      </c>
      <c r="D752" s="31">
        <f>ROUND(D751/$C751*100,1)-0.1</f>
        <v>96.5</v>
      </c>
      <c r="E752" s="31">
        <f>ROUND(E751/$C751*100,1)</f>
        <v>2.5</v>
      </c>
      <c r="F752" s="31">
        <f>ROUND(F751/$C751*100,1)</f>
        <v>0.2</v>
      </c>
      <c r="G752" s="31">
        <f>ROUND(G751/$C751*100,1)</f>
        <v>0.6</v>
      </c>
      <c r="H752" s="31">
        <f>ROUND(H751/$C751*100,1)</f>
        <v>0</v>
      </c>
      <c r="I752" s="32">
        <f>ROUND(I751/$C751*100,1)</f>
        <v>0.2</v>
      </c>
    </row>
    <row r="753" ht="13.5">
      <c r="A753" s="19" t="s">
        <v>291</v>
      </c>
    </row>
    <row r="754" ht="13.5">
      <c r="A754" s="19" t="s">
        <v>191</v>
      </c>
    </row>
    <row r="755" ht="13.5">
      <c r="I755" s="290" t="s">
        <v>250</v>
      </c>
    </row>
    <row r="756" spans="2:9" ht="40.5">
      <c r="B756" s="291"/>
      <c r="C756" s="95" t="s">
        <v>84</v>
      </c>
      <c r="D756" s="21" t="s">
        <v>101</v>
      </c>
      <c r="E756" s="35" t="s">
        <v>349</v>
      </c>
      <c r="F756" s="35" t="s">
        <v>350</v>
      </c>
      <c r="G756" s="35" t="s">
        <v>102</v>
      </c>
      <c r="H756" s="35" t="s">
        <v>48</v>
      </c>
      <c r="I756" s="124" t="s">
        <v>88</v>
      </c>
    </row>
    <row r="757" spans="2:9" ht="13.5">
      <c r="B757" s="331" t="s">
        <v>84</v>
      </c>
      <c r="C757" s="96">
        <f>SUM(C759,C761,C763)</f>
        <v>7194</v>
      </c>
      <c r="D757" s="25">
        <f aca="true" t="shared" si="389" ref="D757:I757">SUM(D759,D761,D763)</f>
        <v>5827</v>
      </c>
      <c r="E757" s="25">
        <f t="shared" si="389"/>
        <v>685</v>
      </c>
      <c r="F757" s="25">
        <f t="shared" si="389"/>
        <v>82</v>
      </c>
      <c r="G757" s="25">
        <f t="shared" si="389"/>
        <v>350</v>
      </c>
      <c r="H757" s="25">
        <f t="shared" si="389"/>
        <v>151</v>
      </c>
      <c r="I757" s="26">
        <f t="shared" si="389"/>
        <v>99</v>
      </c>
    </row>
    <row r="758" spans="2:9" ht="13.5">
      <c r="B758" s="341"/>
      <c r="C758" s="237">
        <f aca="true" t="shared" si="390" ref="C758:C764">SUM(D758:I758)</f>
        <v>100</v>
      </c>
      <c r="D758" s="27">
        <f aca="true" t="shared" si="391" ref="D758:I758">ROUND(D757/$C757*100,1)</f>
        <v>81</v>
      </c>
      <c r="E758" s="27">
        <f t="shared" si="391"/>
        <v>9.5</v>
      </c>
      <c r="F758" s="27">
        <f t="shared" si="391"/>
        <v>1.1</v>
      </c>
      <c r="G758" s="27">
        <f t="shared" si="391"/>
        <v>4.9</v>
      </c>
      <c r="H758" s="27">
        <f t="shared" si="391"/>
        <v>2.1</v>
      </c>
      <c r="I758" s="28">
        <f t="shared" si="391"/>
        <v>1.4</v>
      </c>
    </row>
    <row r="759" spans="2:9" ht="13.5">
      <c r="B759" s="332" t="s">
        <v>89</v>
      </c>
      <c r="C759" s="97">
        <f t="shared" si="390"/>
        <v>3673</v>
      </c>
      <c r="D759" s="89">
        <v>2994</v>
      </c>
      <c r="E759" s="89">
        <v>320</v>
      </c>
      <c r="F759" s="89">
        <v>41</v>
      </c>
      <c r="G759" s="89">
        <v>199</v>
      </c>
      <c r="H759" s="123">
        <v>66</v>
      </c>
      <c r="I759" s="39">
        <v>53</v>
      </c>
    </row>
    <row r="760" spans="2:9" ht="13.5">
      <c r="B760" s="341"/>
      <c r="C760" s="237">
        <f t="shared" si="390"/>
        <v>100</v>
      </c>
      <c r="D760" s="27">
        <f>ROUND(D759/$C759*100,1)+0.1</f>
        <v>81.6</v>
      </c>
      <c r="E760" s="27">
        <f>ROUND(E759/$C759*100,1)</f>
        <v>8.7</v>
      </c>
      <c r="F760" s="27">
        <f>ROUND(F759/$C759*100,1)</f>
        <v>1.1</v>
      </c>
      <c r="G760" s="27">
        <f>ROUND(G759/$C759*100,1)</f>
        <v>5.4</v>
      </c>
      <c r="H760" s="27">
        <f>ROUND(H759/$C759*100,1)</f>
        <v>1.8</v>
      </c>
      <c r="I760" s="28">
        <f>ROUND(I759/$C759*100,1)</f>
        <v>1.4</v>
      </c>
    </row>
    <row r="761" spans="2:9" ht="13.5">
      <c r="B761" s="340" t="s">
        <v>90</v>
      </c>
      <c r="C761" s="97">
        <f t="shared" si="390"/>
        <v>3436</v>
      </c>
      <c r="D761" s="89">
        <v>2764</v>
      </c>
      <c r="E761" s="89">
        <v>359</v>
      </c>
      <c r="F761" s="89">
        <v>41</v>
      </c>
      <c r="G761" s="89">
        <v>148</v>
      </c>
      <c r="H761" s="123">
        <v>83</v>
      </c>
      <c r="I761" s="39">
        <v>41</v>
      </c>
    </row>
    <row r="762" spans="2:9" ht="13.5">
      <c r="B762" s="341"/>
      <c r="C762" s="237">
        <f t="shared" si="390"/>
        <v>100.00000000000001</v>
      </c>
      <c r="D762" s="27">
        <f>ROUND(D761/$C761*100,1)+0.1</f>
        <v>80.5</v>
      </c>
      <c r="E762" s="27">
        <f>ROUND(E761/$C761*100,1)</f>
        <v>10.4</v>
      </c>
      <c r="F762" s="27">
        <f>ROUND(F761/$C761*100,1)</f>
        <v>1.2</v>
      </c>
      <c r="G762" s="27">
        <f>ROUND(G761/$C761*100,1)</f>
        <v>4.3</v>
      </c>
      <c r="H762" s="27">
        <f>ROUND(H761/$C761*100,1)</f>
        <v>2.4</v>
      </c>
      <c r="I762" s="28">
        <f>ROUND(I761/$C761*100,1)</f>
        <v>1.2</v>
      </c>
    </row>
    <row r="763" spans="2:9" ht="14.25" customHeight="1">
      <c r="B763" s="342" t="s">
        <v>88</v>
      </c>
      <c r="C763" s="97">
        <f t="shared" si="390"/>
        <v>85</v>
      </c>
      <c r="D763" s="29">
        <v>69</v>
      </c>
      <c r="E763" s="29">
        <v>6</v>
      </c>
      <c r="F763" s="29">
        <v>0</v>
      </c>
      <c r="G763" s="123">
        <v>3</v>
      </c>
      <c r="H763" s="123">
        <v>2</v>
      </c>
      <c r="I763" s="39">
        <v>5</v>
      </c>
    </row>
    <row r="764" spans="2:9" ht="13.5">
      <c r="B764" s="343"/>
      <c r="C764" s="238">
        <f t="shared" si="390"/>
        <v>100.00000000000001</v>
      </c>
      <c r="D764" s="31">
        <f>ROUND(D763/$C763*100,1)-0.1</f>
        <v>81.10000000000001</v>
      </c>
      <c r="E764" s="31">
        <f>ROUND(E763/$C763*100,1)</f>
        <v>7.1</v>
      </c>
      <c r="F764" s="31">
        <f>ROUND(F763/$C763*100,1)</f>
        <v>0</v>
      </c>
      <c r="G764" s="31">
        <f>ROUND(G763/$C763*100,1)</f>
        <v>3.5</v>
      </c>
      <c r="H764" s="31">
        <f>ROUND(H763/$C763*100,1)</f>
        <v>2.4</v>
      </c>
      <c r="I764" s="32">
        <f>ROUND(I763/$C763*100,1)</f>
        <v>5.9</v>
      </c>
    </row>
    <row r="765" spans="2:9" ht="13.5">
      <c r="B765" s="332" t="s">
        <v>84</v>
      </c>
      <c r="C765" s="90">
        <f>SUM(,C767,C769,C771,C773,C775)</f>
        <v>7194</v>
      </c>
      <c r="D765" s="36">
        <f>SUM(D767,D769,D771,D773,D775)</f>
        <v>5827</v>
      </c>
      <c r="E765" s="36">
        <f>SUM(,E767,E769,E771,E773,E775)</f>
        <v>685</v>
      </c>
      <c r="F765" s="37">
        <f>SUM(,F767,F769,F771,F773,F775)</f>
        <v>82</v>
      </c>
      <c r="G765" s="37">
        <f>SUM(,G767,G769,G771,G773,G775)</f>
        <v>350</v>
      </c>
      <c r="H765" s="37">
        <f>SUM(,H767,H769,H771,H773,H775)</f>
        <v>151</v>
      </c>
      <c r="I765" s="26">
        <f>SUM(,I767,I769,I771,I773,I775)</f>
        <v>99</v>
      </c>
    </row>
    <row r="766" spans="2:9" ht="13.5">
      <c r="B766" s="341"/>
      <c r="C766" s="237">
        <f aca="true" t="shared" si="392" ref="C766:C776">SUM(D766:I766)</f>
        <v>100</v>
      </c>
      <c r="D766" s="27">
        <f aca="true" t="shared" si="393" ref="D766:I766">ROUND(D765/$C765*100,1)</f>
        <v>81</v>
      </c>
      <c r="E766" s="27">
        <f t="shared" si="393"/>
        <v>9.5</v>
      </c>
      <c r="F766" s="27">
        <f t="shared" si="393"/>
        <v>1.1</v>
      </c>
      <c r="G766" s="27">
        <f t="shared" si="393"/>
        <v>4.9</v>
      </c>
      <c r="H766" s="27">
        <f t="shared" si="393"/>
        <v>2.1</v>
      </c>
      <c r="I766" s="28">
        <f t="shared" si="393"/>
        <v>1.4</v>
      </c>
    </row>
    <row r="767" spans="2:9" ht="13.5">
      <c r="B767" s="340" t="s">
        <v>177</v>
      </c>
      <c r="C767" s="97">
        <f t="shared" si="392"/>
        <v>751</v>
      </c>
      <c r="D767" s="40">
        <v>604</v>
      </c>
      <c r="E767" s="37">
        <v>73</v>
      </c>
      <c r="F767" s="37">
        <v>13</v>
      </c>
      <c r="G767" s="37">
        <v>43</v>
      </c>
      <c r="H767" s="37">
        <v>12</v>
      </c>
      <c r="I767" s="39">
        <v>6</v>
      </c>
    </row>
    <row r="768" spans="2:9" ht="13.5">
      <c r="B768" s="341"/>
      <c r="C768" s="237">
        <f t="shared" si="392"/>
        <v>100</v>
      </c>
      <c r="D768" s="27">
        <f>ROUND(D767/$C767*100,1)+0.1</f>
        <v>80.5</v>
      </c>
      <c r="E768" s="27">
        <f>ROUND(E767/$C767*100,1)</f>
        <v>9.7</v>
      </c>
      <c r="F768" s="27">
        <f>ROUND(F767/$C767*100,1)</f>
        <v>1.7</v>
      </c>
      <c r="G768" s="27">
        <f>ROUND(G767/$C767*100,1)</f>
        <v>5.7</v>
      </c>
      <c r="H768" s="27">
        <f>ROUND(H767/$C767*100,1)</f>
        <v>1.6</v>
      </c>
      <c r="I768" s="28">
        <f>ROUND(I767/$C767*100,1)</f>
        <v>0.8</v>
      </c>
    </row>
    <row r="769" spans="2:9" ht="13.5">
      <c r="B769" s="340" t="s">
        <v>178</v>
      </c>
      <c r="C769" s="97">
        <f t="shared" si="392"/>
        <v>2327</v>
      </c>
      <c r="D769" s="40">
        <v>1868</v>
      </c>
      <c r="E769" s="37">
        <v>240</v>
      </c>
      <c r="F769" s="37">
        <v>24</v>
      </c>
      <c r="G769" s="37">
        <v>114</v>
      </c>
      <c r="H769" s="37">
        <v>51</v>
      </c>
      <c r="I769" s="39">
        <v>30</v>
      </c>
    </row>
    <row r="770" spans="2:9" ht="13.5">
      <c r="B770" s="341"/>
      <c r="C770" s="237">
        <f t="shared" si="392"/>
        <v>100</v>
      </c>
      <c r="D770" s="27">
        <f aca="true" t="shared" si="394" ref="D770:I770">ROUND(D769/$C769*100,1)</f>
        <v>80.3</v>
      </c>
      <c r="E770" s="27">
        <f t="shared" si="394"/>
        <v>10.3</v>
      </c>
      <c r="F770" s="27">
        <f t="shared" si="394"/>
        <v>1</v>
      </c>
      <c r="G770" s="27">
        <f t="shared" si="394"/>
        <v>4.9</v>
      </c>
      <c r="H770" s="27">
        <f t="shared" si="394"/>
        <v>2.2</v>
      </c>
      <c r="I770" s="28">
        <f t="shared" si="394"/>
        <v>1.3</v>
      </c>
    </row>
    <row r="771" spans="2:9" ht="13.5">
      <c r="B771" s="340" t="s">
        <v>110</v>
      </c>
      <c r="C771" s="97">
        <f t="shared" si="392"/>
        <v>2394</v>
      </c>
      <c r="D771" s="40">
        <v>1950</v>
      </c>
      <c r="E771" s="37">
        <v>221</v>
      </c>
      <c r="F771" s="37">
        <v>22</v>
      </c>
      <c r="G771" s="37">
        <v>113</v>
      </c>
      <c r="H771" s="37">
        <v>60</v>
      </c>
      <c r="I771" s="39">
        <v>28</v>
      </c>
    </row>
    <row r="772" spans="2:9" ht="13.5">
      <c r="B772" s="341"/>
      <c r="C772" s="237">
        <f t="shared" si="392"/>
        <v>100.00000000000001</v>
      </c>
      <c r="D772" s="27">
        <f aca="true" t="shared" si="395" ref="D772:I772">ROUND(D771/$C771*100,1)</f>
        <v>81.5</v>
      </c>
      <c r="E772" s="27">
        <f t="shared" si="395"/>
        <v>9.2</v>
      </c>
      <c r="F772" s="27">
        <f t="shared" si="395"/>
        <v>0.9</v>
      </c>
      <c r="G772" s="27">
        <f t="shared" si="395"/>
        <v>4.7</v>
      </c>
      <c r="H772" s="27">
        <f t="shared" si="395"/>
        <v>2.5</v>
      </c>
      <c r="I772" s="28">
        <f t="shared" si="395"/>
        <v>1.2</v>
      </c>
    </row>
    <row r="773" spans="2:9" ht="13.5">
      <c r="B773" s="340" t="s">
        <v>189</v>
      </c>
      <c r="C773" s="97">
        <f t="shared" si="392"/>
        <v>1712</v>
      </c>
      <c r="D773" s="40">
        <v>1398</v>
      </c>
      <c r="E773" s="37">
        <v>151</v>
      </c>
      <c r="F773" s="37">
        <v>23</v>
      </c>
      <c r="G773" s="37">
        <v>78</v>
      </c>
      <c r="H773" s="37">
        <v>28</v>
      </c>
      <c r="I773" s="39">
        <v>34</v>
      </c>
    </row>
    <row r="774" spans="2:9" ht="13.5">
      <c r="B774" s="341"/>
      <c r="C774" s="237">
        <f t="shared" si="392"/>
        <v>99.99999999999999</v>
      </c>
      <c r="D774" s="27">
        <f aca="true" t="shared" si="396" ref="D774:I774">ROUND(D773/$C773*100,1)</f>
        <v>81.7</v>
      </c>
      <c r="E774" s="27">
        <f t="shared" si="396"/>
        <v>8.8</v>
      </c>
      <c r="F774" s="27">
        <f t="shared" si="396"/>
        <v>1.3</v>
      </c>
      <c r="G774" s="27">
        <f t="shared" si="396"/>
        <v>4.6</v>
      </c>
      <c r="H774" s="27">
        <f t="shared" si="396"/>
        <v>1.6</v>
      </c>
      <c r="I774" s="28">
        <f t="shared" si="396"/>
        <v>2</v>
      </c>
    </row>
    <row r="775" spans="2:9" ht="15" customHeight="1">
      <c r="B775" s="342" t="s">
        <v>88</v>
      </c>
      <c r="C775" s="97">
        <f t="shared" si="392"/>
        <v>10</v>
      </c>
      <c r="D775" s="40">
        <v>7</v>
      </c>
      <c r="E775" s="37">
        <v>0</v>
      </c>
      <c r="F775" s="37">
        <v>0</v>
      </c>
      <c r="G775" s="37">
        <v>2</v>
      </c>
      <c r="H775" s="37">
        <v>0</v>
      </c>
      <c r="I775" s="39">
        <v>1</v>
      </c>
    </row>
    <row r="776" spans="2:9" ht="13.5">
      <c r="B776" s="343"/>
      <c r="C776" s="238">
        <f t="shared" si="392"/>
        <v>100</v>
      </c>
      <c r="D776" s="31">
        <f aca="true" t="shared" si="397" ref="D776:I776">ROUND(D775/$C775*100,1)</f>
        <v>70</v>
      </c>
      <c r="E776" s="31">
        <f t="shared" si="397"/>
        <v>0</v>
      </c>
      <c r="F776" s="31">
        <f t="shared" si="397"/>
        <v>0</v>
      </c>
      <c r="G776" s="31">
        <f t="shared" si="397"/>
        <v>20</v>
      </c>
      <c r="H776" s="31">
        <f t="shared" si="397"/>
        <v>0</v>
      </c>
      <c r="I776" s="32">
        <f t="shared" si="397"/>
        <v>10</v>
      </c>
    </row>
    <row r="777" spans="2:9" ht="13.5">
      <c r="B777" s="331" t="s">
        <v>84</v>
      </c>
      <c r="C777" s="90">
        <f aca="true" t="shared" si="398" ref="C777:I777">SUM(C781,C779,C783,C785,C787,C789)</f>
        <v>7194</v>
      </c>
      <c r="D777" s="36">
        <f t="shared" si="398"/>
        <v>5827</v>
      </c>
      <c r="E777" s="36">
        <f t="shared" si="398"/>
        <v>685</v>
      </c>
      <c r="F777" s="37">
        <f t="shared" si="398"/>
        <v>82</v>
      </c>
      <c r="G777" s="37">
        <f t="shared" si="398"/>
        <v>350</v>
      </c>
      <c r="H777" s="37">
        <f t="shared" si="398"/>
        <v>151</v>
      </c>
      <c r="I777" s="26">
        <f t="shared" si="398"/>
        <v>99</v>
      </c>
    </row>
    <row r="778" spans="2:9" ht="13.5">
      <c r="B778" s="341"/>
      <c r="C778" s="237">
        <f aca="true" t="shared" si="399" ref="C778:C790">SUM(D778:I778)</f>
        <v>100</v>
      </c>
      <c r="D778" s="27">
        <f aca="true" t="shared" si="400" ref="D778:I778">ROUND(D777/$C777*100,1)</f>
        <v>81</v>
      </c>
      <c r="E778" s="27">
        <f t="shared" si="400"/>
        <v>9.5</v>
      </c>
      <c r="F778" s="27">
        <f t="shared" si="400"/>
        <v>1.1</v>
      </c>
      <c r="G778" s="27">
        <f t="shared" si="400"/>
        <v>4.9</v>
      </c>
      <c r="H778" s="27">
        <f t="shared" si="400"/>
        <v>2.1</v>
      </c>
      <c r="I778" s="28">
        <f t="shared" si="400"/>
        <v>1.4</v>
      </c>
    </row>
    <row r="779" spans="2:9" ht="13.5">
      <c r="B779" s="340" t="s">
        <v>112</v>
      </c>
      <c r="C779" s="97">
        <f t="shared" si="399"/>
        <v>623</v>
      </c>
      <c r="D779" s="40">
        <v>509</v>
      </c>
      <c r="E779" s="29">
        <v>44</v>
      </c>
      <c r="F779" s="29">
        <v>6</v>
      </c>
      <c r="G779" s="29">
        <v>36</v>
      </c>
      <c r="H779" s="29">
        <v>11</v>
      </c>
      <c r="I779" s="41">
        <v>17</v>
      </c>
    </row>
    <row r="780" spans="2:9" ht="13.5">
      <c r="B780" s="341"/>
      <c r="C780" s="237">
        <f t="shared" si="399"/>
        <v>100</v>
      </c>
      <c r="D780" s="27">
        <f>ROUND(D779/$C779*100,1)-0.1</f>
        <v>81.60000000000001</v>
      </c>
      <c r="E780" s="27">
        <f>ROUND(E779/$C779*100,1)</f>
        <v>7.1</v>
      </c>
      <c r="F780" s="27">
        <f>ROUND(F779/$C779*100,1)</f>
        <v>1</v>
      </c>
      <c r="G780" s="27">
        <f>ROUND(G779/$C779*100,1)</f>
        <v>5.8</v>
      </c>
      <c r="H780" s="27">
        <f>ROUND(H779/$C779*100,1)</f>
        <v>1.8</v>
      </c>
      <c r="I780" s="28">
        <f>ROUND(I779/$C779*100,1)</f>
        <v>2.7</v>
      </c>
    </row>
    <row r="781" spans="2:9" ht="13.5">
      <c r="B781" s="332" t="s">
        <v>111</v>
      </c>
      <c r="C781" s="97">
        <f t="shared" si="399"/>
        <v>640</v>
      </c>
      <c r="D781" s="40">
        <v>501</v>
      </c>
      <c r="E781" s="37">
        <v>58</v>
      </c>
      <c r="F781" s="37">
        <v>13</v>
      </c>
      <c r="G781" s="37">
        <v>37</v>
      </c>
      <c r="H781" s="37">
        <v>16</v>
      </c>
      <c r="I781" s="39">
        <v>15</v>
      </c>
    </row>
    <row r="782" spans="2:9" ht="13.5">
      <c r="B782" s="341"/>
      <c r="C782" s="237">
        <f t="shared" si="399"/>
        <v>99.99999999999999</v>
      </c>
      <c r="D782" s="27">
        <f aca="true" t="shared" si="401" ref="D782:I782">ROUND(D781/$C781*100,1)</f>
        <v>78.3</v>
      </c>
      <c r="E782" s="27">
        <f t="shared" si="401"/>
        <v>9.1</v>
      </c>
      <c r="F782" s="27">
        <f t="shared" si="401"/>
        <v>2</v>
      </c>
      <c r="G782" s="27">
        <f t="shared" si="401"/>
        <v>5.8</v>
      </c>
      <c r="H782" s="27">
        <f t="shared" si="401"/>
        <v>2.5</v>
      </c>
      <c r="I782" s="28">
        <f t="shared" si="401"/>
        <v>2.3</v>
      </c>
    </row>
    <row r="783" spans="2:9" ht="13.5">
      <c r="B783" s="340" t="s">
        <v>113</v>
      </c>
      <c r="C783" s="97">
        <f t="shared" si="399"/>
        <v>2080</v>
      </c>
      <c r="D783" s="40">
        <v>1659</v>
      </c>
      <c r="E783" s="29">
        <v>227</v>
      </c>
      <c r="F783" s="29">
        <v>24</v>
      </c>
      <c r="G783" s="29">
        <v>109</v>
      </c>
      <c r="H783" s="29">
        <v>40</v>
      </c>
      <c r="I783" s="41">
        <v>21</v>
      </c>
    </row>
    <row r="784" spans="2:9" ht="13.5">
      <c r="B784" s="341"/>
      <c r="C784" s="237">
        <f t="shared" si="399"/>
        <v>100.00000000000001</v>
      </c>
      <c r="D784" s="27">
        <f aca="true" t="shared" si="402" ref="D784:I784">ROUND(D783/$C783*100,1)</f>
        <v>79.8</v>
      </c>
      <c r="E784" s="27">
        <f t="shared" si="402"/>
        <v>10.9</v>
      </c>
      <c r="F784" s="27">
        <f t="shared" si="402"/>
        <v>1.2</v>
      </c>
      <c r="G784" s="27">
        <f t="shared" si="402"/>
        <v>5.2</v>
      </c>
      <c r="H784" s="27">
        <f t="shared" si="402"/>
        <v>1.9</v>
      </c>
      <c r="I784" s="28">
        <f t="shared" si="402"/>
        <v>1</v>
      </c>
    </row>
    <row r="785" spans="2:9" ht="13.5">
      <c r="B785" s="340" t="s">
        <v>114</v>
      </c>
      <c r="C785" s="97">
        <f t="shared" si="399"/>
        <v>1538</v>
      </c>
      <c r="D785" s="40">
        <v>1276</v>
      </c>
      <c r="E785" s="29">
        <v>121</v>
      </c>
      <c r="F785" s="29">
        <v>14</v>
      </c>
      <c r="G785" s="29">
        <v>70</v>
      </c>
      <c r="H785" s="29">
        <v>36</v>
      </c>
      <c r="I785" s="41">
        <v>21</v>
      </c>
    </row>
    <row r="786" spans="2:9" ht="13.5">
      <c r="B786" s="341"/>
      <c r="C786" s="237">
        <f t="shared" si="399"/>
        <v>100.00000000000001</v>
      </c>
      <c r="D786" s="27">
        <f>ROUND(D785/$C785*100,1)-0.1</f>
        <v>82.9</v>
      </c>
      <c r="E786" s="27">
        <f>ROUND(E785/$C785*100,1)</f>
        <v>7.9</v>
      </c>
      <c r="F786" s="27">
        <f>ROUND(F785/$C785*100,1)</f>
        <v>0.9</v>
      </c>
      <c r="G786" s="27">
        <f>ROUND(G785/$C785*100,1)</f>
        <v>4.6</v>
      </c>
      <c r="H786" s="27">
        <f>ROUND(H785/$C785*100,1)</f>
        <v>2.3</v>
      </c>
      <c r="I786" s="28">
        <f>ROUND(I785/$C785*100,1)</f>
        <v>1.4</v>
      </c>
    </row>
    <row r="787" spans="2:9" ht="13.5">
      <c r="B787" s="340" t="s">
        <v>115</v>
      </c>
      <c r="C787" s="97">
        <f t="shared" si="399"/>
        <v>1110</v>
      </c>
      <c r="D787" s="40">
        <v>882</v>
      </c>
      <c r="E787" s="29">
        <v>117</v>
      </c>
      <c r="F787" s="29">
        <v>15</v>
      </c>
      <c r="G787" s="29">
        <v>49</v>
      </c>
      <c r="H787" s="29">
        <v>30</v>
      </c>
      <c r="I787" s="41">
        <v>17</v>
      </c>
    </row>
    <row r="788" spans="2:9" ht="13.5">
      <c r="B788" s="341"/>
      <c r="C788" s="237">
        <f t="shared" si="399"/>
        <v>100.00000000000001</v>
      </c>
      <c r="D788" s="27">
        <f aca="true" t="shared" si="403" ref="D788:I788">ROUND(D787/$C787*100,1)</f>
        <v>79.5</v>
      </c>
      <c r="E788" s="27">
        <f t="shared" si="403"/>
        <v>10.5</v>
      </c>
      <c r="F788" s="27">
        <f t="shared" si="403"/>
        <v>1.4</v>
      </c>
      <c r="G788" s="27">
        <f t="shared" si="403"/>
        <v>4.4</v>
      </c>
      <c r="H788" s="27">
        <f t="shared" si="403"/>
        <v>2.7</v>
      </c>
      <c r="I788" s="28">
        <f t="shared" si="403"/>
        <v>1.5</v>
      </c>
    </row>
    <row r="789" spans="2:9" ht="13.5">
      <c r="B789" s="340" t="s">
        <v>116</v>
      </c>
      <c r="C789" s="97">
        <f t="shared" si="399"/>
        <v>1203</v>
      </c>
      <c r="D789" s="40">
        <v>1000</v>
      </c>
      <c r="E789" s="29">
        <v>118</v>
      </c>
      <c r="F789" s="29">
        <v>10</v>
      </c>
      <c r="G789" s="29">
        <v>49</v>
      </c>
      <c r="H789" s="29">
        <v>18</v>
      </c>
      <c r="I789" s="41">
        <v>8</v>
      </c>
    </row>
    <row r="790" spans="2:9" ht="13.5">
      <c r="B790" s="341"/>
      <c r="C790" s="238">
        <f t="shared" si="399"/>
        <v>99.99999999999999</v>
      </c>
      <c r="D790" s="31">
        <f aca="true" t="shared" si="404" ref="D790:I790">ROUND(D789/$C789*100,1)</f>
        <v>83.1</v>
      </c>
      <c r="E790" s="31">
        <f t="shared" si="404"/>
        <v>9.8</v>
      </c>
      <c r="F790" s="31">
        <f t="shared" si="404"/>
        <v>0.8</v>
      </c>
      <c r="G790" s="31">
        <f t="shared" si="404"/>
        <v>4.1</v>
      </c>
      <c r="H790" s="31">
        <f t="shared" si="404"/>
        <v>1.5</v>
      </c>
      <c r="I790" s="32">
        <f t="shared" si="404"/>
        <v>0.7</v>
      </c>
    </row>
    <row r="791" spans="2:9" ht="13.5">
      <c r="B791" s="331" t="s">
        <v>84</v>
      </c>
      <c r="C791" s="90">
        <f aca="true" t="shared" si="405" ref="C791:I791">SUM(C793,C795,C797)</f>
        <v>7194</v>
      </c>
      <c r="D791" s="36">
        <f t="shared" si="405"/>
        <v>5827</v>
      </c>
      <c r="E791" s="36">
        <f t="shared" si="405"/>
        <v>685</v>
      </c>
      <c r="F791" s="36">
        <f t="shared" si="405"/>
        <v>82</v>
      </c>
      <c r="G791" s="36">
        <f t="shared" si="405"/>
        <v>350</v>
      </c>
      <c r="H791" s="36">
        <f t="shared" si="405"/>
        <v>151</v>
      </c>
      <c r="I791" s="26">
        <f t="shared" si="405"/>
        <v>99</v>
      </c>
    </row>
    <row r="792" spans="2:9" ht="13.5">
      <c r="B792" s="341"/>
      <c r="C792" s="237">
        <f aca="true" t="shared" si="406" ref="C792:C798">SUM(D792:I792)</f>
        <v>100</v>
      </c>
      <c r="D792" s="27">
        <f aca="true" t="shared" si="407" ref="D792:I792">ROUND(D791/$C791*100,1)</f>
        <v>81</v>
      </c>
      <c r="E792" s="27">
        <f t="shared" si="407"/>
        <v>9.5</v>
      </c>
      <c r="F792" s="27">
        <f t="shared" si="407"/>
        <v>1.1</v>
      </c>
      <c r="G792" s="27">
        <f t="shared" si="407"/>
        <v>4.9</v>
      </c>
      <c r="H792" s="27">
        <f t="shared" si="407"/>
        <v>2.1</v>
      </c>
      <c r="I792" s="28">
        <f t="shared" si="407"/>
        <v>1.4</v>
      </c>
    </row>
    <row r="793" spans="2:9" ht="13.5">
      <c r="B793" s="340" t="s">
        <v>131</v>
      </c>
      <c r="C793" s="97">
        <f t="shared" si="406"/>
        <v>3200</v>
      </c>
      <c r="D793" s="29">
        <v>2495</v>
      </c>
      <c r="E793" s="29">
        <v>331</v>
      </c>
      <c r="F793" s="29">
        <v>44</v>
      </c>
      <c r="G793" s="29">
        <v>190</v>
      </c>
      <c r="H793" s="29">
        <v>86</v>
      </c>
      <c r="I793" s="41">
        <v>54</v>
      </c>
    </row>
    <row r="794" spans="2:9" ht="13.5">
      <c r="B794" s="341"/>
      <c r="C794" s="237">
        <f t="shared" si="406"/>
        <v>100.00000000000001</v>
      </c>
      <c r="D794" s="27">
        <f aca="true" t="shared" si="408" ref="D794:I794">ROUND(D793/$C793*100,1)</f>
        <v>78</v>
      </c>
      <c r="E794" s="27">
        <f t="shared" si="408"/>
        <v>10.3</v>
      </c>
      <c r="F794" s="27">
        <f t="shared" si="408"/>
        <v>1.4</v>
      </c>
      <c r="G794" s="27">
        <f t="shared" si="408"/>
        <v>5.9</v>
      </c>
      <c r="H794" s="27">
        <f t="shared" si="408"/>
        <v>2.7</v>
      </c>
      <c r="I794" s="28">
        <f t="shared" si="408"/>
        <v>1.7</v>
      </c>
    </row>
    <row r="795" spans="2:9" ht="13.5">
      <c r="B795" s="342" t="s">
        <v>117</v>
      </c>
      <c r="C795" s="97">
        <f t="shared" si="406"/>
        <v>2735</v>
      </c>
      <c r="D795" s="29">
        <v>2264</v>
      </c>
      <c r="E795" s="29">
        <v>251</v>
      </c>
      <c r="F795" s="29">
        <v>23</v>
      </c>
      <c r="G795" s="29">
        <v>126</v>
      </c>
      <c r="H795" s="29">
        <v>43</v>
      </c>
      <c r="I795" s="41">
        <v>28</v>
      </c>
    </row>
    <row r="796" spans="2:9" ht="13.5">
      <c r="B796" s="341"/>
      <c r="C796" s="237">
        <f t="shared" si="406"/>
        <v>99.99999999999999</v>
      </c>
      <c r="D796" s="27">
        <f aca="true" t="shared" si="409" ref="D796:I796">ROUND(D795/$C795*100,1)</f>
        <v>82.8</v>
      </c>
      <c r="E796" s="27">
        <f t="shared" si="409"/>
        <v>9.2</v>
      </c>
      <c r="F796" s="27">
        <f t="shared" si="409"/>
        <v>0.8</v>
      </c>
      <c r="G796" s="27">
        <f t="shared" si="409"/>
        <v>4.6</v>
      </c>
      <c r="H796" s="27">
        <f t="shared" si="409"/>
        <v>1.6</v>
      </c>
      <c r="I796" s="28">
        <f t="shared" si="409"/>
        <v>1</v>
      </c>
    </row>
    <row r="797" spans="2:9" ht="15" customHeight="1">
      <c r="B797" s="338" t="s">
        <v>34</v>
      </c>
      <c r="C797" s="97">
        <f t="shared" si="406"/>
        <v>1259</v>
      </c>
      <c r="D797" s="37">
        <v>1068</v>
      </c>
      <c r="E797" s="37">
        <v>103</v>
      </c>
      <c r="F797" s="37">
        <v>15</v>
      </c>
      <c r="G797" s="37">
        <v>34</v>
      </c>
      <c r="H797" s="37">
        <v>22</v>
      </c>
      <c r="I797" s="39">
        <v>17</v>
      </c>
    </row>
    <row r="798" spans="2:9" ht="13.5">
      <c r="B798" s="343"/>
      <c r="C798" s="238">
        <f t="shared" si="406"/>
        <v>100.00000000000001</v>
      </c>
      <c r="D798" s="31">
        <f aca="true" t="shared" si="410" ref="D798:I798">ROUND(D797/$C797*100,1)</f>
        <v>84.8</v>
      </c>
      <c r="E798" s="31">
        <f t="shared" si="410"/>
        <v>8.2</v>
      </c>
      <c r="F798" s="31">
        <f t="shared" si="410"/>
        <v>1.2</v>
      </c>
      <c r="G798" s="31">
        <f t="shared" si="410"/>
        <v>2.7</v>
      </c>
      <c r="H798" s="31">
        <f t="shared" si="410"/>
        <v>1.7</v>
      </c>
      <c r="I798" s="32">
        <f t="shared" si="410"/>
        <v>1.4</v>
      </c>
    </row>
    <row r="801" ht="13.5">
      <c r="A801" s="19" t="s">
        <v>292</v>
      </c>
    </row>
    <row r="802" ht="13.5">
      <c r="A802" s="19" t="s">
        <v>191</v>
      </c>
    </row>
    <row r="803" ht="13.5">
      <c r="I803" s="290" t="s">
        <v>250</v>
      </c>
    </row>
    <row r="804" spans="2:9" ht="40.5">
      <c r="B804" s="291"/>
      <c r="C804" s="95" t="s">
        <v>84</v>
      </c>
      <c r="D804" s="21" t="s">
        <v>101</v>
      </c>
      <c r="E804" s="35" t="s">
        <v>349</v>
      </c>
      <c r="F804" s="35" t="s">
        <v>350</v>
      </c>
      <c r="G804" s="35" t="s">
        <v>102</v>
      </c>
      <c r="H804" s="35" t="s">
        <v>48</v>
      </c>
      <c r="I804" s="124" t="s">
        <v>88</v>
      </c>
    </row>
    <row r="805" spans="2:9" ht="13.5">
      <c r="B805" s="331" t="s">
        <v>84</v>
      </c>
      <c r="C805" s="96">
        <f>SUM(C807,C809,C811)</f>
        <v>7194</v>
      </c>
      <c r="D805" s="25">
        <f aca="true" t="shared" si="411" ref="D805:I805">SUM(D807,D809,D811)</f>
        <v>4493</v>
      </c>
      <c r="E805" s="25">
        <f t="shared" si="411"/>
        <v>708</v>
      </c>
      <c r="F805" s="25">
        <f t="shared" si="411"/>
        <v>206</v>
      </c>
      <c r="G805" s="25">
        <f t="shared" si="411"/>
        <v>790</v>
      </c>
      <c r="H805" s="25">
        <f t="shared" si="411"/>
        <v>352</v>
      </c>
      <c r="I805" s="26">
        <f t="shared" si="411"/>
        <v>645</v>
      </c>
    </row>
    <row r="806" spans="2:9" ht="13.5">
      <c r="B806" s="341"/>
      <c r="C806" s="237">
        <f aca="true" t="shared" si="412" ref="C806:C812">SUM(D806:I806)</f>
        <v>100.00000000000001</v>
      </c>
      <c r="D806" s="27">
        <f>ROUND(D805/$C805*100,1)-0.1</f>
        <v>62.4</v>
      </c>
      <c r="E806" s="27">
        <f>ROUND(E805/$C805*100,1)</f>
        <v>9.8</v>
      </c>
      <c r="F806" s="27">
        <f>ROUND(F805/$C805*100,1)</f>
        <v>2.9</v>
      </c>
      <c r="G806" s="27">
        <f>ROUND(G805/$C805*100,1)</f>
        <v>11</v>
      </c>
      <c r="H806" s="27">
        <f>ROUND(H805/$C805*100,1)</f>
        <v>4.9</v>
      </c>
      <c r="I806" s="28">
        <f>ROUND(I805/$C805*100,1)</f>
        <v>9</v>
      </c>
    </row>
    <row r="807" spans="2:9" ht="13.5">
      <c r="B807" s="332" t="s">
        <v>89</v>
      </c>
      <c r="C807" s="97">
        <f t="shared" si="412"/>
        <v>3673</v>
      </c>
      <c r="D807" s="89">
        <v>2285</v>
      </c>
      <c r="E807" s="89">
        <v>370</v>
      </c>
      <c r="F807" s="89">
        <v>112</v>
      </c>
      <c r="G807" s="89">
        <v>405</v>
      </c>
      <c r="H807" s="123">
        <v>181</v>
      </c>
      <c r="I807" s="39">
        <v>320</v>
      </c>
    </row>
    <row r="808" spans="2:9" ht="13.5">
      <c r="B808" s="341"/>
      <c r="C808" s="237">
        <f t="shared" si="412"/>
        <v>100.00000000000001</v>
      </c>
      <c r="D808" s="27">
        <f>ROUND(D807/$C807*100,1)+0.1</f>
        <v>62.300000000000004</v>
      </c>
      <c r="E808" s="27">
        <f>ROUND(E807/$C807*100,1)</f>
        <v>10.1</v>
      </c>
      <c r="F808" s="27">
        <f>ROUND(F807/$C807*100,1)</f>
        <v>3</v>
      </c>
      <c r="G808" s="27">
        <f>ROUND(G807/$C807*100,1)</f>
        <v>11</v>
      </c>
      <c r="H808" s="27">
        <f>ROUND(H807/$C807*100,1)</f>
        <v>4.9</v>
      </c>
      <c r="I808" s="28">
        <f>ROUND(I807/$C807*100,1)</f>
        <v>8.7</v>
      </c>
    </row>
    <row r="809" spans="2:9" ht="13.5">
      <c r="B809" s="340" t="s">
        <v>90</v>
      </c>
      <c r="C809" s="97">
        <f t="shared" si="412"/>
        <v>3436</v>
      </c>
      <c r="D809" s="89">
        <v>2154</v>
      </c>
      <c r="E809" s="89">
        <v>332</v>
      </c>
      <c r="F809" s="89">
        <v>93</v>
      </c>
      <c r="G809" s="89">
        <v>380</v>
      </c>
      <c r="H809" s="123">
        <v>170</v>
      </c>
      <c r="I809" s="39">
        <v>307</v>
      </c>
    </row>
    <row r="810" spans="2:9" ht="13.5">
      <c r="B810" s="341"/>
      <c r="C810" s="237">
        <f t="shared" si="412"/>
        <v>100.00000000000001</v>
      </c>
      <c r="D810" s="27">
        <f aca="true" t="shared" si="413" ref="D810:I810">ROUND(D809/$C809*100,1)</f>
        <v>62.7</v>
      </c>
      <c r="E810" s="27">
        <f t="shared" si="413"/>
        <v>9.7</v>
      </c>
      <c r="F810" s="27">
        <f t="shared" si="413"/>
        <v>2.7</v>
      </c>
      <c r="G810" s="27">
        <f t="shared" si="413"/>
        <v>11.1</v>
      </c>
      <c r="H810" s="27">
        <f t="shared" si="413"/>
        <v>4.9</v>
      </c>
      <c r="I810" s="28">
        <f t="shared" si="413"/>
        <v>8.9</v>
      </c>
    </row>
    <row r="811" spans="2:9" ht="12.75" customHeight="1">
      <c r="B811" s="342" t="s">
        <v>88</v>
      </c>
      <c r="C811" s="97">
        <f t="shared" si="412"/>
        <v>85</v>
      </c>
      <c r="D811" s="29">
        <v>54</v>
      </c>
      <c r="E811" s="29">
        <v>6</v>
      </c>
      <c r="F811" s="29">
        <v>1</v>
      </c>
      <c r="G811" s="123">
        <v>5</v>
      </c>
      <c r="H811" s="123">
        <v>1</v>
      </c>
      <c r="I811" s="39">
        <v>18</v>
      </c>
    </row>
    <row r="812" spans="2:9" ht="13.5">
      <c r="B812" s="343"/>
      <c r="C812" s="238">
        <f t="shared" si="412"/>
        <v>100.00000000000001</v>
      </c>
      <c r="D812" s="31">
        <f>ROUND(D811/$C811*100,1)-0.1</f>
        <v>63.4</v>
      </c>
      <c r="E812" s="31">
        <f>ROUND(E811/$C811*100,1)</f>
        <v>7.1</v>
      </c>
      <c r="F812" s="31">
        <f>ROUND(F811/$C811*100,1)</f>
        <v>1.2</v>
      </c>
      <c r="G812" s="31">
        <f>ROUND(G811/$C811*100,1)</f>
        <v>5.9</v>
      </c>
      <c r="H812" s="31">
        <f>ROUND(H811/$C811*100,1)</f>
        <v>1.2</v>
      </c>
      <c r="I812" s="32">
        <f>ROUND(I811/$C811*100,1)</f>
        <v>21.2</v>
      </c>
    </row>
    <row r="813" spans="2:9" ht="13.5">
      <c r="B813" s="332" t="s">
        <v>84</v>
      </c>
      <c r="C813" s="90">
        <f>SUM(,C815,C817,C819,C821,C823)</f>
        <v>7194</v>
      </c>
      <c r="D813" s="36">
        <f>SUM(D815,D817,D819,D821,D823)</f>
        <v>4493</v>
      </c>
      <c r="E813" s="36">
        <f>SUM(,E815,E817,E819,E821,E823)</f>
        <v>708</v>
      </c>
      <c r="F813" s="37">
        <f>SUM(,F815,F817,F819,F821,F823)</f>
        <v>206</v>
      </c>
      <c r="G813" s="37">
        <f>SUM(,G815,G817,G819,G821,G823)</f>
        <v>790</v>
      </c>
      <c r="H813" s="37">
        <f>SUM(,H815,H817,H819,H821,H823)</f>
        <v>352</v>
      </c>
      <c r="I813" s="26">
        <f>SUM(,I815,I817,I819,I821,I823)</f>
        <v>645</v>
      </c>
    </row>
    <row r="814" spans="2:9" ht="13.5">
      <c r="B814" s="341"/>
      <c r="C814" s="237">
        <f aca="true" t="shared" si="414" ref="C814:C824">SUM(D814:I814)</f>
        <v>100.00000000000001</v>
      </c>
      <c r="D814" s="27">
        <f>ROUND(D813/$C813*100,1)-0.1</f>
        <v>62.4</v>
      </c>
      <c r="E814" s="27">
        <f>ROUND(E813/$C813*100,1)</f>
        <v>9.8</v>
      </c>
      <c r="F814" s="27">
        <f>ROUND(F813/$C813*100,1)</f>
        <v>2.9</v>
      </c>
      <c r="G814" s="27">
        <f>ROUND(G813/$C813*100,1)</f>
        <v>11</v>
      </c>
      <c r="H814" s="27">
        <f>ROUND(H813/$C813*100,1)</f>
        <v>4.9</v>
      </c>
      <c r="I814" s="28">
        <f>ROUND(I813/$C813*100,1)</f>
        <v>9</v>
      </c>
    </row>
    <row r="815" spans="2:9" ht="13.5">
      <c r="B815" s="340" t="s">
        <v>177</v>
      </c>
      <c r="C815" s="97">
        <f t="shared" si="414"/>
        <v>751</v>
      </c>
      <c r="D815" s="40">
        <v>457</v>
      </c>
      <c r="E815" s="37">
        <v>75</v>
      </c>
      <c r="F815" s="37">
        <v>22</v>
      </c>
      <c r="G815" s="37">
        <v>94</v>
      </c>
      <c r="H815" s="37">
        <v>41</v>
      </c>
      <c r="I815" s="39">
        <v>62</v>
      </c>
    </row>
    <row r="816" spans="2:9" ht="13.5">
      <c r="B816" s="341"/>
      <c r="C816" s="237">
        <f t="shared" si="414"/>
        <v>100</v>
      </c>
      <c r="D816" s="27">
        <f>ROUND(D815/$C815*100,1)-0.1</f>
        <v>60.8</v>
      </c>
      <c r="E816" s="27">
        <f>ROUND(E815/$C815*100,1)</f>
        <v>10</v>
      </c>
      <c r="F816" s="27">
        <f>ROUND(F815/$C815*100,1)</f>
        <v>2.9</v>
      </c>
      <c r="G816" s="27">
        <f>ROUND(G815/$C815*100,1)</f>
        <v>12.5</v>
      </c>
      <c r="H816" s="27">
        <f>ROUND(H815/$C815*100,1)</f>
        <v>5.5</v>
      </c>
      <c r="I816" s="28">
        <f>ROUND(I815/$C815*100,1)</f>
        <v>8.3</v>
      </c>
    </row>
    <row r="817" spans="2:9" ht="13.5">
      <c r="B817" s="340" t="s">
        <v>178</v>
      </c>
      <c r="C817" s="97">
        <f t="shared" si="414"/>
        <v>2327</v>
      </c>
      <c r="D817" s="40">
        <v>1466</v>
      </c>
      <c r="E817" s="37">
        <v>244</v>
      </c>
      <c r="F817" s="37">
        <v>62</v>
      </c>
      <c r="G817" s="37">
        <v>244</v>
      </c>
      <c r="H817" s="37">
        <v>115</v>
      </c>
      <c r="I817" s="39">
        <v>196</v>
      </c>
    </row>
    <row r="818" spans="2:9" ht="13.5">
      <c r="B818" s="341"/>
      <c r="C818" s="237">
        <f t="shared" si="414"/>
        <v>100.00000000000001</v>
      </c>
      <c r="D818" s="27">
        <f aca="true" t="shared" si="415" ref="D818:I818">ROUND(D817/$C817*100,1)</f>
        <v>63</v>
      </c>
      <c r="E818" s="27">
        <f t="shared" si="415"/>
        <v>10.5</v>
      </c>
      <c r="F818" s="27">
        <f t="shared" si="415"/>
        <v>2.7</v>
      </c>
      <c r="G818" s="27">
        <f t="shared" si="415"/>
        <v>10.5</v>
      </c>
      <c r="H818" s="27">
        <f t="shared" si="415"/>
        <v>4.9</v>
      </c>
      <c r="I818" s="28">
        <f t="shared" si="415"/>
        <v>8.4</v>
      </c>
    </row>
    <row r="819" spans="2:9" ht="13.5">
      <c r="B819" s="340" t="s">
        <v>110</v>
      </c>
      <c r="C819" s="97">
        <f t="shared" si="414"/>
        <v>2394</v>
      </c>
      <c r="D819" s="40">
        <v>1529</v>
      </c>
      <c r="E819" s="37">
        <v>235</v>
      </c>
      <c r="F819" s="37">
        <v>58</v>
      </c>
      <c r="G819" s="37">
        <v>259</v>
      </c>
      <c r="H819" s="37">
        <v>107</v>
      </c>
      <c r="I819" s="39">
        <v>206</v>
      </c>
    </row>
    <row r="820" spans="2:9" ht="13.5">
      <c r="B820" s="341"/>
      <c r="C820" s="237">
        <f t="shared" si="414"/>
        <v>100</v>
      </c>
      <c r="D820" s="27">
        <f aca="true" t="shared" si="416" ref="D820:I820">ROUND(D819/$C819*100,1)</f>
        <v>63.9</v>
      </c>
      <c r="E820" s="27">
        <f t="shared" si="416"/>
        <v>9.8</v>
      </c>
      <c r="F820" s="27">
        <f t="shared" si="416"/>
        <v>2.4</v>
      </c>
      <c r="G820" s="27">
        <f t="shared" si="416"/>
        <v>10.8</v>
      </c>
      <c r="H820" s="27">
        <f t="shared" si="416"/>
        <v>4.5</v>
      </c>
      <c r="I820" s="28">
        <f t="shared" si="416"/>
        <v>8.6</v>
      </c>
    </row>
    <row r="821" spans="2:9" ht="13.5">
      <c r="B821" s="340" t="s">
        <v>189</v>
      </c>
      <c r="C821" s="97">
        <f t="shared" si="414"/>
        <v>1712</v>
      </c>
      <c r="D821" s="40">
        <v>1037</v>
      </c>
      <c r="E821" s="37">
        <v>153</v>
      </c>
      <c r="F821" s="37">
        <v>64</v>
      </c>
      <c r="G821" s="37">
        <v>192</v>
      </c>
      <c r="H821" s="37">
        <v>88</v>
      </c>
      <c r="I821" s="39">
        <v>178</v>
      </c>
    </row>
    <row r="822" spans="2:9" ht="13.5">
      <c r="B822" s="341"/>
      <c r="C822" s="237">
        <f t="shared" si="414"/>
        <v>100.00000000000001</v>
      </c>
      <c r="D822" s="27">
        <f>ROUND(D821/$C821*100,1)+0.1</f>
        <v>60.7</v>
      </c>
      <c r="E822" s="27">
        <f>ROUND(E821/$C821*100,1)</f>
        <v>8.9</v>
      </c>
      <c r="F822" s="27">
        <f>ROUND(F821/$C821*100,1)</f>
        <v>3.7</v>
      </c>
      <c r="G822" s="27">
        <f>ROUND(G821/$C821*100,1)</f>
        <v>11.2</v>
      </c>
      <c r="H822" s="27">
        <f>ROUND(H821/$C821*100,1)</f>
        <v>5.1</v>
      </c>
      <c r="I822" s="28">
        <f>ROUND(I821/$C821*100,1)</f>
        <v>10.4</v>
      </c>
    </row>
    <row r="823" spans="2:9" ht="13.5" customHeight="1">
      <c r="B823" s="342" t="s">
        <v>88</v>
      </c>
      <c r="C823" s="97">
        <f t="shared" si="414"/>
        <v>10</v>
      </c>
      <c r="D823" s="40">
        <v>4</v>
      </c>
      <c r="E823" s="37">
        <v>1</v>
      </c>
      <c r="F823" s="37">
        <v>0</v>
      </c>
      <c r="G823" s="37">
        <v>1</v>
      </c>
      <c r="H823" s="37">
        <v>1</v>
      </c>
      <c r="I823" s="39">
        <v>3</v>
      </c>
    </row>
    <row r="824" spans="2:9" ht="13.5">
      <c r="B824" s="343"/>
      <c r="C824" s="238">
        <f t="shared" si="414"/>
        <v>100</v>
      </c>
      <c r="D824" s="31">
        <f aca="true" t="shared" si="417" ref="D824:I824">ROUND(D823/$C823*100,1)</f>
        <v>40</v>
      </c>
      <c r="E824" s="31">
        <f t="shared" si="417"/>
        <v>10</v>
      </c>
      <c r="F824" s="31">
        <f t="shared" si="417"/>
        <v>0</v>
      </c>
      <c r="G824" s="31">
        <f t="shared" si="417"/>
        <v>10</v>
      </c>
      <c r="H824" s="31">
        <f t="shared" si="417"/>
        <v>10</v>
      </c>
      <c r="I824" s="32">
        <f t="shared" si="417"/>
        <v>30</v>
      </c>
    </row>
    <row r="825" spans="2:9" ht="13.5">
      <c r="B825" s="331" t="s">
        <v>84</v>
      </c>
      <c r="C825" s="90">
        <f aca="true" t="shared" si="418" ref="C825:I825">SUM(C829,C827,C831,C833,C835,C837)</f>
        <v>7194</v>
      </c>
      <c r="D825" s="36">
        <f t="shared" si="418"/>
        <v>4493</v>
      </c>
      <c r="E825" s="36">
        <f t="shared" si="418"/>
        <v>708</v>
      </c>
      <c r="F825" s="37">
        <f t="shared" si="418"/>
        <v>206</v>
      </c>
      <c r="G825" s="37">
        <f t="shared" si="418"/>
        <v>790</v>
      </c>
      <c r="H825" s="37">
        <f t="shared" si="418"/>
        <v>352</v>
      </c>
      <c r="I825" s="26">
        <f t="shared" si="418"/>
        <v>645</v>
      </c>
    </row>
    <row r="826" spans="2:9" ht="13.5">
      <c r="B826" s="341"/>
      <c r="C826" s="237">
        <f aca="true" t="shared" si="419" ref="C826:C838">SUM(D826:I826)</f>
        <v>100.00000000000001</v>
      </c>
      <c r="D826" s="27">
        <f>ROUND(D825/$C825*100,1)-0.1</f>
        <v>62.4</v>
      </c>
      <c r="E826" s="27">
        <f>ROUND(E825/$C825*100,1)</f>
        <v>9.8</v>
      </c>
      <c r="F826" s="27">
        <f>ROUND(F825/$C825*100,1)</f>
        <v>2.9</v>
      </c>
      <c r="G826" s="27">
        <f>ROUND(G825/$C825*100,1)</f>
        <v>11</v>
      </c>
      <c r="H826" s="27">
        <f>ROUND(H825/$C825*100,1)</f>
        <v>4.9</v>
      </c>
      <c r="I826" s="28">
        <f>ROUND(I825/$C825*100,1)</f>
        <v>9</v>
      </c>
    </row>
    <row r="827" spans="2:9" ht="13.5">
      <c r="B827" s="340" t="s">
        <v>112</v>
      </c>
      <c r="C827" s="97">
        <f t="shared" si="419"/>
        <v>623</v>
      </c>
      <c r="D827" s="40">
        <v>422</v>
      </c>
      <c r="E827" s="29">
        <v>52</v>
      </c>
      <c r="F827" s="29">
        <v>14</v>
      </c>
      <c r="G827" s="29">
        <v>61</v>
      </c>
      <c r="H827" s="29">
        <v>28</v>
      </c>
      <c r="I827" s="41">
        <v>46</v>
      </c>
    </row>
    <row r="828" spans="2:9" ht="13.5">
      <c r="B828" s="341"/>
      <c r="C828" s="237">
        <f t="shared" si="419"/>
        <v>100</v>
      </c>
      <c r="D828" s="27">
        <f>ROUND(D827/$C827*100,1)+0.1</f>
        <v>67.8</v>
      </c>
      <c r="E828" s="27">
        <f>ROUND(E827/$C827*100,1)</f>
        <v>8.3</v>
      </c>
      <c r="F828" s="27">
        <f>ROUND(F827/$C827*100,1)</f>
        <v>2.2</v>
      </c>
      <c r="G828" s="27">
        <f>ROUND(G827/$C827*100,1)</f>
        <v>9.8</v>
      </c>
      <c r="H828" s="27">
        <f>ROUND(H827/$C827*100,1)</f>
        <v>4.5</v>
      </c>
      <c r="I828" s="28">
        <f>ROUND(I827/$C827*100,1)</f>
        <v>7.4</v>
      </c>
    </row>
    <row r="829" spans="2:9" ht="13.5">
      <c r="B829" s="332" t="s">
        <v>111</v>
      </c>
      <c r="C829" s="97">
        <f t="shared" si="419"/>
        <v>640</v>
      </c>
      <c r="D829" s="40">
        <v>378</v>
      </c>
      <c r="E829" s="37">
        <v>68</v>
      </c>
      <c r="F829" s="37">
        <v>16</v>
      </c>
      <c r="G829" s="37">
        <v>69</v>
      </c>
      <c r="H829" s="37">
        <v>39</v>
      </c>
      <c r="I829" s="39">
        <v>70</v>
      </c>
    </row>
    <row r="830" spans="2:9" ht="13.5">
      <c r="B830" s="341"/>
      <c r="C830" s="237">
        <f t="shared" si="419"/>
        <v>100</v>
      </c>
      <c r="D830" s="27">
        <f aca="true" t="shared" si="420" ref="D830:I830">ROUND(D829/$C829*100,1)</f>
        <v>59.1</v>
      </c>
      <c r="E830" s="27">
        <f t="shared" si="420"/>
        <v>10.6</v>
      </c>
      <c r="F830" s="27">
        <f t="shared" si="420"/>
        <v>2.5</v>
      </c>
      <c r="G830" s="27">
        <f t="shared" si="420"/>
        <v>10.8</v>
      </c>
      <c r="H830" s="27">
        <f t="shared" si="420"/>
        <v>6.1</v>
      </c>
      <c r="I830" s="28">
        <f t="shared" si="420"/>
        <v>10.9</v>
      </c>
    </row>
    <row r="831" spans="2:9" ht="13.5">
      <c r="B831" s="340" t="s">
        <v>113</v>
      </c>
      <c r="C831" s="97">
        <f t="shared" si="419"/>
        <v>2080</v>
      </c>
      <c r="D831" s="40">
        <v>1259</v>
      </c>
      <c r="E831" s="29">
        <v>207</v>
      </c>
      <c r="F831" s="29">
        <v>61</v>
      </c>
      <c r="G831" s="29">
        <v>238</v>
      </c>
      <c r="H831" s="29">
        <v>104</v>
      </c>
      <c r="I831" s="41">
        <v>211</v>
      </c>
    </row>
    <row r="832" spans="2:9" ht="13.5">
      <c r="B832" s="341"/>
      <c r="C832" s="237">
        <f t="shared" si="419"/>
        <v>100</v>
      </c>
      <c r="D832" s="27">
        <f>ROUND(D831/$C831*100,1)+0.1</f>
        <v>60.6</v>
      </c>
      <c r="E832" s="27">
        <f>ROUND(E831/$C831*100,1)</f>
        <v>10</v>
      </c>
      <c r="F832" s="27">
        <f>ROUND(F831/$C831*100,1)</f>
        <v>2.9</v>
      </c>
      <c r="G832" s="27">
        <f>ROUND(G831/$C831*100,1)</f>
        <v>11.4</v>
      </c>
      <c r="H832" s="27">
        <f>ROUND(H831/$C831*100,1)</f>
        <v>5</v>
      </c>
      <c r="I832" s="28">
        <f>ROUND(I831/$C831*100,1)</f>
        <v>10.1</v>
      </c>
    </row>
    <row r="833" spans="2:9" ht="13.5">
      <c r="B833" s="340" t="s">
        <v>114</v>
      </c>
      <c r="C833" s="97">
        <f t="shared" si="419"/>
        <v>1538</v>
      </c>
      <c r="D833" s="40">
        <v>995</v>
      </c>
      <c r="E833" s="29">
        <v>140</v>
      </c>
      <c r="F833" s="29">
        <v>46</v>
      </c>
      <c r="G833" s="29">
        <v>163</v>
      </c>
      <c r="H833" s="29">
        <v>69</v>
      </c>
      <c r="I833" s="41">
        <v>125</v>
      </c>
    </row>
    <row r="834" spans="2:9" ht="13.5">
      <c r="B834" s="341"/>
      <c r="C834" s="237">
        <f t="shared" si="419"/>
        <v>99.99999999999999</v>
      </c>
      <c r="D834" s="27">
        <f aca="true" t="shared" si="421" ref="D834:I834">ROUND(D833/$C833*100,1)</f>
        <v>64.7</v>
      </c>
      <c r="E834" s="27">
        <f t="shared" si="421"/>
        <v>9.1</v>
      </c>
      <c r="F834" s="27">
        <f t="shared" si="421"/>
        <v>3</v>
      </c>
      <c r="G834" s="27">
        <f t="shared" si="421"/>
        <v>10.6</v>
      </c>
      <c r="H834" s="27">
        <f t="shared" si="421"/>
        <v>4.5</v>
      </c>
      <c r="I834" s="28">
        <f t="shared" si="421"/>
        <v>8.1</v>
      </c>
    </row>
    <row r="835" spans="2:9" ht="13.5">
      <c r="B835" s="340" t="s">
        <v>115</v>
      </c>
      <c r="C835" s="97">
        <f t="shared" si="419"/>
        <v>1110</v>
      </c>
      <c r="D835" s="40">
        <v>691</v>
      </c>
      <c r="E835" s="29">
        <v>116</v>
      </c>
      <c r="F835" s="29">
        <v>27</v>
      </c>
      <c r="G835" s="29">
        <v>129</v>
      </c>
      <c r="H835" s="29">
        <v>60</v>
      </c>
      <c r="I835" s="41">
        <v>87</v>
      </c>
    </row>
    <row r="836" spans="2:9" ht="13.5">
      <c r="B836" s="341"/>
      <c r="C836" s="237">
        <f t="shared" si="419"/>
        <v>100</v>
      </c>
      <c r="D836" s="27">
        <f aca="true" t="shared" si="422" ref="D836:I836">ROUND(D835/$C835*100,1)</f>
        <v>62.3</v>
      </c>
      <c r="E836" s="27">
        <f t="shared" si="422"/>
        <v>10.5</v>
      </c>
      <c r="F836" s="27">
        <f t="shared" si="422"/>
        <v>2.4</v>
      </c>
      <c r="G836" s="27">
        <f t="shared" si="422"/>
        <v>11.6</v>
      </c>
      <c r="H836" s="27">
        <f t="shared" si="422"/>
        <v>5.4</v>
      </c>
      <c r="I836" s="28">
        <f t="shared" si="422"/>
        <v>7.8</v>
      </c>
    </row>
    <row r="837" spans="2:9" ht="13.5">
      <c r="B837" s="340" t="s">
        <v>116</v>
      </c>
      <c r="C837" s="97">
        <f t="shared" si="419"/>
        <v>1203</v>
      </c>
      <c r="D837" s="40">
        <v>748</v>
      </c>
      <c r="E837" s="29">
        <v>125</v>
      </c>
      <c r="F837" s="29">
        <v>42</v>
      </c>
      <c r="G837" s="29">
        <v>130</v>
      </c>
      <c r="H837" s="29">
        <v>52</v>
      </c>
      <c r="I837" s="41">
        <v>106</v>
      </c>
    </row>
    <row r="838" spans="2:9" ht="13.5">
      <c r="B838" s="341"/>
      <c r="C838" s="238">
        <f t="shared" si="419"/>
        <v>100</v>
      </c>
      <c r="D838" s="31">
        <f aca="true" t="shared" si="423" ref="D838:I838">ROUND(D837/$C837*100,1)</f>
        <v>62.2</v>
      </c>
      <c r="E838" s="31">
        <f t="shared" si="423"/>
        <v>10.4</v>
      </c>
      <c r="F838" s="31">
        <f t="shared" si="423"/>
        <v>3.5</v>
      </c>
      <c r="G838" s="31">
        <f t="shared" si="423"/>
        <v>10.8</v>
      </c>
      <c r="H838" s="31">
        <f t="shared" si="423"/>
        <v>4.3</v>
      </c>
      <c r="I838" s="32">
        <f t="shared" si="423"/>
        <v>8.8</v>
      </c>
    </row>
    <row r="839" spans="2:9" ht="13.5">
      <c r="B839" s="331" t="s">
        <v>84</v>
      </c>
      <c r="C839" s="90">
        <f aca="true" t="shared" si="424" ref="C839:I839">SUM(C841,C843,C845)</f>
        <v>7194</v>
      </c>
      <c r="D839" s="36">
        <f t="shared" si="424"/>
        <v>4493</v>
      </c>
      <c r="E839" s="36">
        <f t="shared" si="424"/>
        <v>708</v>
      </c>
      <c r="F839" s="36">
        <f t="shared" si="424"/>
        <v>206</v>
      </c>
      <c r="G839" s="36">
        <f t="shared" si="424"/>
        <v>790</v>
      </c>
      <c r="H839" s="36">
        <f t="shared" si="424"/>
        <v>352</v>
      </c>
      <c r="I839" s="39">
        <f t="shared" si="424"/>
        <v>645</v>
      </c>
    </row>
    <row r="840" spans="2:9" ht="13.5">
      <c r="B840" s="341"/>
      <c r="C840" s="237">
        <f aca="true" t="shared" si="425" ref="C840:C846">SUM(D840:I840)</f>
        <v>100.00000000000001</v>
      </c>
      <c r="D840" s="27">
        <f>ROUND(D839/$C839*100,1)-0.1</f>
        <v>62.4</v>
      </c>
      <c r="E840" s="27">
        <f>ROUND(E839/$C839*100,1)</f>
        <v>9.8</v>
      </c>
      <c r="F840" s="27">
        <f>ROUND(F839/$C839*100,1)</f>
        <v>2.9</v>
      </c>
      <c r="G840" s="27">
        <f>ROUND(G839/$C839*100,1)</f>
        <v>11</v>
      </c>
      <c r="H840" s="27">
        <f>ROUND(H839/$C839*100,1)</f>
        <v>4.9</v>
      </c>
      <c r="I840" s="28">
        <f>ROUND(I839/$C839*100,1)</f>
        <v>9</v>
      </c>
    </row>
    <row r="841" spans="2:9" ht="13.5">
      <c r="B841" s="340" t="s">
        <v>131</v>
      </c>
      <c r="C841" s="97">
        <f t="shared" si="425"/>
        <v>3200</v>
      </c>
      <c r="D841" s="29">
        <v>1839</v>
      </c>
      <c r="E841" s="29">
        <v>317</v>
      </c>
      <c r="F841" s="29">
        <v>78</v>
      </c>
      <c r="G841" s="29">
        <v>371</v>
      </c>
      <c r="H841" s="29">
        <v>159</v>
      </c>
      <c r="I841" s="41">
        <v>436</v>
      </c>
    </row>
    <row r="842" spans="2:9" ht="13.5">
      <c r="B842" s="341"/>
      <c r="C842" s="237">
        <f t="shared" si="425"/>
        <v>100</v>
      </c>
      <c r="D842" s="27">
        <f aca="true" t="shared" si="426" ref="D842:I842">ROUND(D841/$C841*100,1)</f>
        <v>57.5</v>
      </c>
      <c r="E842" s="27">
        <f t="shared" si="426"/>
        <v>9.9</v>
      </c>
      <c r="F842" s="27">
        <f t="shared" si="426"/>
        <v>2.4</v>
      </c>
      <c r="G842" s="27">
        <f t="shared" si="426"/>
        <v>11.6</v>
      </c>
      <c r="H842" s="27">
        <f t="shared" si="426"/>
        <v>5</v>
      </c>
      <c r="I842" s="28">
        <f t="shared" si="426"/>
        <v>13.6</v>
      </c>
    </row>
    <row r="843" spans="2:9" ht="13.5">
      <c r="B843" s="342" t="s">
        <v>117</v>
      </c>
      <c r="C843" s="97">
        <f t="shared" si="425"/>
        <v>2735</v>
      </c>
      <c r="D843" s="29">
        <v>1817</v>
      </c>
      <c r="E843" s="29">
        <v>267</v>
      </c>
      <c r="F843" s="29">
        <v>86</v>
      </c>
      <c r="G843" s="29">
        <v>294</v>
      </c>
      <c r="H843" s="29">
        <v>132</v>
      </c>
      <c r="I843" s="41">
        <v>139</v>
      </c>
    </row>
    <row r="844" spans="2:9" ht="13.5">
      <c r="B844" s="341"/>
      <c r="C844" s="237">
        <f t="shared" si="425"/>
        <v>99.99999999999999</v>
      </c>
      <c r="D844" s="27">
        <f>ROUND(D843/$C843*100,1)+0.1</f>
        <v>66.5</v>
      </c>
      <c r="E844" s="27">
        <f>ROUND(E843/$C843*100,1)</f>
        <v>9.8</v>
      </c>
      <c r="F844" s="27">
        <f>ROUND(F843/$C843*100,1)</f>
        <v>3.1</v>
      </c>
      <c r="G844" s="27">
        <f>ROUND(G843/$C843*100,1)</f>
        <v>10.7</v>
      </c>
      <c r="H844" s="27">
        <f>ROUND(H843/$C843*100,1)</f>
        <v>4.8</v>
      </c>
      <c r="I844" s="28">
        <f>ROUND(I843/$C843*100,1)</f>
        <v>5.1</v>
      </c>
    </row>
    <row r="845" spans="2:9" ht="13.5" customHeight="1">
      <c r="B845" s="338" t="s">
        <v>34</v>
      </c>
      <c r="C845" s="97">
        <f t="shared" si="425"/>
        <v>1259</v>
      </c>
      <c r="D845" s="37">
        <v>837</v>
      </c>
      <c r="E845" s="37">
        <v>124</v>
      </c>
      <c r="F845" s="37">
        <v>42</v>
      </c>
      <c r="G845" s="37">
        <v>125</v>
      </c>
      <c r="H845" s="37">
        <v>61</v>
      </c>
      <c r="I845" s="39">
        <v>70</v>
      </c>
    </row>
    <row r="846" spans="2:9" ht="13.5">
      <c r="B846" s="343"/>
      <c r="C846" s="238">
        <f t="shared" si="425"/>
        <v>99.99999999999999</v>
      </c>
      <c r="D846" s="31">
        <f>ROUND(D845/$C845*100,1)+0.1</f>
        <v>66.6</v>
      </c>
      <c r="E846" s="31">
        <f>ROUND(E845/$C845*100,1)</f>
        <v>9.8</v>
      </c>
      <c r="F846" s="31">
        <f>ROUND(F845/$C845*100,1)</f>
        <v>3.3</v>
      </c>
      <c r="G846" s="31">
        <f>ROUND(G845/$C845*100,1)</f>
        <v>9.9</v>
      </c>
      <c r="H846" s="31">
        <f>ROUND(H845/$C845*100,1)</f>
        <v>4.8</v>
      </c>
      <c r="I846" s="32">
        <f>ROUND(I845/$C845*100,1)</f>
        <v>5.6</v>
      </c>
    </row>
    <row r="847" ht="13.5">
      <c r="A847" s="19" t="s">
        <v>293</v>
      </c>
    </row>
    <row r="848" ht="13.5">
      <c r="A848" s="19" t="s">
        <v>194</v>
      </c>
    </row>
    <row r="849" ht="13.5">
      <c r="I849" s="290" t="s">
        <v>250</v>
      </c>
    </row>
    <row r="850" spans="2:9" ht="40.5">
      <c r="B850" s="291"/>
      <c r="C850" s="95" t="s">
        <v>84</v>
      </c>
      <c r="D850" s="21" t="s">
        <v>101</v>
      </c>
      <c r="E850" s="35" t="s">
        <v>349</v>
      </c>
      <c r="F850" s="35" t="s">
        <v>350</v>
      </c>
      <c r="G850" s="35" t="s">
        <v>102</v>
      </c>
      <c r="H850" s="35" t="s">
        <v>48</v>
      </c>
      <c r="I850" s="124" t="s">
        <v>88</v>
      </c>
    </row>
    <row r="851" spans="2:9" ht="13.5">
      <c r="B851" s="331" t="s">
        <v>84</v>
      </c>
      <c r="C851" s="96">
        <f>SUM(C853,C855,C857)</f>
        <v>7194</v>
      </c>
      <c r="D851" s="25">
        <f aca="true" t="shared" si="427" ref="D851:I851">SUM(D853,D855,D857)</f>
        <v>7104</v>
      </c>
      <c r="E851" s="25">
        <f t="shared" si="427"/>
        <v>60</v>
      </c>
      <c r="F851" s="25">
        <f t="shared" si="427"/>
        <v>1</v>
      </c>
      <c r="G851" s="25">
        <f t="shared" si="427"/>
        <v>6</v>
      </c>
      <c r="H851" s="25">
        <f t="shared" si="427"/>
        <v>0</v>
      </c>
      <c r="I851" s="26">
        <f t="shared" si="427"/>
        <v>23</v>
      </c>
    </row>
    <row r="852" spans="2:9" ht="13.5">
      <c r="B852" s="341"/>
      <c r="C852" s="237">
        <f aca="true" t="shared" si="428" ref="C852:C858">SUM(D852:I852)</f>
        <v>99.99999999999999</v>
      </c>
      <c r="D852" s="27">
        <f>ROUND(D851/$C851*100,1)+0.1</f>
        <v>98.8</v>
      </c>
      <c r="E852" s="27">
        <f>ROUND(E851/$C851*100,1)</f>
        <v>0.8</v>
      </c>
      <c r="F852" s="27">
        <f>ROUND(F851/$C851*100,1)</f>
        <v>0</v>
      </c>
      <c r="G852" s="27">
        <f>ROUND(G851/$C851*100,1)</f>
        <v>0.1</v>
      </c>
      <c r="H852" s="27">
        <f>ROUND(H851/$C851*100,1)</f>
        <v>0</v>
      </c>
      <c r="I852" s="28">
        <f>ROUND(I851/$C851*100,1)</f>
        <v>0.3</v>
      </c>
    </row>
    <row r="853" spans="2:9" ht="13.5">
      <c r="B853" s="332" t="s">
        <v>89</v>
      </c>
      <c r="C853" s="93">
        <f t="shared" si="428"/>
        <v>3673</v>
      </c>
      <c r="D853" s="89">
        <v>3631</v>
      </c>
      <c r="E853" s="89">
        <v>28</v>
      </c>
      <c r="F853" s="89">
        <v>0</v>
      </c>
      <c r="G853" s="89">
        <v>2</v>
      </c>
      <c r="H853" s="123">
        <v>0</v>
      </c>
      <c r="I853" s="39">
        <v>12</v>
      </c>
    </row>
    <row r="854" spans="2:9" ht="13.5">
      <c r="B854" s="341"/>
      <c r="C854" s="237">
        <f t="shared" si="428"/>
        <v>100</v>
      </c>
      <c r="D854" s="27">
        <f>ROUND(D853/$C853*100,1)-0.1</f>
        <v>98.80000000000001</v>
      </c>
      <c r="E854" s="27">
        <f>ROUND(E853/$C853*100,1)</f>
        <v>0.8</v>
      </c>
      <c r="F854" s="27">
        <f>ROUND(F853/$C853*100,1)</f>
        <v>0</v>
      </c>
      <c r="G854" s="27">
        <f>ROUND(G853/$C853*100,1)</f>
        <v>0.1</v>
      </c>
      <c r="H854" s="27">
        <f>ROUND(H853/$C853*100,1)</f>
        <v>0</v>
      </c>
      <c r="I854" s="28">
        <f>ROUND(I853/$C853*100,1)</f>
        <v>0.3</v>
      </c>
    </row>
    <row r="855" spans="2:9" ht="13.5">
      <c r="B855" s="340" t="s">
        <v>90</v>
      </c>
      <c r="C855" s="93">
        <f t="shared" si="428"/>
        <v>3436</v>
      </c>
      <c r="D855" s="89">
        <v>3391</v>
      </c>
      <c r="E855" s="89">
        <v>30</v>
      </c>
      <c r="F855" s="89">
        <v>1</v>
      </c>
      <c r="G855" s="89">
        <v>4</v>
      </c>
      <c r="H855" s="123">
        <v>0</v>
      </c>
      <c r="I855" s="39">
        <v>10</v>
      </c>
    </row>
    <row r="856" spans="2:9" ht="13.5">
      <c r="B856" s="341"/>
      <c r="C856" s="237">
        <f t="shared" si="428"/>
        <v>100</v>
      </c>
      <c r="D856" s="27">
        <f aca="true" t="shared" si="429" ref="D856:I856">ROUND(D855/$C855*100,1)</f>
        <v>98.7</v>
      </c>
      <c r="E856" s="27">
        <f t="shared" si="429"/>
        <v>0.9</v>
      </c>
      <c r="F856" s="27">
        <f t="shared" si="429"/>
        <v>0</v>
      </c>
      <c r="G856" s="27">
        <f t="shared" si="429"/>
        <v>0.1</v>
      </c>
      <c r="H856" s="27">
        <f t="shared" si="429"/>
        <v>0</v>
      </c>
      <c r="I856" s="28">
        <f t="shared" si="429"/>
        <v>0.3</v>
      </c>
    </row>
    <row r="857" spans="2:9" ht="13.5" customHeight="1">
      <c r="B857" s="342" t="s">
        <v>88</v>
      </c>
      <c r="C857" s="93">
        <f t="shared" si="428"/>
        <v>85</v>
      </c>
      <c r="D857" s="29">
        <v>82</v>
      </c>
      <c r="E857" s="29">
        <v>2</v>
      </c>
      <c r="F857" s="29">
        <v>0</v>
      </c>
      <c r="G857" s="123">
        <v>0</v>
      </c>
      <c r="H857" s="123">
        <v>0</v>
      </c>
      <c r="I857" s="39">
        <v>1</v>
      </c>
    </row>
    <row r="858" spans="2:9" ht="13.5">
      <c r="B858" s="343"/>
      <c r="C858" s="238">
        <f t="shared" si="428"/>
        <v>100.00000000000001</v>
      </c>
      <c r="D858" s="31">
        <f>ROUND(D857/$C857*100,1)-0.1</f>
        <v>96.4</v>
      </c>
      <c r="E858" s="31">
        <f>ROUND(E857/$C857*100,1)</f>
        <v>2.4</v>
      </c>
      <c r="F858" s="31">
        <f>ROUND(F857/$C857*100,1)</f>
        <v>0</v>
      </c>
      <c r="G858" s="31">
        <f>ROUND(G857/$C857*100,1)</f>
        <v>0</v>
      </c>
      <c r="H858" s="31">
        <f>ROUND(H857/$C857*100,1)</f>
        <v>0</v>
      </c>
      <c r="I858" s="32">
        <f>ROUND(I857/$C857*100,1)</f>
        <v>1.2</v>
      </c>
    </row>
    <row r="859" spans="2:9" ht="13.5">
      <c r="B859" s="332" t="s">
        <v>84</v>
      </c>
      <c r="C859" s="90">
        <f>SUM(,C861,C863,C865,C867,C869)</f>
        <v>7194</v>
      </c>
      <c r="D859" s="36">
        <f>SUM(D861,D863,D865,D867,D869)</f>
        <v>7104</v>
      </c>
      <c r="E859" s="36">
        <f>SUM(,E861,E863,E865,E867,E869)</f>
        <v>60</v>
      </c>
      <c r="F859" s="37">
        <f>SUM(,F861,F863,F865,F867,F869)</f>
        <v>1</v>
      </c>
      <c r="G859" s="37">
        <f>SUM(,G861,G863,G865,G867,G869)</f>
        <v>6</v>
      </c>
      <c r="H859" s="37">
        <f>SUM(,H861,H863,H865,H867,H869)</f>
        <v>0</v>
      </c>
      <c r="I859" s="26">
        <f>SUM(,I861,I863,I865,I867,I869)</f>
        <v>23</v>
      </c>
    </row>
    <row r="860" spans="2:9" ht="13.5">
      <c r="B860" s="341"/>
      <c r="C860" s="237">
        <f aca="true" t="shared" si="430" ref="C860:C868">SUM(D860:I860)</f>
        <v>99.99999999999999</v>
      </c>
      <c r="D860" s="27">
        <f>ROUND(D859/$C859*100,1)+0.1</f>
        <v>98.8</v>
      </c>
      <c r="E860" s="27">
        <f>ROUND(E859/$C859*100,1)</f>
        <v>0.8</v>
      </c>
      <c r="F860" s="27">
        <f>ROUND(F859/$C859*100,1)</f>
        <v>0</v>
      </c>
      <c r="G860" s="27">
        <f>ROUND(G859/$C859*100,1)</f>
        <v>0.1</v>
      </c>
      <c r="H860" s="27">
        <f>ROUND(H859/$C859*100,1)</f>
        <v>0</v>
      </c>
      <c r="I860" s="28">
        <f>ROUND(I859/$C859*100,1)</f>
        <v>0.3</v>
      </c>
    </row>
    <row r="861" spans="2:9" ht="13.5">
      <c r="B861" s="340" t="s">
        <v>177</v>
      </c>
      <c r="C861" s="93">
        <f>SUM(D861:I861)</f>
        <v>751</v>
      </c>
      <c r="D861" s="40">
        <v>732</v>
      </c>
      <c r="E861" s="37">
        <v>14</v>
      </c>
      <c r="F861" s="37">
        <v>0</v>
      </c>
      <c r="G861" s="37">
        <v>2</v>
      </c>
      <c r="H861" s="37">
        <v>0</v>
      </c>
      <c r="I861" s="39">
        <v>3</v>
      </c>
    </row>
    <row r="862" spans="2:9" ht="13.5">
      <c r="B862" s="341"/>
      <c r="C862" s="237">
        <f t="shared" si="430"/>
        <v>100.00000000000001</v>
      </c>
      <c r="D862" s="27">
        <f>ROUND(D861/$C861*100,1)-0.1</f>
        <v>97.4</v>
      </c>
      <c r="E862" s="27">
        <f>ROUND(E861/$C861*100,1)</f>
        <v>1.9</v>
      </c>
      <c r="F862" s="27">
        <f>ROUND(F861/$C861*100,1)</f>
        <v>0</v>
      </c>
      <c r="G862" s="27">
        <f>ROUND(G861/$C861*100,1)</f>
        <v>0.3</v>
      </c>
      <c r="H862" s="27">
        <f>ROUND(H861/$C861*100,1)</f>
        <v>0</v>
      </c>
      <c r="I862" s="28">
        <f>ROUND(I861/$C861*100,1)</f>
        <v>0.4</v>
      </c>
    </row>
    <row r="863" spans="2:9" ht="13.5">
      <c r="B863" s="340" t="s">
        <v>178</v>
      </c>
      <c r="C863" s="93">
        <f t="shared" si="430"/>
        <v>2327</v>
      </c>
      <c r="D863" s="40">
        <v>2291</v>
      </c>
      <c r="E863" s="37">
        <v>27</v>
      </c>
      <c r="F863" s="37">
        <v>1</v>
      </c>
      <c r="G863" s="37">
        <v>1</v>
      </c>
      <c r="H863" s="37">
        <v>0</v>
      </c>
      <c r="I863" s="39">
        <v>7</v>
      </c>
    </row>
    <row r="864" spans="2:9" ht="13.5">
      <c r="B864" s="341"/>
      <c r="C864" s="237">
        <f t="shared" si="430"/>
        <v>100</v>
      </c>
      <c r="D864" s="27">
        <f aca="true" t="shared" si="431" ref="D864:I864">ROUND(D863/$C863*100,1)</f>
        <v>98.5</v>
      </c>
      <c r="E864" s="27">
        <f t="shared" si="431"/>
        <v>1.2</v>
      </c>
      <c r="F864" s="27">
        <f t="shared" si="431"/>
        <v>0</v>
      </c>
      <c r="G864" s="27">
        <f t="shared" si="431"/>
        <v>0</v>
      </c>
      <c r="H864" s="27">
        <f t="shared" si="431"/>
        <v>0</v>
      </c>
      <c r="I864" s="28">
        <f t="shared" si="431"/>
        <v>0.3</v>
      </c>
    </row>
    <row r="865" spans="2:9" ht="13.5">
      <c r="B865" s="340" t="s">
        <v>110</v>
      </c>
      <c r="C865" s="93">
        <f t="shared" si="430"/>
        <v>2394</v>
      </c>
      <c r="D865" s="40">
        <v>2371</v>
      </c>
      <c r="E865" s="37">
        <v>14</v>
      </c>
      <c r="F865" s="37">
        <v>0</v>
      </c>
      <c r="G865" s="37">
        <v>3</v>
      </c>
      <c r="H865" s="37">
        <v>0</v>
      </c>
      <c r="I865" s="39">
        <v>6</v>
      </c>
    </row>
    <row r="866" spans="2:9" ht="13.5">
      <c r="B866" s="341"/>
      <c r="C866" s="237">
        <f t="shared" si="430"/>
        <v>99.99999999999999</v>
      </c>
      <c r="D866" s="27">
        <f aca="true" t="shared" si="432" ref="D866:I866">ROUND(D865/$C865*100,1)</f>
        <v>99</v>
      </c>
      <c r="E866" s="27">
        <f t="shared" si="432"/>
        <v>0.6</v>
      </c>
      <c r="F866" s="27">
        <f t="shared" si="432"/>
        <v>0</v>
      </c>
      <c r="G866" s="27">
        <f t="shared" si="432"/>
        <v>0.1</v>
      </c>
      <c r="H866" s="27">
        <f t="shared" si="432"/>
        <v>0</v>
      </c>
      <c r="I866" s="28">
        <f t="shared" si="432"/>
        <v>0.3</v>
      </c>
    </row>
    <row r="867" spans="2:9" ht="13.5">
      <c r="B867" s="340" t="s">
        <v>189</v>
      </c>
      <c r="C867" s="93">
        <f>SUM(D867:I867)</f>
        <v>1712</v>
      </c>
      <c r="D867" s="40">
        <v>1700</v>
      </c>
      <c r="E867" s="37">
        <v>5</v>
      </c>
      <c r="F867" s="37">
        <v>0</v>
      </c>
      <c r="G867" s="37">
        <v>0</v>
      </c>
      <c r="H867" s="37">
        <v>0</v>
      </c>
      <c r="I867" s="39">
        <v>7</v>
      </c>
    </row>
    <row r="868" spans="2:9" ht="13.5">
      <c r="B868" s="341"/>
      <c r="C868" s="237">
        <f t="shared" si="430"/>
        <v>100</v>
      </c>
      <c r="D868" s="27">
        <f aca="true" t="shared" si="433" ref="D868:I868">ROUND(D867/$C867*100,1)</f>
        <v>99.3</v>
      </c>
      <c r="E868" s="27">
        <f t="shared" si="433"/>
        <v>0.3</v>
      </c>
      <c r="F868" s="27">
        <f t="shared" si="433"/>
        <v>0</v>
      </c>
      <c r="G868" s="27">
        <f t="shared" si="433"/>
        <v>0</v>
      </c>
      <c r="H868" s="27">
        <f t="shared" si="433"/>
        <v>0</v>
      </c>
      <c r="I868" s="28">
        <f t="shared" si="433"/>
        <v>0.4</v>
      </c>
    </row>
    <row r="869" spans="2:9" ht="13.5" customHeight="1">
      <c r="B869" s="342" t="s">
        <v>88</v>
      </c>
      <c r="C869" s="93">
        <f>SUM(D869:I869)</f>
        <v>10</v>
      </c>
      <c r="D869" s="40">
        <v>10</v>
      </c>
      <c r="E869" s="37">
        <v>0</v>
      </c>
      <c r="F869" s="37">
        <v>0</v>
      </c>
      <c r="G869" s="37">
        <v>0</v>
      </c>
      <c r="H869" s="37">
        <v>0</v>
      </c>
      <c r="I869" s="39">
        <v>0</v>
      </c>
    </row>
    <row r="870" spans="2:9" ht="15" customHeight="1">
      <c r="B870" s="343"/>
      <c r="C870" s="238">
        <f>SUM(D870:I870)</f>
        <v>100</v>
      </c>
      <c r="D870" s="31">
        <f aca="true" t="shared" si="434" ref="D870:I870">ROUND(D869/$C869*100,1)</f>
        <v>100</v>
      </c>
      <c r="E870" s="31">
        <f t="shared" si="434"/>
        <v>0</v>
      </c>
      <c r="F870" s="31">
        <f t="shared" si="434"/>
        <v>0</v>
      </c>
      <c r="G870" s="31">
        <f t="shared" si="434"/>
        <v>0</v>
      </c>
      <c r="H870" s="31">
        <f t="shared" si="434"/>
        <v>0</v>
      </c>
      <c r="I870" s="32">
        <f t="shared" si="434"/>
        <v>0</v>
      </c>
    </row>
    <row r="871" spans="2:9" ht="15" customHeight="1">
      <c r="B871" s="331" t="s">
        <v>84</v>
      </c>
      <c r="C871" s="90">
        <f aca="true" t="shared" si="435" ref="C871:I871">SUM(C875,C873,C877,C879,C881,C883)</f>
        <v>7194</v>
      </c>
      <c r="D871" s="36">
        <f t="shared" si="435"/>
        <v>7104</v>
      </c>
      <c r="E871" s="36">
        <f t="shared" si="435"/>
        <v>60</v>
      </c>
      <c r="F871" s="37">
        <f t="shared" si="435"/>
        <v>1</v>
      </c>
      <c r="G871" s="37">
        <f t="shared" si="435"/>
        <v>6</v>
      </c>
      <c r="H871" s="37">
        <f t="shared" si="435"/>
        <v>0</v>
      </c>
      <c r="I871" s="26">
        <f t="shared" si="435"/>
        <v>23</v>
      </c>
    </row>
    <row r="872" spans="2:9" ht="13.5">
      <c r="B872" s="341"/>
      <c r="C872" s="237">
        <f aca="true" t="shared" si="436" ref="C872:C883">SUM(D872:I872)</f>
        <v>99.99999999999999</v>
      </c>
      <c r="D872" s="27">
        <f>ROUND(D871/$C871*100,1)+0.1</f>
        <v>98.8</v>
      </c>
      <c r="E872" s="27">
        <f>ROUND(E871/$C871*100,1)</f>
        <v>0.8</v>
      </c>
      <c r="F872" s="27">
        <f>ROUND(F871/$C871*100,1)</f>
        <v>0</v>
      </c>
      <c r="G872" s="27">
        <f>ROUND(G871/$C871*100,1)</f>
        <v>0.1</v>
      </c>
      <c r="H872" s="27">
        <f>ROUND(H871/$C871*100,1)</f>
        <v>0</v>
      </c>
      <c r="I872" s="28">
        <f>ROUND(I871/$C871*100,1)</f>
        <v>0.3</v>
      </c>
    </row>
    <row r="873" spans="2:9" ht="13.5">
      <c r="B873" s="340" t="s">
        <v>112</v>
      </c>
      <c r="C873" s="93">
        <f t="shared" si="436"/>
        <v>623</v>
      </c>
      <c r="D873" s="40">
        <v>604</v>
      </c>
      <c r="E873" s="29">
        <v>7</v>
      </c>
      <c r="F873" s="29">
        <v>0</v>
      </c>
      <c r="G873" s="29">
        <v>1</v>
      </c>
      <c r="H873" s="29">
        <v>0</v>
      </c>
      <c r="I873" s="41">
        <v>11</v>
      </c>
    </row>
    <row r="874" spans="2:9" ht="13.5">
      <c r="B874" s="341"/>
      <c r="C874" s="237">
        <f t="shared" si="436"/>
        <v>100</v>
      </c>
      <c r="D874" s="27">
        <f>ROUND(D873/$C873*100,1)-0.1</f>
        <v>96.9</v>
      </c>
      <c r="E874" s="27">
        <f>ROUND(E873/$C873*100,1)</f>
        <v>1.1</v>
      </c>
      <c r="F874" s="27">
        <f>ROUND(F873/$C873*100,1)</f>
        <v>0</v>
      </c>
      <c r="G874" s="27">
        <f>ROUND(G873/$C873*100,1)</f>
        <v>0.2</v>
      </c>
      <c r="H874" s="27">
        <f>ROUND(H873/$C873*100,1)</f>
        <v>0</v>
      </c>
      <c r="I874" s="28">
        <f>ROUND(I873/$C873*100,1)</f>
        <v>1.8</v>
      </c>
    </row>
    <row r="875" spans="2:9" ht="13.5">
      <c r="B875" s="332" t="s">
        <v>111</v>
      </c>
      <c r="C875" s="93">
        <f t="shared" si="436"/>
        <v>640</v>
      </c>
      <c r="D875" s="40">
        <v>631</v>
      </c>
      <c r="E875" s="37">
        <v>4</v>
      </c>
      <c r="F875" s="37">
        <v>0</v>
      </c>
      <c r="G875" s="37">
        <v>1</v>
      </c>
      <c r="H875" s="37">
        <v>0</v>
      </c>
      <c r="I875" s="39">
        <v>4</v>
      </c>
    </row>
    <row r="876" spans="2:9" ht="13.5">
      <c r="B876" s="341"/>
      <c r="C876" s="237">
        <f t="shared" si="436"/>
        <v>99.99999999999999</v>
      </c>
      <c r="D876" s="27">
        <f aca="true" t="shared" si="437" ref="D876:I876">ROUND(D875/$C875*100,1)</f>
        <v>98.6</v>
      </c>
      <c r="E876" s="27">
        <f t="shared" si="437"/>
        <v>0.6</v>
      </c>
      <c r="F876" s="27">
        <f t="shared" si="437"/>
        <v>0</v>
      </c>
      <c r="G876" s="27">
        <f t="shared" si="437"/>
        <v>0.2</v>
      </c>
      <c r="H876" s="27">
        <f t="shared" si="437"/>
        <v>0</v>
      </c>
      <c r="I876" s="28">
        <f t="shared" si="437"/>
        <v>0.6</v>
      </c>
    </row>
    <row r="877" spans="2:9" ht="15" customHeight="1">
      <c r="B877" s="340" t="s">
        <v>113</v>
      </c>
      <c r="C877" s="93">
        <f t="shared" si="436"/>
        <v>2080</v>
      </c>
      <c r="D877" s="40">
        <v>2059</v>
      </c>
      <c r="E877" s="29">
        <v>16</v>
      </c>
      <c r="F877" s="29">
        <v>1</v>
      </c>
      <c r="G877" s="29">
        <v>2</v>
      </c>
      <c r="H877" s="29">
        <v>0</v>
      </c>
      <c r="I877" s="41">
        <v>2</v>
      </c>
    </row>
    <row r="878" spans="2:9" ht="13.5">
      <c r="B878" s="341"/>
      <c r="C878" s="237">
        <f t="shared" si="436"/>
        <v>99.99999999999999</v>
      </c>
      <c r="D878" s="27">
        <f aca="true" t="shared" si="438" ref="D878:I878">ROUND(D877/$C877*100,1)</f>
        <v>99</v>
      </c>
      <c r="E878" s="27">
        <f t="shared" si="438"/>
        <v>0.8</v>
      </c>
      <c r="F878" s="27">
        <f t="shared" si="438"/>
        <v>0</v>
      </c>
      <c r="G878" s="27">
        <f t="shared" si="438"/>
        <v>0.1</v>
      </c>
      <c r="H878" s="27">
        <f t="shared" si="438"/>
        <v>0</v>
      </c>
      <c r="I878" s="28">
        <f t="shared" si="438"/>
        <v>0.1</v>
      </c>
    </row>
    <row r="879" spans="2:9" ht="13.5">
      <c r="B879" s="340" t="s">
        <v>114</v>
      </c>
      <c r="C879" s="93">
        <f t="shared" si="436"/>
        <v>1538</v>
      </c>
      <c r="D879" s="40">
        <v>1520</v>
      </c>
      <c r="E879" s="29">
        <v>15</v>
      </c>
      <c r="F879" s="29">
        <v>0</v>
      </c>
      <c r="G879" s="29">
        <v>0</v>
      </c>
      <c r="H879" s="29">
        <v>0</v>
      </c>
      <c r="I879" s="41">
        <v>3</v>
      </c>
    </row>
    <row r="880" spans="2:9" ht="13.5">
      <c r="B880" s="341"/>
      <c r="C880" s="237">
        <f t="shared" si="436"/>
        <v>100</v>
      </c>
      <c r="D880" s="27">
        <f aca="true" t="shared" si="439" ref="D880:I880">ROUND(D879/$C879*100,1)</f>
        <v>98.8</v>
      </c>
      <c r="E880" s="27">
        <f t="shared" si="439"/>
        <v>1</v>
      </c>
      <c r="F880" s="27">
        <f t="shared" si="439"/>
        <v>0</v>
      </c>
      <c r="G880" s="27">
        <f t="shared" si="439"/>
        <v>0</v>
      </c>
      <c r="H880" s="27">
        <f t="shared" si="439"/>
        <v>0</v>
      </c>
      <c r="I880" s="28">
        <f t="shared" si="439"/>
        <v>0.2</v>
      </c>
    </row>
    <row r="881" spans="2:9" ht="13.5">
      <c r="B881" s="340" t="s">
        <v>115</v>
      </c>
      <c r="C881" s="93">
        <f t="shared" si="436"/>
        <v>1110</v>
      </c>
      <c r="D881" s="40">
        <v>1093</v>
      </c>
      <c r="E881" s="29">
        <v>13</v>
      </c>
      <c r="F881" s="29">
        <v>0</v>
      </c>
      <c r="G881" s="29">
        <v>2</v>
      </c>
      <c r="H881" s="29">
        <v>0</v>
      </c>
      <c r="I881" s="41">
        <v>2</v>
      </c>
    </row>
    <row r="882" spans="2:9" ht="13.5">
      <c r="B882" s="341"/>
      <c r="C882" s="237">
        <f t="shared" si="436"/>
        <v>100.00000000000001</v>
      </c>
      <c r="D882" s="27">
        <f>ROUND(D881/$C881*100,1)-0.1</f>
        <v>98.4</v>
      </c>
      <c r="E882" s="27">
        <f>ROUND(E881/$C881*100,1)</f>
        <v>1.2</v>
      </c>
      <c r="F882" s="27">
        <f>ROUND(F881/$C881*100,1)</f>
        <v>0</v>
      </c>
      <c r="G882" s="27">
        <f>ROUND(G881/$C881*100,1)</f>
        <v>0.2</v>
      </c>
      <c r="H882" s="27">
        <f>ROUND(H881/$C881*100,1)</f>
        <v>0</v>
      </c>
      <c r="I882" s="28">
        <f>ROUND(I881/$C881*100,1)</f>
        <v>0.2</v>
      </c>
    </row>
    <row r="883" spans="2:9" ht="13.5">
      <c r="B883" s="340" t="s">
        <v>116</v>
      </c>
      <c r="C883" s="93">
        <f t="shared" si="436"/>
        <v>1203</v>
      </c>
      <c r="D883" s="40">
        <v>1197</v>
      </c>
      <c r="E883" s="29">
        <v>5</v>
      </c>
      <c r="F883" s="29">
        <v>0</v>
      </c>
      <c r="G883" s="29">
        <v>0</v>
      </c>
      <c r="H883" s="29">
        <v>0</v>
      </c>
      <c r="I883" s="41">
        <v>1</v>
      </c>
    </row>
    <row r="884" spans="2:9" ht="13.5">
      <c r="B884" s="341"/>
      <c r="C884" s="238">
        <f>SUM(D884:I884)</f>
        <v>100</v>
      </c>
      <c r="D884" s="31">
        <f aca="true" t="shared" si="440" ref="D884:I884">ROUND(D883/$C883*100,1)</f>
        <v>99.5</v>
      </c>
      <c r="E884" s="31">
        <f t="shared" si="440"/>
        <v>0.4</v>
      </c>
      <c r="F884" s="31">
        <f t="shared" si="440"/>
        <v>0</v>
      </c>
      <c r="G884" s="31">
        <f t="shared" si="440"/>
        <v>0</v>
      </c>
      <c r="H884" s="31">
        <f t="shared" si="440"/>
        <v>0</v>
      </c>
      <c r="I884" s="32">
        <f t="shared" si="440"/>
        <v>0.1</v>
      </c>
    </row>
    <row r="885" spans="2:9" ht="13.5">
      <c r="B885" s="331" t="s">
        <v>84</v>
      </c>
      <c r="C885" s="90">
        <f aca="true" t="shared" si="441" ref="C885:I885">SUM(C887,C889,C891)</f>
        <v>7194</v>
      </c>
      <c r="D885" s="36">
        <f t="shared" si="441"/>
        <v>7104</v>
      </c>
      <c r="E885" s="36">
        <f t="shared" si="441"/>
        <v>60</v>
      </c>
      <c r="F885" s="36">
        <f t="shared" si="441"/>
        <v>1</v>
      </c>
      <c r="G885" s="36">
        <f t="shared" si="441"/>
        <v>6</v>
      </c>
      <c r="H885" s="36">
        <f t="shared" si="441"/>
        <v>0</v>
      </c>
      <c r="I885" s="39">
        <f t="shared" si="441"/>
        <v>23</v>
      </c>
    </row>
    <row r="886" spans="2:9" ht="13.5">
      <c r="B886" s="341"/>
      <c r="C886" s="237">
        <f aca="true" t="shared" si="442" ref="C886:C892">SUM(D886:I886)</f>
        <v>99.99999999999999</v>
      </c>
      <c r="D886" s="27">
        <f>ROUND(D885/$C885*100,1)+0.1</f>
        <v>98.8</v>
      </c>
      <c r="E886" s="27">
        <f>ROUND(E885/$C885*100,1)</f>
        <v>0.8</v>
      </c>
      <c r="F886" s="27">
        <f>ROUND(F885/$C885*100,1)</f>
        <v>0</v>
      </c>
      <c r="G886" s="27">
        <f>ROUND(G885/$C885*100,1)</f>
        <v>0.1</v>
      </c>
      <c r="H886" s="27">
        <f>ROUND(H885/$C885*100,1)</f>
        <v>0</v>
      </c>
      <c r="I886" s="28">
        <f>ROUND(I885/$C885*100,1)</f>
        <v>0.3</v>
      </c>
    </row>
    <row r="887" spans="2:9" ht="13.5">
      <c r="B887" s="340" t="s">
        <v>131</v>
      </c>
      <c r="C887" s="93">
        <f>SUM(D887:I887)</f>
        <v>3200</v>
      </c>
      <c r="D887" s="29">
        <v>3169</v>
      </c>
      <c r="E887" s="29">
        <v>17</v>
      </c>
      <c r="F887" s="29">
        <v>0</v>
      </c>
      <c r="G887" s="29">
        <v>3</v>
      </c>
      <c r="H887" s="29">
        <v>0</v>
      </c>
      <c r="I887" s="41">
        <v>11</v>
      </c>
    </row>
    <row r="888" spans="2:9" ht="13.5">
      <c r="B888" s="341"/>
      <c r="C888" s="237">
        <f t="shared" si="442"/>
        <v>99.99999999999999</v>
      </c>
      <c r="D888" s="27">
        <f>ROUND(D887/$C887*100,1)+0.1</f>
        <v>99.1</v>
      </c>
      <c r="E888" s="27">
        <f>ROUND(E887/$C887*100,1)</f>
        <v>0.5</v>
      </c>
      <c r="F888" s="27">
        <f>ROUND(F887/$C887*100,1)</f>
        <v>0</v>
      </c>
      <c r="G888" s="27">
        <f>ROUND(G887/$C887*100,1)</f>
        <v>0.1</v>
      </c>
      <c r="H888" s="27">
        <f>ROUND(H887/$C887*100,1)</f>
        <v>0</v>
      </c>
      <c r="I888" s="28">
        <f>ROUND(I887/$C887*100,1)</f>
        <v>0.3</v>
      </c>
    </row>
    <row r="889" spans="2:9" ht="13.5">
      <c r="B889" s="342" t="s">
        <v>117</v>
      </c>
      <c r="C889" s="93">
        <f t="shared" si="442"/>
        <v>2735</v>
      </c>
      <c r="D889" s="29">
        <v>2693</v>
      </c>
      <c r="E889" s="29">
        <v>30</v>
      </c>
      <c r="F889" s="29">
        <v>0</v>
      </c>
      <c r="G889" s="29">
        <v>2</v>
      </c>
      <c r="H889" s="29">
        <v>0</v>
      </c>
      <c r="I889" s="41">
        <v>10</v>
      </c>
    </row>
    <row r="890" spans="2:9" ht="13.5">
      <c r="B890" s="341"/>
      <c r="C890" s="237">
        <f t="shared" si="442"/>
        <v>100</v>
      </c>
      <c r="D890" s="27">
        <f>ROUND(D889/$C889*100,1)-0.1</f>
        <v>98.4</v>
      </c>
      <c r="E890" s="27">
        <f>ROUND(E889/$C889*100,1)</f>
        <v>1.1</v>
      </c>
      <c r="F890" s="27">
        <f>ROUND(F889/$C889*100,1)</f>
        <v>0</v>
      </c>
      <c r="G890" s="27">
        <f>ROUND(G889/$C889*100,1)</f>
        <v>0.1</v>
      </c>
      <c r="H890" s="27">
        <f>ROUND(H889/$C889*100,1)</f>
        <v>0</v>
      </c>
      <c r="I890" s="28">
        <f>ROUND(I889/$C889*100,1)</f>
        <v>0.4</v>
      </c>
    </row>
    <row r="891" spans="2:9" ht="13.5" customHeight="1">
      <c r="B891" s="338" t="s">
        <v>34</v>
      </c>
      <c r="C891" s="93">
        <f t="shared" si="442"/>
        <v>1259</v>
      </c>
      <c r="D891" s="37">
        <v>1242</v>
      </c>
      <c r="E891" s="37">
        <v>13</v>
      </c>
      <c r="F891" s="37">
        <v>1</v>
      </c>
      <c r="G891" s="37">
        <v>1</v>
      </c>
      <c r="H891" s="37">
        <v>0</v>
      </c>
      <c r="I891" s="39">
        <v>2</v>
      </c>
    </row>
    <row r="892" spans="2:9" ht="13.5">
      <c r="B892" s="343"/>
      <c r="C892" s="238">
        <f t="shared" si="442"/>
        <v>99.99999999999999</v>
      </c>
      <c r="D892" s="31">
        <f aca="true" t="shared" si="443" ref="D892:I892">ROUND(D891/$C891*100,1)</f>
        <v>98.6</v>
      </c>
      <c r="E892" s="31">
        <f t="shared" si="443"/>
        <v>1</v>
      </c>
      <c r="F892" s="31">
        <f t="shared" si="443"/>
        <v>0.1</v>
      </c>
      <c r="G892" s="31">
        <f t="shared" si="443"/>
        <v>0.1</v>
      </c>
      <c r="H892" s="31">
        <f t="shared" si="443"/>
        <v>0</v>
      </c>
      <c r="I892" s="32">
        <f t="shared" si="443"/>
        <v>0.2</v>
      </c>
    </row>
    <row r="895" ht="13.5">
      <c r="A895" s="19" t="s">
        <v>294</v>
      </c>
    </row>
    <row r="896" ht="13.5">
      <c r="A896" s="19" t="s">
        <v>194</v>
      </c>
    </row>
    <row r="897" ht="13.5">
      <c r="I897" s="290" t="s">
        <v>250</v>
      </c>
    </row>
    <row r="898" spans="2:9" ht="40.5">
      <c r="B898" s="291"/>
      <c r="C898" s="95" t="s">
        <v>84</v>
      </c>
      <c r="D898" s="21" t="s">
        <v>101</v>
      </c>
      <c r="E898" s="35" t="s">
        <v>349</v>
      </c>
      <c r="F898" s="35" t="s">
        <v>350</v>
      </c>
      <c r="G898" s="35" t="s">
        <v>102</v>
      </c>
      <c r="H898" s="35" t="s">
        <v>48</v>
      </c>
      <c r="I898" s="124" t="s">
        <v>88</v>
      </c>
    </row>
    <row r="899" spans="2:9" ht="13.5">
      <c r="B899" s="331" t="s">
        <v>84</v>
      </c>
      <c r="C899" s="96">
        <f>SUM(C901,C903,C905)</f>
        <v>7194</v>
      </c>
      <c r="D899" s="25">
        <f aca="true" t="shared" si="444" ref="D899:I899">SUM(D901,D903,D905)</f>
        <v>6839</v>
      </c>
      <c r="E899" s="25">
        <f t="shared" si="444"/>
        <v>190</v>
      </c>
      <c r="F899" s="25">
        <f t="shared" si="444"/>
        <v>20</v>
      </c>
      <c r="G899" s="25">
        <f t="shared" si="444"/>
        <v>35</v>
      </c>
      <c r="H899" s="25">
        <f t="shared" si="444"/>
        <v>9</v>
      </c>
      <c r="I899" s="26">
        <f t="shared" si="444"/>
        <v>101</v>
      </c>
    </row>
    <row r="900" spans="2:9" ht="13.5">
      <c r="B900" s="341"/>
      <c r="C900" s="237">
        <f aca="true" t="shared" si="445" ref="C900:C906">SUM(D900:I900)</f>
        <v>99.99999999999999</v>
      </c>
      <c r="D900" s="27">
        <f aca="true" t="shared" si="446" ref="D900:I900">ROUND(D899/$C899*100,1)</f>
        <v>95.1</v>
      </c>
      <c r="E900" s="27">
        <f t="shared" si="446"/>
        <v>2.6</v>
      </c>
      <c r="F900" s="27">
        <f t="shared" si="446"/>
        <v>0.3</v>
      </c>
      <c r="G900" s="27">
        <f t="shared" si="446"/>
        <v>0.5</v>
      </c>
      <c r="H900" s="27">
        <f t="shared" si="446"/>
        <v>0.1</v>
      </c>
      <c r="I900" s="28">
        <f t="shared" si="446"/>
        <v>1.4</v>
      </c>
    </row>
    <row r="901" spans="2:9" ht="14.25" customHeight="1">
      <c r="B901" s="332" t="s">
        <v>89</v>
      </c>
      <c r="C901" s="97">
        <f t="shared" si="445"/>
        <v>3673</v>
      </c>
      <c r="D901" s="89">
        <v>3503</v>
      </c>
      <c r="E901" s="89">
        <v>95</v>
      </c>
      <c r="F901" s="89">
        <v>3</v>
      </c>
      <c r="G901" s="89">
        <v>13</v>
      </c>
      <c r="H901" s="123">
        <v>6</v>
      </c>
      <c r="I901" s="39">
        <v>53</v>
      </c>
    </row>
    <row r="902" spans="2:9" ht="13.5">
      <c r="B902" s="341"/>
      <c r="C902" s="237">
        <f t="shared" si="445"/>
        <v>100.00000000000001</v>
      </c>
      <c r="D902" s="27">
        <f>ROUND(D901/$C901*100,1)-0.1</f>
        <v>95.30000000000001</v>
      </c>
      <c r="E902" s="27">
        <f>ROUND(E901/$C901*100,1)</f>
        <v>2.6</v>
      </c>
      <c r="F902" s="27">
        <f>ROUND(F901/$C901*100,1)</f>
        <v>0.1</v>
      </c>
      <c r="G902" s="27">
        <f>ROUND(G901/$C901*100,1)</f>
        <v>0.4</v>
      </c>
      <c r="H902" s="27">
        <f>ROUND(H901/$C901*100,1)</f>
        <v>0.2</v>
      </c>
      <c r="I902" s="28">
        <f>ROUND(I901/$C901*100,1)</f>
        <v>1.4</v>
      </c>
    </row>
    <row r="903" spans="2:9" ht="13.5">
      <c r="B903" s="340" t="s">
        <v>90</v>
      </c>
      <c r="C903" s="97">
        <f t="shared" si="445"/>
        <v>3436</v>
      </c>
      <c r="D903" s="89">
        <v>3260</v>
      </c>
      <c r="E903" s="89">
        <v>94</v>
      </c>
      <c r="F903" s="89">
        <v>16</v>
      </c>
      <c r="G903" s="89">
        <v>20</v>
      </c>
      <c r="H903" s="123">
        <v>3</v>
      </c>
      <c r="I903" s="39">
        <v>43</v>
      </c>
    </row>
    <row r="904" spans="2:9" ht="13.5">
      <c r="B904" s="341"/>
      <c r="C904" s="237">
        <f t="shared" si="445"/>
        <v>100</v>
      </c>
      <c r="D904" s="27">
        <f>ROUND(D903/$C903*100,1)-0.1</f>
        <v>94.80000000000001</v>
      </c>
      <c r="E904" s="27">
        <f>ROUND(E903/$C903*100,1)</f>
        <v>2.7</v>
      </c>
      <c r="F904" s="27">
        <f>ROUND(F903/$C903*100,1)</f>
        <v>0.5</v>
      </c>
      <c r="G904" s="27">
        <f>ROUND(G903/$C903*100,1)</f>
        <v>0.6</v>
      </c>
      <c r="H904" s="27">
        <f>ROUND(H903/$C903*100,1)</f>
        <v>0.1</v>
      </c>
      <c r="I904" s="28">
        <f>ROUND(I903/$C903*100,1)</f>
        <v>1.3</v>
      </c>
    </row>
    <row r="905" spans="2:9" ht="13.5" customHeight="1">
      <c r="B905" s="342" t="s">
        <v>88</v>
      </c>
      <c r="C905" s="97">
        <f t="shared" si="445"/>
        <v>85</v>
      </c>
      <c r="D905" s="29">
        <v>76</v>
      </c>
      <c r="E905" s="29">
        <v>1</v>
      </c>
      <c r="F905" s="29">
        <v>1</v>
      </c>
      <c r="G905" s="123">
        <v>2</v>
      </c>
      <c r="H905" s="123">
        <v>0</v>
      </c>
      <c r="I905" s="39">
        <v>5</v>
      </c>
    </row>
    <row r="906" spans="2:9" ht="13.5" customHeight="1">
      <c r="B906" s="343"/>
      <c r="C906" s="238">
        <f t="shared" si="445"/>
        <v>100.00000000000003</v>
      </c>
      <c r="D906" s="31">
        <f>ROUND(D905/$C905*100,1)-0.1</f>
        <v>89.30000000000001</v>
      </c>
      <c r="E906" s="31">
        <f>ROUND(E905/$C905*100,1)</f>
        <v>1.2</v>
      </c>
      <c r="F906" s="31">
        <f>ROUND(F905/$C905*100,1)</f>
        <v>1.2</v>
      </c>
      <c r="G906" s="31">
        <f>ROUND(G905/$C905*100,1)</f>
        <v>2.4</v>
      </c>
      <c r="H906" s="31">
        <f>ROUND(H905/$C905*100,1)</f>
        <v>0</v>
      </c>
      <c r="I906" s="32">
        <f>ROUND(I905/$C905*100,1)</f>
        <v>5.9</v>
      </c>
    </row>
    <row r="907" spans="2:9" ht="13.5">
      <c r="B907" s="332" t="s">
        <v>84</v>
      </c>
      <c r="C907" s="90">
        <f>SUM(,C909,C911,C913,C915,C917)</f>
        <v>7194</v>
      </c>
      <c r="D907" s="36">
        <f>SUM(D909,D911,D913,D915,D917)</f>
        <v>6839</v>
      </c>
      <c r="E907" s="36">
        <f>SUM(,E909,E911,E913,E915,E917)</f>
        <v>190</v>
      </c>
      <c r="F907" s="37">
        <f>SUM(,F909,F911,F913,F915,F917)</f>
        <v>20</v>
      </c>
      <c r="G907" s="37">
        <f>SUM(,G909,G911,G913,G915,G917)</f>
        <v>35</v>
      </c>
      <c r="H907" s="37">
        <f>SUM(,H909,H911,H913,H915,H917)</f>
        <v>9</v>
      </c>
      <c r="I907" s="26">
        <f>SUM(,I909,I911,I913,I915,I917)</f>
        <v>101</v>
      </c>
    </row>
    <row r="908" spans="2:9" ht="13.5" customHeight="1">
      <c r="B908" s="341"/>
      <c r="C908" s="237">
        <f aca="true" t="shared" si="447" ref="C908:C918">SUM(D908:I908)</f>
        <v>99.99999999999999</v>
      </c>
      <c r="D908" s="27">
        <f aca="true" t="shared" si="448" ref="D908:I908">ROUND(D907/$C907*100,1)</f>
        <v>95.1</v>
      </c>
      <c r="E908" s="27">
        <f t="shared" si="448"/>
        <v>2.6</v>
      </c>
      <c r="F908" s="27">
        <f t="shared" si="448"/>
        <v>0.3</v>
      </c>
      <c r="G908" s="27">
        <f t="shared" si="448"/>
        <v>0.5</v>
      </c>
      <c r="H908" s="27">
        <f t="shared" si="448"/>
        <v>0.1</v>
      </c>
      <c r="I908" s="28">
        <f t="shared" si="448"/>
        <v>1.4</v>
      </c>
    </row>
    <row r="909" spans="2:9" ht="13.5">
      <c r="B909" s="340" t="s">
        <v>177</v>
      </c>
      <c r="C909" s="97">
        <f t="shared" si="447"/>
        <v>751</v>
      </c>
      <c r="D909" s="40">
        <v>722</v>
      </c>
      <c r="E909" s="37">
        <v>16</v>
      </c>
      <c r="F909" s="37">
        <v>3</v>
      </c>
      <c r="G909" s="37">
        <v>3</v>
      </c>
      <c r="H909" s="37">
        <v>1</v>
      </c>
      <c r="I909" s="39">
        <v>6</v>
      </c>
    </row>
    <row r="910" spans="2:9" ht="13.5">
      <c r="B910" s="341"/>
      <c r="C910" s="237">
        <f t="shared" si="447"/>
        <v>99.99999999999999</v>
      </c>
      <c r="D910" s="27">
        <f>ROUND(D909/$C909*100,1)+0.1</f>
        <v>96.19999999999999</v>
      </c>
      <c r="E910" s="27">
        <f>ROUND(E909/$C909*100,1)</f>
        <v>2.1</v>
      </c>
      <c r="F910" s="27">
        <f>ROUND(F909/$C909*100,1)</f>
        <v>0.4</v>
      </c>
      <c r="G910" s="27">
        <f>ROUND(G909/$C909*100,1)</f>
        <v>0.4</v>
      </c>
      <c r="H910" s="27">
        <f>ROUND(H909/$C909*100,1)</f>
        <v>0.1</v>
      </c>
      <c r="I910" s="28">
        <f>ROUND(I909/$C909*100,1)</f>
        <v>0.8</v>
      </c>
    </row>
    <row r="911" spans="2:9" ht="13.5">
      <c r="B911" s="340" t="s">
        <v>178</v>
      </c>
      <c r="C911" s="97">
        <f t="shared" si="447"/>
        <v>2327</v>
      </c>
      <c r="D911" s="40">
        <v>2206</v>
      </c>
      <c r="E911" s="37">
        <v>66</v>
      </c>
      <c r="F911" s="37">
        <v>7</v>
      </c>
      <c r="G911" s="37">
        <v>13</v>
      </c>
      <c r="H911" s="37">
        <v>4</v>
      </c>
      <c r="I911" s="39">
        <v>31</v>
      </c>
    </row>
    <row r="912" spans="2:9" ht="13.5">
      <c r="B912" s="341"/>
      <c r="C912" s="237">
        <f t="shared" si="447"/>
        <v>99.99999999999999</v>
      </c>
      <c r="D912" s="27">
        <f aca="true" t="shared" si="449" ref="D912:I912">ROUND(D911/$C911*100,1)</f>
        <v>94.8</v>
      </c>
      <c r="E912" s="27">
        <f t="shared" si="449"/>
        <v>2.8</v>
      </c>
      <c r="F912" s="27">
        <f t="shared" si="449"/>
        <v>0.3</v>
      </c>
      <c r="G912" s="27">
        <f t="shared" si="449"/>
        <v>0.6</v>
      </c>
      <c r="H912" s="27">
        <f t="shared" si="449"/>
        <v>0.2</v>
      </c>
      <c r="I912" s="28">
        <f t="shared" si="449"/>
        <v>1.3</v>
      </c>
    </row>
    <row r="913" spans="2:9" ht="13.5">
      <c r="B913" s="340" t="s">
        <v>110</v>
      </c>
      <c r="C913" s="97">
        <f t="shared" si="447"/>
        <v>2394</v>
      </c>
      <c r="D913" s="40">
        <v>2276</v>
      </c>
      <c r="E913" s="37">
        <v>65</v>
      </c>
      <c r="F913" s="37">
        <v>8</v>
      </c>
      <c r="G913" s="37">
        <v>12</v>
      </c>
      <c r="H913" s="37">
        <v>3</v>
      </c>
      <c r="I913" s="39">
        <v>30</v>
      </c>
    </row>
    <row r="914" spans="2:9" ht="13.5">
      <c r="B914" s="341"/>
      <c r="C914" s="237">
        <f t="shared" si="447"/>
        <v>99.99999999999999</v>
      </c>
      <c r="D914" s="27">
        <f aca="true" t="shared" si="450" ref="D914:I914">ROUND(D913/$C913*100,1)</f>
        <v>95.1</v>
      </c>
      <c r="E914" s="27">
        <f t="shared" si="450"/>
        <v>2.7</v>
      </c>
      <c r="F914" s="27">
        <f t="shared" si="450"/>
        <v>0.3</v>
      </c>
      <c r="G914" s="27">
        <f t="shared" si="450"/>
        <v>0.5</v>
      </c>
      <c r="H914" s="27">
        <f t="shared" si="450"/>
        <v>0.1</v>
      </c>
      <c r="I914" s="28">
        <f t="shared" si="450"/>
        <v>1.3</v>
      </c>
    </row>
    <row r="915" spans="2:9" ht="13.5">
      <c r="B915" s="340" t="s">
        <v>189</v>
      </c>
      <c r="C915" s="97">
        <f t="shared" si="447"/>
        <v>1712</v>
      </c>
      <c r="D915" s="40">
        <v>1626</v>
      </c>
      <c r="E915" s="37">
        <v>43</v>
      </c>
      <c r="F915" s="37">
        <v>2</v>
      </c>
      <c r="G915" s="37">
        <v>7</v>
      </c>
      <c r="H915" s="37">
        <v>1</v>
      </c>
      <c r="I915" s="39">
        <v>33</v>
      </c>
    </row>
    <row r="916" spans="2:9" ht="13.5">
      <c r="B916" s="341"/>
      <c r="C916" s="237">
        <f t="shared" si="447"/>
        <v>100</v>
      </c>
      <c r="D916" s="27">
        <f aca="true" t="shared" si="451" ref="D916:I916">ROUND(D915/$C915*100,1)</f>
        <v>95</v>
      </c>
      <c r="E916" s="27">
        <f t="shared" si="451"/>
        <v>2.5</v>
      </c>
      <c r="F916" s="27">
        <f t="shared" si="451"/>
        <v>0.1</v>
      </c>
      <c r="G916" s="27">
        <f t="shared" si="451"/>
        <v>0.4</v>
      </c>
      <c r="H916" s="27">
        <f t="shared" si="451"/>
        <v>0.1</v>
      </c>
      <c r="I916" s="28">
        <f t="shared" si="451"/>
        <v>1.9</v>
      </c>
    </row>
    <row r="917" spans="2:9" ht="13.5" customHeight="1">
      <c r="B917" s="342" t="s">
        <v>88</v>
      </c>
      <c r="C917" s="97">
        <f t="shared" si="447"/>
        <v>10</v>
      </c>
      <c r="D917" s="40">
        <v>9</v>
      </c>
      <c r="E917" s="37">
        <v>0</v>
      </c>
      <c r="F917" s="37">
        <v>0</v>
      </c>
      <c r="G917" s="37">
        <v>0</v>
      </c>
      <c r="H917" s="37">
        <v>0</v>
      </c>
      <c r="I917" s="39">
        <v>1</v>
      </c>
    </row>
    <row r="918" spans="2:9" ht="13.5">
      <c r="B918" s="343"/>
      <c r="C918" s="238">
        <f t="shared" si="447"/>
        <v>100</v>
      </c>
      <c r="D918" s="31">
        <f aca="true" t="shared" si="452" ref="D918:I918">ROUND(D917/$C917*100,1)</f>
        <v>90</v>
      </c>
      <c r="E918" s="31">
        <f t="shared" si="452"/>
        <v>0</v>
      </c>
      <c r="F918" s="31">
        <f t="shared" si="452"/>
        <v>0</v>
      </c>
      <c r="G918" s="31">
        <f t="shared" si="452"/>
        <v>0</v>
      </c>
      <c r="H918" s="31">
        <f t="shared" si="452"/>
        <v>0</v>
      </c>
      <c r="I918" s="32">
        <f t="shared" si="452"/>
        <v>10</v>
      </c>
    </row>
    <row r="919" spans="2:9" ht="13.5">
      <c r="B919" s="331" t="s">
        <v>84</v>
      </c>
      <c r="C919" s="90">
        <f aca="true" t="shared" si="453" ref="C919:I919">SUM(C923,C921,C925,C927,C929,C931)</f>
        <v>7194</v>
      </c>
      <c r="D919" s="36">
        <f t="shared" si="453"/>
        <v>6839</v>
      </c>
      <c r="E919" s="36">
        <f t="shared" si="453"/>
        <v>190</v>
      </c>
      <c r="F919" s="37">
        <f t="shared" si="453"/>
        <v>20</v>
      </c>
      <c r="G919" s="37">
        <f t="shared" si="453"/>
        <v>35</v>
      </c>
      <c r="H919" s="37">
        <f t="shared" si="453"/>
        <v>9</v>
      </c>
      <c r="I919" s="26">
        <f t="shared" si="453"/>
        <v>101</v>
      </c>
    </row>
    <row r="920" spans="2:9" ht="13.5">
      <c r="B920" s="341"/>
      <c r="C920" s="237">
        <f aca="true" t="shared" si="454" ref="C920:C932">SUM(D920:I920)</f>
        <v>99.99999999999999</v>
      </c>
      <c r="D920" s="27">
        <f aca="true" t="shared" si="455" ref="D920:I920">ROUND(D919/$C919*100,1)</f>
        <v>95.1</v>
      </c>
      <c r="E920" s="27">
        <f t="shared" si="455"/>
        <v>2.6</v>
      </c>
      <c r="F920" s="27">
        <f t="shared" si="455"/>
        <v>0.3</v>
      </c>
      <c r="G920" s="27">
        <f t="shared" si="455"/>
        <v>0.5</v>
      </c>
      <c r="H920" s="27">
        <f t="shared" si="455"/>
        <v>0.1</v>
      </c>
      <c r="I920" s="28">
        <f t="shared" si="455"/>
        <v>1.4</v>
      </c>
    </row>
    <row r="921" spans="2:9" ht="13.5">
      <c r="B921" s="340" t="s">
        <v>112</v>
      </c>
      <c r="C921" s="97">
        <f t="shared" si="454"/>
        <v>623</v>
      </c>
      <c r="D921" s="40">
        <v>593</v>
      </c>
      <c r="E921" s="29">
        <v>10</v>
      </c>
      <c r="F921" s="29">
        <v>0</v>
      </c>
      <c r="G921" s="29">
        <v>2</v>
      </c>
      <c r="H921" s="29">
        <v>1</v>
      </c>
      <c r="I921" s="41">
        <v>17</v>
      </c>
    </row>
    <row r="922" spans="2:9" ht="15.75" customHeight="1">
      <c r="B922" s="341"/>
      <c r="C922" s="237">
        <f t="shared" si="454"/>
        <v>100</v>
      </c>
      <c r="D922" s="27">
        <f aca="true" t="shared" si="456" ref="D922:I922">ROUND(D921/$C921*100,1)</f>
        <v>95.2</v>
      </c>
      <c r="E922" s="27">
        <f t="shared" si="456"/>
        <v>1.6</v>
      </c>
      <c r="F922" s="27">
        <f t="shared" si="456"/>
        <v>0</v>
      </c>
      <c r="G922" s="27">
        <f t="shared" si="456"/>
        <v>0.3</v>
      </c>
      <c r="H922" s="27">
        <f t="shared" si="456"/>
        <v>0.2</v>
      </c>
      <c r="I922" s="28">
        <f t="shared" si="456"/>
        <v>2.7</v>
      </c>
    </row>
    <row r="923" spans="2:9" ht="13.5">
      <c r="B923" s="332" t="s">
        <v>111</v>
      </c>
      <c r="C923" s="97">
        <f t="shared" si="454"/>
        <v>640</v>
      </c>
      <c r="D923" s="40">
        <v>601</v>
      </c>
      <c r="E923" s="37">
        <v>17</v>
      </c>
      <c r="F923" s="37">
        <v>4</v>
      </c>
      <c r="G923" s="37">
        <v>2</v>
      </c>
      <c r="H923" s="37">
        <v>1</v>
      </c>
      <c r="I923" s="39">
        <v>15</v>
      </c>
    </row>
    <row r="924" spans="2:9" ht="13.5">
      <c r="B924" s="341"/>
      <c r="C924" s="237">
        <f t="shared" si="454"/>
        <v>100</v>
      </c>
      <c r="D924" s="27">
        <f aca="true" t="shared" si="457" ref="D924:I924">ROUND(D923/$C923*100,1)</f>
        <v>93.9</v>
      </c>
      <c r="E924" s="27">
        <f t="shared" si="457"/>
        <v>2.7</v>
      </c>
      <c r="F924" s="27">
        <f t="shared" si="457"/>
        <v>0.6</v>
      </c>
      <c r="G924" s="27">
        <f t="shared" si="457"/>
        <v>0.3</v>
      </c>
      <c r="H924" s="27">
        <f t="shared" si="457"/>
        <v>0.2</v>
      </c>
      <c r="I924" s="28">
        <f t="shared" si="457"/>
        <v>2.3</v>
      </c>
    </row>
    <row r="925" spans="2:9" ht="13.5">
      <c r="B925" s="340" t="s">
        <v>113</v>
      </c>
      <c r="C925" s="97">
        <f t="shared" si="454"/>
        <v>2080</v>
      </c>
      <c r="D925" s="40">
        <v>1961</v>
      </c>
      <c r="E925" s="29">
        <v>74</v>
      </c>
      <c r="F925" s="29">
        <v>7</v>
      </c>
      <c r="G925" s="29">
        <v>12</v>
      </c>
      <c r="H925" s="29">
        <v>5</v>
      </c>
      <c r="I925" s="41">
        <v>21</v>
      </c>
    </row>
    <row r="926" spans="2:9" ht="13.5">
      <c r="B926" s="341"/>
      <c r="C926" s="237">
        <f t="shared" si="454"/>
        <v>99.99999999999999</v>
      </c>
      <c r="D926" s="27">
        <f aca="true" t="shared" si="458" ref="D926:I926">ROUND(D925/$C925*100,1)</f>
        <v>94.3</v>
      </c>
      <c r="E926" s="27">
        <f t="shared" si="458"/>
        <v>3.6</v>
      </c>
      <c r="F926" s="27">
        <f t="shared" si="458"/>
        <v>0.3</v>
      </c>
      <c r="G926" s="27">
        <f t="shared" si="458"/>
        <v>0.6</v>
      </c>
      <c r="H926" s="27">
        <f t="shared" si="458"/>
        <v>0.2</v>
      </c>
      <c r="I926" s="28">
        <f t="shared" si="458"/>
        <v>1</v>
      </c>
    </row>
    <row r="927" spans="2:9" ht="13.5">
      <c r="B927" s="340" t="s">
        <v>114</v>
      </c>
      <c r="C927" s="97">
        <f t="shared" si="454"/>
        <v>1538</v>
      </c>
      <c r="D927" s="40">
        <v>1473</v>
      </c>
      <c r="E927" s="29">
        <v>34</v>
      </c>
      <c r="F927" s="29">
        <v>5</v>
      </c>
      <c r="G927" s="29">
        <v>5</v>
      </c>
      <c r="H927" s="29">
        <v>0</v>
      </c>
      <c r="I927" s="41">
        <v>21</v>
      </c>
    </row>
    <row r="928" spans="2:9" ht="13.5">
      <c r="B928" s="341"/>
      <c r="C928" s="237">
        <f t="shared" si="454"/>
        <v>100</v>
      </c>
      <c r="D928" s="27">
        <f aca="true" t="shared" si="459" ref="D928:I928">ROUND(D927/$C927*100,1)</f>
        <v>95.8</v>
      </c>
      <c r="E928" s="27">
        <f t="shared" si="459"/>
        <v>2.2</v>
      </c>
      <c r="F928" s="27">
        <f t="shared" si="459"/>
        <v>0.3</v>
      </c>
      <c r="G928" s="27">
        <f t="shared" si="459"/>
        <v>0.3</v>
      </c>
      <c r="H928" s="27">
        <f t="shared" si="459"/>
        <v>0</v>
      </c>
      <c r="I928" s="28">
        <f t="shared" si="459"/>
        <v>1.4</v>
      </c>
    </row>
    <row r="929" spans="2:9" ht="13.5">
      <c r="B929" s="340" t="s">
        <v>115</v>
      </c>
      <c r="C929" s="97">
        <f t="shared" si="454"/>
        <v>1110</v>
      </c>
      <c r="D929" s="40">
        <v>1052</v>
      </c>
      <c r="E929" s="29">
        <v>28</v>
      </c>
      <c r="F929" s="29">
        <v>1</v>
      </c>
      <c r="G929" s="29">
        <v>10</v>
      </c>
      <c r="H929" s="29">
        <v>0</v>
      </c>
      <c r="I929" s="41">
        <v>19</v>
      </c>
    </row>
    <row r="930" spans="2:9" ht="13.5">
      <c r="B930" s="341"/>
      <c r="C930" s="237">
        <f t="shared" si="454"/>
        <v>100</v>
      </c>
      <c r="D930" s="27">
        <f aca="true" t="shared" si="460" ref="D930:I930">ROUND(D929/$C929*100,1)</f>
        <v>94.8</v>
      </c>
      <c r="E930" s="27">
        <f t="shared" si="460"/>
        <v>2.5</v>
      </c>
      <c r="F930" s="27">
        <f t="shared" si="460"/>
        <v>0.1</v>
      </c>
      <c r="G930" s="27">
        <f t="shared" si="460"/>
        <v>0.9</v>
      </c>
      <c r="H930" s="27">
        <f t="shared" si="460"/>
        <v>0</v>
      </c>
      <c r="I930" s="28">
        <f t="shared" si="460"/>
        <v>1.7</v>
      </c>
    </row>
    <row r="931" spans="2:9" ht="13.5">
      <c r="B931" s="340" t="s">
        <v>116</v>
      </c>
      <c r="C931" s="97">
        <f t="shared" si="454"/>
        <v>1203</v>
      </c>
      <c r="D931" s="40">
        <v>1159</v>
      </c>
      <c r="E931" s="29">
        <v>27</v>
      </c>
      <c r="F931" s="29">
        <v>3</v>
      </c>
      <c r="G931" s="29">
        <v>4</v>
      </c>
      <c r="H931" s="29">
        <v>2</v>
      </c>
      <c r="I931" s="41">
        <v>8</v>
      </c>
    </row>
    <row r="932" spans="2:9" ht="13.5">
      <c r="B932" s="341"/>
      <c r="C932" s="238">
        <f t="shared" si="454"/>
        <v>100</v>
      </c>
      <c r="D932" s="31">
        <f>ROUND(D931/$C931*100,1)+0.1</f>
        <v>96.39999999999999</v>
      </c>
      <c r="E932" s="31">
        <f>ROUND(E931/$C931*100,1)</f>
        <v>2.2</v>
      </c>
      <c r="F932" s="31">
        <f>ROUND(F931/$C931*100,1)</f>
        <v>0.2</v>
      </c>
      <c r="G932" s="31">
        <f>ROUND(G931/$C931*100,1)</f>
        <v>0.3</v>
      </c>
      <c r="H932" s="31">
        <f>ROUND(H931/$C931*100,1)</f>
        <v>0.2</v>
      </c>
      <c r="I932" s="32">
        <f>ROUND(I931/$C931*100,1)</f>
        <v>0.7</v>
      </c>
    </row>
    <row r="933" spans="2:9" ht="13.5">
      <c r="B933" s="331" t="s">
        <v>84</v>
      </c>
      <c r="C933" s="90">
        <f aca="true" t="shared" si="461" ref="C933:I933">SUM(C935,C937,C939)</f>
        <v>7194</v>
      </c>
      <c r="D933" s="36">
        <f t="shared" si="461"/>
        <v>6839</v>
      </c>
      <c r="E933" s="36">
        <f t="shared" si="461"/>
        <v>190</v>
      </c>
      <c r="F933" s="36">
        <f t="shared" si="461"/>
        <v>20</v>
      </c>
      <c r="G933" s="36">
        <f t="shared" si="461"/>
        <v>35</v>
      </c>
      <c r="H933" s="36">
        <f t="shared" si="461"/>
        <v>9</v>
      </c>
      <c r="I933" s="39">
        <f t="shared" si="461"/>
        <v>101</v>
      </c>
    </row>
    <row r="934" spans="2:9" ht="13.5">
      <c r="B934" s="341"/>
      <c r="C934" s="237">
        <f aca="true" t="shared" si="462" ref="C934:C940">SUM(D934:I934)</f>
        <v>99.99999999999999</v>
      </c>
      <c r="D934" s="27">
        <f aca="true" t="shared" si="463" ref="D934:I934">ROUND(D933/$C933*100,1)</f>
        <v>95.1</v>
      </c>
      <c r="E934" s="27">
        <f t="shared" si="463"/>
        <v>2.6</v>
      </c>
      <c r="F934" s="27">
        <f t="shared" si="463"/>
        <v>0.3</v>
      </c>
      <c r="G934" s="27">
        <f t="shared" si="463"/>
        <v>0.5</v>
      </c>
      <c r="H934" s="27">
        <f t="shared" si="463"/>
        <v>0.1</v>
      </c>
      <c r="I934" s="28">
        <f t="shared" si="463"/>
        <v>1.4</v>
      </c>
    </row>
    <row r="935" spans="2:9" ht="13.5">
      <c r="B935" s="340" t="s">
        <v>131</v>
      </c>
      <c r="C935" s="97">
        <f t="shared" si="462"/>
        <v>3200</v>
      </c>
      <c r="D935" s="29">
        <v>3015</v>
      </c>
      <c r="E935" s="29">
        <v>96</v>
      </c>
      <c r="F935" s="29">
        <v>9</v>
      </c>
      <c r="G935" s="29">
        <v>21</v>
      </c>
      <c r="H935" s="29">
        <v>5</v>
      </c>
      <c r="I935" s="41">
        <v>54</v>
      </c>
    </row>
    <row r="936" spans="2:9" ht="13.5">
      <c r="B936" s="341"/>
      <c r="C936" s="237">
        <f t="shared" si="462"/>
        <v>100.00000000000001</v>
      </c>
      <c r="D936" s="27">
        <f>ROUND(D935/$C935*100,1)-0.1</f>
        <v>94.10000000000001</v>
      </c>
      <c r="E936" s="27">
        <f>ROUND(E935/$C935*100,1)</f>
        <v>3</v>
      </c>
      <c r="F936" s="27">
        <f>ROUND(F935/$C935*100,1)</f>
        <v>0.3</v>
      </c>
      <c r="G936" s="27">
        <f>ROUND(G935/$C935*100,1)</f>
        <v>0.7</v>
      </c>
      <c r="H936" s="27">
        <f>ROUND(H935/$C935*100,1)</f>
        <v>0.2</v>
      </c>
      <c r="I936" s="28">
        <f>ROUND(I935/$C935*100,1)</f>
        <v>1.7</v>
      </c>
    </row>
    <row r="937" spans="2:9" ht="13.5">
      <c r="B937" s="342" t="s">
        <v>117</v>
      </c>
      <c r="C937" s="97">
        <f t="shared" si="462"/>
        <v>2735</v>
      </c>
      <c r="D937" s="29">
        <v>2621</v>
      </c>
      <c r="E937" s="29">
        <v>65</v>
      </c>
      <c r="F937" s="29">
        <v>7</v>
      </c>
      <c r="G937" s="29">
        <v>10</v>
      </c>
      <c r="H937" s="29">
        <v>3</v>
      </c>
      <c r="I937" s="41">
        <v>29</v>
      </c>
    </row>
    <row r="938" spans="2:9" ht="13.5">
      <c r="B938" s="341"/>
      <c r="C938" s="237">
        <f t="shared" si="462"/>
        <v>100</v>
      </c>
      <c r="D938" s="27">
        <f>ROUND(D937/$C937*100,1)-0.1</f>
        <v>95.7</v>
      </c>
      <c r="E938" s="27">
        <f>ROUND(E937/$C937*100,1)</f>
        <v>2.4</v>
      </c>
      <c r="F938" s="27">
        <f>ROUND(F937/$C937*100,1)</f>
        <v>0.3</v>
      </c>
      <c r="G938" s="27">
        <f>ROUND(G937/$C937*100,1)</f>
        <v>0.4</v>
      </c>
      <c r="H938" s="27">
        <f>ROUND(H937/$C937*100,1)</f>
        <v>0.1</v>
      </c>
      <c r="I938" s="28">
        <f>ROUND(I937/$C937*100,1)</f>
        <v>1.1</v>
      </c>
    </row>
    <row r="939" spans="2:9" ht="14.25" customHeight="1">
      <c r="B939" s="338" t="s">
        <v>34</v>
      </c>
      <c r="C939" s="97">
        <f t="shared" si="462"/>
        <v>1259</v>
      </c>
      <c r="D939" s="37">
        <v>1203</v>
      </c>
      <c r="E939" s="37">
        <v>29</v>
      </c>
      <c r="F939" s="37">
        <v>4</v>
      </c>
      <c r="G939" s="37">
        <v>4</v>
      </c>
      <c r="H939" s="37">
        <v>1</v>
      </c>
      <c r="I939" s="39">
        <v>18</v>
      </c>
    </row>
    <row r="940" spans="2:9" ht="13.5">
      <c r="B940" s="343"/>
      <c r="C940" s="238">
        <f t="shared" si="462"/>
        <v>99.99999999999999</v>
      </c>
      <c r="D940" s="31">
        <f aca="true" t="shared" si="464" ref="D940:I940">ROUND(D939/$C939*100,1)</f>
        <v>95.6</v>
      </c>
      <c r="E940" s="31">
        <f t="shared" si="464"/>
        <v>2.3</v>
      </c>
      <c r="F940" s="31">
        <f t="shared" si="464"/>
        <v>0.3</v>
      </c>
      <c r="G940" s="31">
        <f t="shared" si="464"/>
        <v>0.3</v>
      </c>
      <c r="H940" s="31">
        <f t="shared" si="464"/>
        <v>0.1</v>
      </c>
      <c r="I940" s="32">
        <f t="shared" si="464"/>
        <v>1.4</v>
      </c>
    </row>
    <row r="941" ht="13.5">
      <c r="A941" s="19" t="s">
        <v>295</v>
      </c>
    </row>
    <row r="942" ht="13.5">
      <c r="A942" s="19" t="s">
        <v>194</v>
      </c>
    </row>
    <row r="943" ht="13.5">
      <c r="I943" s="290" t="s">
        <v>250</v>
      </c>
    </row>
    <row r="944" spans="2:9" ht="40.5">
      <c r="B944" s="291"/>
      <c r="C944" s="95" t="s">
        <v>84</v>
      </c>
      <c r="D944" s="21" t="s">
        <v>101</v>
      </c>
      <c r="E944" s="35" t="s">
        <v>349</v>
      </c>
      <c r="F944" s="35" t="s">
        <v>350</v>
      </c>
      <c r="G944" s="35" t="s">
        <v>102</v>
      </c>
      <c r="H944" s="35" t="s">
        <v>48</v>
      </c>
      <c r="I944" s="124" t="s">
        <v>88</v>
      </c>
    </row>
    <row r="945" spans="2:9" ht="13.5">
      <c r="B945" s="331" t="s">
        <v>84</v>
      </c>
      <c r="C945" s="96">
        <f>SUM(C947,C949,C951)</f>
        <v>7194</v>
      </c>
      <c r="D945" s="25">
        <f aca="true" t="shared" si="465" ref="D945:I945">SUM(D947,D949,D951)</f>
        <v>6249</v>
      </c>
      <c r="E945" s="25">
        <f t="shared" si="465"/>
        <v>239</v>
      </c>
      <c r="F945" s="25">
        <f t="shared" si="465"/>
        <v>31</v>
      </c>
      <c r="G945" s="25">
        <f t="shared" si="465"/>
        <v>40</v>
      </c>
      <c r="H945" s="25">
        <f t="shared" si="465"/>
        <v>3</v>
      </c>
      <c r="I945" s="26">
        <f t="shared" si="465"/>
        <v>632</v>
      </c>
    </row>
    <row r="946" spans="2:9" ht="13.5">
      <c r="B946" s="341"/>
      <c r="C946" s="237">
        <f aca="true" t="shared" si="466" ref="C946:C952">SUM(D946:I946)</f>
        <v>100</v>
      </c>
      <c r="D946" s="27">
        <f aca="true" t="shared" si="467" ref="D946:I946">ROUND(D945/$C945*100,1)</f>
        <v>86.9</v>
      </c>
      <c r="E946" s="27">
        <f t="shared" si="467"/>
        <v>3.3</v>
      </c>
      <c r="F946" s="27">
        <f t="shared" si="467"/>
        <v>0.4</v>
      </c>
      <c r="G946" s="27">
        <f t="shared" si="467"/>
        <v>0.6</v>
      </c>
      <c r="H946" s="27">
        <f t="shared" si="467"/>
        <v>0</v>
      </c>
      <c r="I946" s="28">
        <f t="shared" si="467"/>
        <v>8.8</v>
      </c>
    </row>
    <row r="947" spans="2:9" ht="13.5">
      <c r="B947" s="332" t="s">
        <v>89</v>
      </c>
      <c r="C947" s="97">
        <f t="shared" si="466"/>
        <v>3673</v>
      </c>
      <c r="D947" s="89">
        <v>3208</v>
      </c>
      <c r="E947" s="230">
        <v>117</v>
      </c>
      <c r="F947" s="89">
        <v>18</v>
      </c>
      <c r="G947" s="89">
        <v>18</v>
      </c>
      <c r="H947" s="123">
        <v>1</v>
      </c>
      <c r="I947" s="39">
        <v>311</v>
      </c>
    </row>
    <row r="948" spans="2:9" ht="13.5">
      <c r="B948" s="341"/>
      <c r="C948" s="237">
        <f t="shared" si="466"/>
        <v>100</v>
      </c>
      <c r="D948" s="27">
        <f aca="true" t="shared" si="468" ref="D948:I948">ROUND(D947/$C947*100,1)</f>
        <v>87.3</v>
      </c>
      <c r="E948" s="27">
        <f t="shared" si="468"/>
        <v>3.2</v>
      </c>
      <c r="F948" s="27">
        <f t="shared" si="468"/>
        <v>0.5</v>
      </c>
      <c r="G948" s="27">
        <f t="shared" si="468"/>
        <v>0.5</v>
      </c>
      <c r="H948" s="27">
        <f t="shared" si="468"/>
        <v>0</v>
      </c>
      <c r="I948" s="28">
        <f t="shared" si="468"/>
        <v>8.5</v>
      </c>
    </row>
    <row r="949" spans="2:9" ht="13.5">
      <c r="B949" s="340" t="s">
        <v>90</v>
      </c>
      <c r="C949" s="97">
        <f t="shared" si="466"/>
        <v>3436</v>
      </c>
      <c r="D949" s="89">
        <v>2980</v>
      </c>
      <c r="E949" s="89">
        <v>117</v>
      </c>
      <c r="F949" s="89">
        <v>13</v>
      </c>
      <c r="G949" s="89">
        <v>21</v>
      </c>
      <c r="H949" s="123">
        <v>2</v>
      </c>
      <c r="I949" s="39">
        <v>303</v>
      </c>
    </row>
    <row r="950" spans="2:9" ht="13.5" customHeight="1">
      <c r="B950" s="341"/>
      <c r="C950" s="237">
        <f t="shared" si="466"/>
        <v>100</v>
      </c>
      <c r="D950" s="27">
        <f aca="true" t="shared" si="469" ref="D950:I950">ROUND(D949/$C949*100,1)</f>
        <v>86.7</v>
      </c>
      <c r="E950" s="27">
        <f t="shared" si="469"/>
        <v>3.4</v>
      </c>
      <c r="F950" s="27">
        <f t="shared" si="469"/>
        <v>0.4</v>
      </c>
      <c r="G950" s="27">
        <f t="shared" si="469"/>
        <v>0.6</v>
      </c>
      <c r="H950" s="27">
        <f t="shared" si="469"/>
        <v>0.1</v>
      </c>
      <c r="I950" s="28">
        <f t="shared" si="469"/>
        <v>8.8</v>
      </c>
    </row>
    <row r="951" spans="2:9" ht="14.25" customHeight="1">
      <c r="B951" s="342" t="s">
        <v>88</v>
      </c>
      <c r="C951" s="97">
        <f t="shared" si="466"/>
        <v>85</v>
      </c>
      <c r="D951" s="29">
        <v>61</v>
      </c>
      <c r="E951" s="29">
        <v>5</v>
      </c>
      <c r="F951" s="29">
        <v>0</v>
      </c>
      <c r="G951" s="123">
        <v>1</v>
      </c>
      <c r="H951" s="123">
        <v>0</v>
      </c>
      <c r="I951" s="39">
        <v>18</v>
      </c>
    </row>
    <row r="952" spans="2:9" ht="13.5">
      <c r="B952" s="343"/>
      <c r="C952" s="238">
        <f t="shared" si="466"/>
        <v>100.00000000000001</v>
      </c>
      <c r="D952" s="31">
        <f>ROUND(D951/$C951*100,1)-0.1</f>
        <v>71.7</v>
      </c>
      <c r="E952" s="31">
        <f>ROUND(E951/$C951*100,1)</f>
        <v>5.9</v>
      </c>
      <c r="F952" s="31">
        <f>ROUND(F951/$C951*100,1)</f>
        <v>0</v>
      </c>
      <c r="G952" s="31">
        <f>ROUND(G951/$C951*100,1)</f>
        <v>1.2</v>
      </c>
      <c r="H952" s="31">
        <f>ROUND(H951/$C951*100,1)</f>
        <v>0</v>
      </c>
      <c r="I952" s="32">
        <f>ROUND(I951/$C951*100,1)</f>
        <v>21.2</v>
      </c>
    </row>
    <row r="953" spans="2:9" ht="13.5">
      <c r="B953" s="332" t="s">
        <v>84</v>
      </c>
      <c r="C953" s="90">
        <f>SUM(,C955,C957,C959,C961,C963)</f>
        <v>7194</v>
      </c>
      <c r="D953" s="36">
        <f>SUM(D955,D957,D959,D961,D963)</f>
        <v>6249</v>
      </c>
      <c r="E953" s="36">
        <f>SUM(,E955,E957,E959,E961,E963)</f>
        <v>239</v>
      </c>
      <c r="F953" s="37">
        <f>SUM(,F955,F957,F959,F961,F963)</f>
        <v>31</v>
      </c>
      <c r="G953" s="37">
        <f>SUM(,G955,G957,G959,G961,G963)</f>
        <v>40</v>
      </c>
      <c r="H953" s="37">
        <f>SUM(,H955,H957,H959,H961,H963)</f>
        <v>3</v>
      </c>
      <c r="I953" s="26">
        <f>SUM(,I955,I957,I959,I961,I963)</f>
        <v>632</v>
      </c>
    </row>
    <row r="954" spans="2:9" ht="13.5">
      <c r="B954" s="341"/>
      <c r="C954" s="237">
        <f aca="true" t="shared" si="470" ref="C954:C964">SUM(D954:I954)</f>
        <v>100</v>
      </c>
      <c r="D954" s="27">
        <f aca="true" t="shared" si="471" ref="D954:I954">ROUND(D953/$C953*100,1)</f>
        <v>86.9</v>
      </c>
      <c r="E954" s="27">
        <f t="shared" si="471"/>
        <v>3.3</v>
      </c>
      <c r="F954" s="27">
        <f t="shared" si="471"/>
        <v>0.4</v>
      </c>
      <c r="G954" s="27">
        <f t="shared" si="471"/>
        <v>0.6</v>
      </c>
      <c r="H954" s="27">
        <f t="shared" si="471"/>
        <v>0</v>
      </c>
      <c r="I954" s="28">
        <f t="shared" si="471"/>
        <v>8.8</v>
      </c>
    </row>
    <row r="955" spans="2:9" ht="13.5">
      <c r="B955" s="340" t="s">
        <v>177</v>
      </c>
      <c r="C955" s="97">
        <f t="shared" si="470"/>
        <v>751</v>
      </c>
      <c r="D955" s="40">
        <v>655</v>
      </c>
      <c r="E955" s="37">
        <v>26</v>
      </c>
      <c r="F955" s="37">
        <v>3</v>
      </c>
      <c r="G955" s="37">
        <v>3</v>
      </c>
      <c r="H955" s="37">
        <v>0</v>
      </c>
      <c r="I955" s="39">
        <v>64</v>
      </c>
    </row>
    <row r="956" spans="2:9" ht="13.5">
      <c r="B956" s="341"/>
      <c r="C956" s="237">
        <f t="shared" si="470"/>
        <v>100.00000000000001</v>
      </c>
      <c r="D956" s="27">
        <f aca="true" t="shared" si="472" ref="D956:I956">ROUND(D955/$C955*100,1)</f>
        <v>87.2</v>
      </c>
      <c r="E956" s="27">
        <f t="shared" si="472"/>
        <v>3.5</v>
      </c>
      <c r="F956" s="27">
        <f t="shared" si="472"/>
        <v>0.4</v>
      </c>
      <c r="G956" s="27">
        <f t="shared" si="472"/>
        <v>0.4</v>
      </c>
      <c r="H956" s="27">
        <f t="shared" si="472"/>
        <v>0</v>
      </c>
      <c r="I956" s="28">
        <f t="shared" si="472"/>
        <v>8.5</v>
      </c>
    </row>
    <row r="957" spans="2:9" ht="13.5">
      <c r="B957" s="340" t="s">
        <v>178</v>
      </c>
      <c r="C957" s="97">
        <f t="shared" si="470"/>
        <v>2327</v>
      </c>
      <c r="D957" s="40">
        <v>2045</v>
      </c>
      <c r="E957" s="37">
        <v>66</v>
      </c>
      <c r="F957" s="37">
        <v>10</v>
      </c>
      <c r="G957" s="37">
        <v>13</v>
      </c>
      <c r="H957" s="37">
        <v>1</v>
      </c>
      <c r="I957" s="39">
        <v>192</v>
      </c>
    </row>
    <row r="958" spans="2:9" ht="13.5">
      <c r="B958" s="341"/>
      <c r="C958" s="237">
        <f t="shared" si="470"/>
        <v>100</v>
      </c>
      <c r="D958" s="27">
        <f aca="true" t="shared" si="473" ref="D958:I958">ROUND(D957/$C957*100,1)</f>
        <v>87.9</v>
      </c>
      <c r="E958" s="27">
        <f t="shared" si="473"/>
        <v>2.8</v>
      </c>
      <c r="F958" s="27">
        <f t="shared" si="473"/>
        <v>0.4</v>
      </c>
      <c r="G958" s="27">
        <f t="shared" si="473"/>
        <v>0.6</v>
      </c>
      <c r="H958" s="27">
        <f t="shared" si="473"/>
        <v>0</v>
      </c>
      <c r="I958" s="28">
        <f t="shared" si="473"/>
        <v>8.3</v>
      </c>
    </row>
    <row r="959" spans="2:9" ht="13.5">
      <c r="B959" s="340" t="s">
        <v>110</v>
      </c>
      <c r="C959" s="97">
        <f t="shared" si="470"/>
        <v>2394</v>
      </c>
      <c r="D959" s="40">
        <v>2081</v>
      </c>
      <c r="E959" s="37">
        <v>85</v>
      </c>
      <c r="F959" s="37">
        <v>8</v>
      </c>
      <c r="G959" s="37">
        <v>17</v>
      </c>
      <c r="H959" s="37">
        <v>2</v>
      </c>
      <c r="I959" s="39">
        <v>201</v>
      </c>
    </row>
    <row r="960" spans="2:9" ht="13.5">
      <c r="B960" s="341"/>
      <c r="C960" s="237">
        <f t="shared" si="470"/>
        <v>100</v>
      </c>
      <c r="D960" s="27">
        <f aca="true" t="shared" si="474" ref="D960:I960">ROUND(D959/$C959*100,1)</f>
        <v>86.9</v>
      </c>
      <c r="E960" s="27">
        <f t="shared" si="474"/>
        <v>3.6</v>
      </c>
      <c r="F960" s="27">
        <f t="shared" si="474"/>
        <v>0.3</v>
      </c>
      <c r="G960" s="27">
        <f t="shared" si="474"/>
        <v>0.7</v>
      </c>
      <c r="H960" s="27">
        <f t="shared" si="474"/>
        <v>0.1</v>
      </c>
      <c r="I960" s="28">
        <f t="shared" si="474"/>
        <v>8.4</v>
      </c>
    </row>
    <row r="961" spans="2:9" ht="13.5">
      <c r="B961" s="340" t="s">
        <v>189</v>
      </c>
      <c r="C961" s="97">
        <f t="shared" si="470"/>
        <v>1712</v>
      </c>
      <c r="D961" s="40">
        <v>1461</v>
      </c>
      <c r="E961" s="37">
        <v>62</v>
      </c>
      <c r="F961" s="37">
        <v>10</v>
      </c>
      <c r="G961" s="37">
        <v>7</v>
      </c>
      <c r="H961" s="37">
        <v>0</v>
      </c>
      <c r="I961" s="39">
        <v>172</v>
      </c>
    </row>
    <row r="962" spans="2:9" ht="13.5">
      <c r="B962" s="341"/>
      <c r="C962" s="237">
        <f t="shared" si="470"/>
        <v>99.99999999999999</v>
      </c>
      <c r="D962" s="27">
        <f>ROUND(D961/$C961*100,1)+0.1</f>
        <v>85.39999999999999</v>
      </c>
      <c r="E962" s="27">
        <f>ROUND(E961/$C961*100,1)</f>
        <v>3.6</v>
      </c>
      <c r="F962" s="27">
        <f>ROUND(F961/$C961*100,1)</f>
        <v>0.6</v>
      </c>
      <c r="G962" s="27">
        <f>ROUND(G961/$C961*100,1)</f>
        <v>0.4</v>
      </c>
      <c r="H962" s="27">
        <f>ROUND(H961/$C961*100,1)</f>
        <v>0</v>
      </c>
      <c r="I962" s="28">
        <f>ROUND(I961/$C961*100,1)</f>
        <v>10</v>
      </c>
    </row>
    <row r="963" spans="2:9" ht="12.75" customHeight="1">
      <c r="B963" s="342" t="s">
        <v>88</v>
      </c>
      <c r="C963" s="97">
        <f t="shared" si="470"/>
        <v>10</v>
      </c>
      <c r="D963" s="40">
        <v>7</v>
      </c>
      <c r="E963" s="37">
        <v>0</v>
      </c>
      <c r="F963" s="37">
        <v>0</v>
      </c>
      <c r="G963" s="37">
        <v>0</v>
      </c>
      <c r="H963" s="37">
        <v>0</v>
      </c>
      <c r="I963" s="39">
        <v>3</v>
      </c>
    </row>
    <row r="964" spans="2:9" ht="13.5">
      <c r="B964" s="343"/>
      <c r="C964" s="238">
        <f t="shared" si="470"/>
        <v>100</v>
      </c>
      <c r="D964" s="31">
        <f aca="true" t="shared" si="475" ref="D964:I964">ROUND(D963/$C963*100,1)</f>
        <v>70</v>
      </c>
      <c r="E964" s="31">
        <f t="shared" si="475"/>
        <v>0</v>
      </c>
      <c r="F964" s="31">
        <f t="shared" si="475"/>
        <v>0</v>
      </c>
      <c r="G964" s="31">
        <f t="shared" si="475"/>
        <v>0</v>
      </c>
      <c r="H964" s="31">
        <f t="shared" si="475"/>
        <v>0</v>
      </c>
      <c r="I964" s="32">
        <f t="shared" si="475"/>
        <v>30</v>
      </c>
    </row>
    <row r="965" spans="2:9" ht="13.5">
      <c r="B965" s="331" t="s">
        <v>84</v>
      </c>
      <c r="C965" s="90">
        <f aca="true" t="shared" si="476" ref="C965:I965">SUM(C969,C967,C971,C973,C975,C977)</f>
        <v>7194</v>
      </c>
      <c r="D965" s="36">
        <f t="shared" si="476"/>
        <v>6249</v>
      </c>
      <c r="E965" s="36">
        <f t="shared" si="476"/>
        <v>239</v>
      </c>
      <c r="F965" s="37">
        <f t="shared" si="476"/>
        <v>31</v>
      </c>
      <c r="G965" s="37">
        <f t="shared" si="476"/>
        <v>40</v>
      </c>
      <c r="H965" s="37">
        <f t="shared" si="476"/>
        <v>3</v>
      </c>
      <c r="I965" s="26">
        <f t="shared" si="476"/>
        <v>632</v>
      </c>
    </row>
    <row r="966" spans="2:9" ht="13.5">
      <c r="B966" s="341"/>
      <c r="C966" s="237">
        <f aca="true" t="shared" si="477" ref="C966:C978">SUM(D966:I966)</f>
        <v>100</v>
      </c>
      <c r="D966" s="27">
        <f aca="true" t="shared" si="478" ref="D966:I966">ROUND(D965/$C965*100,1)</f>
        <v>86.9</v>
      </c>
      <c r="E966" s="27">
        <f t="shared" si="478"/>
        <v>3.3</v>
      </c>
      <c r="F966" s="27">
        <f t="shared" si="478"/>
        <v>0.4</v>
      </c>
      <c r="G966" s="27">
        <f t="shared" si="478"/>
        <v>0.6</v>
      </c>
      <c r="H966" s="27">
        <f t="shared" si="478"/>
        <v>0</v>
      </c>
      <c r="I966" s="28">
        <f t="shared" si="478"/>
        <v>8.8</v>
      </c>
    </row>
    <row r="967" spans="2:9" ht="13.5">
      <c r="B967" s="340" t="s">
        <v>112</v>
      </c>
      <c r="C967" s="97">
        <f t="shared" si="477"/>
        <v>623</v>
      </c>
      <c r="D967" s="40">
        <v>555</v>
      </c>
      <c r="E967" s="29">
        <v>20</v>
      </c>
      <c r="F967" s="29">
        <v>4</v>
      </c>
      <c r="G967" s="29">
        <v>0</v>
      </c>
      <c r="H967" s="29">
        <v>0</v>
      </c>
      <c r="I967" s="41">
        <v>44</v>
      </c>
    </row>
    <row r="968" spans="2:9" ht="13.5">
      <c r="B968" s="341"/>
      <c r="C968" s="237">
        <f t="shared" si="477"/>
        <v>99.99999999999999</v>
      </c>
      <c r="D968" s="27">
        <f aca="true" t="shared" si="479" ref="D968:I968">ROUND(D967/$C967*100,1)</f>
        <v>89.1</v>
      </c>
      <c r="E968" s="27">
        <f t="shared" si="479"/>
        <v>3.2</v>
      </c>
      <c r="F968" s="27">
        <f t="shared" si="479"/>
        <v>0.6</v>
      </c>
      <c r="G968" s="27">
        <f t="shared" si="479"/>
        <v>0</v>
      </c>
      <c r="H968" s="27">
        <f t="shared" si="479"/>
        <v>0</v>
      </c>
      <c r="I968" s="28">
        <f t="shared" si="479"/>
        <v>7.1</v>
      </c>
    </row>
    <row r="969" spans="2:9" ht="13.5">
      <c r="B969" s="332" t="s">
        <v>111</v>
      </c>
      <c r="C969" s="97">
        <f t="shared" si="477"/>
        <v>640</v>
      </c>
      <c r="D969" s="40">
        <v>552</v>
      </c>
      <c r="E969" s="37">
        <v>13</v>
      </c>
      <c r="F969" s="37">
        <v>3</v>
      </c>
      <c r="G969" s="37">
        <v>1</v>
      </c>
      <c r="H969" s="37">
        <v>1</v>
      </c>
      <c r="I969" s="39">
        <v>70</v>
      </c>
    </row>
    <row r="970" spans="2:9" ht="13.5">
      <c r="B970" s="341"/>
      <c r="C970" s="237">
        <f>SUM(D970:I970)</f>
        <v>100.00000000000001</v>
      </c>
      <c r="D970" s="27">
        <f>ROUND(D969/$C969*100,1)-0.1</f>
        <v>86.2</v>
      </c>
      <c r="E970" s="27">
        <f>ROUND(E969/$C969*100,1)</f>
        <v>2</v>
      </c>
      <c r="F970" s="27">
        <f>ROUND(F969/$C969*100,1)</f>
        <v>0.5</v>
      </c>
      <c r="G970" s="27">
        <f>ROUND(G969/$C969*100,1)</f>
        <v>0.2</v>
      </c>
      <c r="H970" s="27">
        <f>ROUND(H969/$C969*100,1)</f>
        <v>0.2</v>
      </c>
      <c r="I970" s="28">
        <f>ROUND(I969/$C969*100,1)</f>
        <v>10.9</v>
      </c>
    </row>
    <row r="971" spans="2:9" ht="13.5">
      <c r="B971" s="340" t="s">
        <v>113</v>
      </c>
      <c r="C971" s="97">
        <f t="shared" si="477"/>
        <v>2080</v>
      </c>
      <c r="D971" s="40">
        <v>1782</v>
      </c>
      <c r="E971" s="29">
        <v>63</v>
      </c>
      <c r="F971" s="29">
        <v>10</v>
      </c>
      <c r="G971" s="29">
        <v>16</v>
      </c>
      <c r="H971" s="29">
        <v>0</v>
      </c>
      <c r="I971" s="41">
        <v>209</v>
      </c>
    </row>
    <row r="972" spans="2:9" ht="13.5">
      <c r="B972" s="341"/>
      <c r="C972" s="237">
        <f t="shared" si="477"/>
        <v>100</v>
      </c>
      <c r="D972" s="27">
        <f aca="true" t="shared" si="480" ref="D972:I972">ROUND(D971/$C971*100,1)</f>
        <v>85.7</v>
      </c>
      <c r="E972" s="27">
        <f t="shared" si="480"/>
        <v>3</v>
      </c>
      <c r="F972" s="27">
        <f t="shared" si="480"/>
        <v>0.5</v>
      </c>
      <c r="G972" s="27">
        <f t="shared" si="480"/>
        <v>0.8</v>
      </c>
      <c r="H972" s="27">
        <f t="shared" si="480"/>
        <v>0</v>
      </c>
      <c r="I972" s="28">
        <f t="shared" si="480"/>
        <v>10</v>
      </c>
    </row>
    <row r="973" spans="2:9" ht="13.5">
      <c r="B973" s="340" t="s">
        <v>114</v>
      </c>
      <c r="C973" s="97">
        <f t="shared" si="477"/>
        <v>1538</v>
      </c>
      <c r="D973" s="40">
        <v>1342</v>
      </c>
      <c r="E973" s="29">
        <v>58</v>
      </c>
      <c r="F973" s="29">
        <v>4</v>
      </c>
      <c r="G973" s="29">
        <v>9</v>
      </c>
      <c r="H973" s="29">
        <v>1</v>
      </c>
      <c r="I973" s="41">
        <v>124</v>
      </c>
    </row>
    <row r="974" spans="2:9" ht="13.5">
      <c r="B974" s="341"/>
      <c r="C974" s="237">
        <f t="shared" si="477"/>
        <v>99.99999999999999</v>
      </c>
      <c r="D974" s="27">
        <f>ROUND(D973/$C973*100,1)-0.1</f>
        <v>87.2</v>
      </c>
      <c r="E974" s="27">
        <f>ROUND(E973/$C973*100,1)</f>
        <v>3.8</v>
      </c>
      <c r="F974" s="27">
        <f>ROUND(F973/$C973*100,1)</f>
        <v>0.3</v>
      </c>
      <c r="G974" s="27">
        <f>ROUND(G973/$C973*100,1)</f>
        <v>0.6</v>
      </c>
      <c r="H974" s="27">
        <f>ROUND(H973/$C973*100,1)</f>
        <v>0.1</v>
      </c>
      <c r="I974" s="28">
        <f>ROUND(I973/$C973*100,1)-0.1</f>
        <v>8</v>
      </c>
    </row>
    <row r="975" spans="2:9" ht="13.5">
      <c r="B975" s="340" t="s">
        <v>115</v>
      </c>
      <c r="C975" s="97">
        <f t="shared" si="477"/>
        <v>1110</v>
      </c>
      <c r="D975" s="40">
        <v>986</v>
      </c>
      <c r="E975" s="29">
        <v>33</v>
      </c>
      <c r="F975" s="29">
        <v>2</v>
      </c>
      <c r="G975" s="29">
        <v>4</v>
      </c>
      <c r="H975" s="29">
        <v>1</v>
      </c>
      <c r="I975" s="41">
        <v>84</v>
      </c>
    </row>
    <row r="976" spans="2:9" ht="13.5">
      <c r="B976" s="341"/>
      <c r="C976" s="237">
        <f t="shared" si="477"/>
        <v>100</v>
      </c>
      <c r="D976" s="27">
        <f>ROUND(D975/$C975*100,1)-0.1</f>
        <v>88.7</v>
      </c>
      <c r="E976" s="27">
        <f>ROUND(E975/$C975*100,1)</f>
        <v>3</v>
      </c>
      <c r="F976" s="27">
        <f>ROUND(F975/$C975*100,1)</f>
        <v>0.2</v>
      </c>
      <c r="G976" s="27">
        <f>ROUND(G975/$C975*100,1)</f>
        <v>0.4</v>
      </c>
      <c r="H976" s="27">
        <f>ROUND(H975/$C975*100,1)</f>
        <v>0.1</v>
      </c>
      <c r="I976" s="28">
        <f>ROUND(I975/$C975*100,1)</f>
        <v>7.6</v>
      </c>
    </row>
    <row r="977" spans="2:9" ht="13.5">
      <c r="B977" s="340" t="s">
        <v>116</v>
      </c>
      <c r="C977" s="97">
        <f t="shared" si="477"/>
        <v>1203</v>
      </c>
      <c r="D977" s="40">
        <v>1032</v>
      </c>
      <c r="E977" s="29">
        <v>52</v>
      </c>
      <c r="F977" s="29">
        <v>8</v>
      </c>
      <c r="G977" s="29">
        <v>10</v>
      </c>
      <c r="H977" s="29">
        <v>0</v>
      </c>
      <c r="I977" s="41">
        <v>101</v>
      </c>
    </row>
    <row r="978" spans="2:9" ht="13.5">
      <c r="B978" s="341"/>
      <c r="C978" s="238">
        <f t="shared" si="477"/>
        <v>100</v>
      </c>
      <c r="D978" s="31">
        <f aca="true" t="shared" si="481" ref="D978:I978">ROUND(D977/$C977*100,1)</f>
        <v>85.8</v>
      </c>
      <c r="E978" s="31">
        <f t="shared" si="481"/>
        <v>4.3</v>
      </c>
      <c r="F978" s="31">
        <f t="shared" si="481"/>
        <v>0.7</v>
      </c>
      <c r="G978" s="31">
        <f t="shared" si="481"/>
        <v>0.8</v>
      </c>
      <c r="H978" s="31">
        <f t="shared" si="481"/>
        <v>0</v>
      </c>
      <c r="I978" s="32">
        <f t="shared" si="481"/>
        <v>8.4</v>
      </c>
    </row>
    <row r="979" spans="2:9" ht="13.5">
      <c r="B979" s="331" t="s">
        <v>84</v>
      </c>
      <c r="C979" s="90">
        <f aca="true" t="shared" si="482" ref="C979:I979">SUM(C981,C983,C985)</f>
        <v>7194</v>
      </c>
      <c r="D979" s="36">
        <f t="shared" si="482"/>
        <v>6249</v>
      </c>
      <c r="E979" s="36">
        <f t="shared" si="482"/>
        <v>239</v>
      </c>
      <c r="F979" s="36">
        <f t="shared" si="482"/>
        <v>31</v>
      </c>
      <c r="G979" s="36">
        <f t="shared" si="482"/>
        <v>40</v>
      </c>
      <c r="H979" s="36">
        <f t="shared" si="482"/>
        <v>3</v>
      </c>
      <c r="I979" s="39">
        <f t="shared" si="482"/>
        <v>632</v>
      </c>
    </row>
    <row r="980" spans="2:9" ht="13.5">
      <c r="B980" s="341"/>
      <c r="C980" s="237">
        <f aca="true" t="shared" si="483" ref="C980:C986">SUM(D980:I980)</f>
        <v>100</v>
      </c>
      <c r="D980" s="27">
        <f aca="true" t="shared" si="484" ref="D980:I980">ROUND(D979/$C979*100,1)</f>
        <v>86.9</v>
      </c>
      <c r="E980" s="27">
        <f t="shared" si="484"/>
        <v>3.3</v>
      </c>
      <c r="F980" s="27">
        <f t="shared" si="484"/>
        <v>0.4</v>
      </c>
      <c r="G980" s="27">
        <f t="shared" si="484"/>
        <v>0.6</v>
      </c>
      <c r="H980" s="27">
        <f t="shared" si="484"/>
        <v>0</v>
      </c>
      <c r="I980" s="28">
        <f t="shared" si="484"/>
        <v>8.8</v>
      </c>
    </row>
    <row r="981" spans="2:9" ht="13.5">
      <c r="B981" s="340" t="s">
        <v>131</v>
      </c>
      <c r="C981" s="97">
        <f t="shared" si="483"/>
        <v>3200</v>
      </c>
      <c r="D981" s="29">
        <v>2634</v>
      </c>
      <c r="E981" s="29">
        <v>105</v>
      </c>
      <c r="F981" s="29">
        <v>12</v>
      </c>
      <c r="G981" s="29">
        <v>17</v>
      </c>
      <c r="H981" s="29">
        <v>1</v>
      </c>
      <c r="I981" s="41">
        <v>431</v>
      </c>
    </row>
    <row r="982" spans="2:9" ht="13.5">
      <c r="B982" s="341"/>
      <c r="C982" s="237">
        <f t="shared" si="483"/>
        <v>100</v>
      </c>
      <c r="D982" s="27">
        <f aca="true" t="shared" si="485" ref="D982:I982">ROUND(D981/$C981*100,1)</f>
        <v>82.3</v>
      </c>
      <c r="E982" s="27">
        <f t="shared" si="485"/>
        <v>3.3</v>
      </c>
      <c r="F982" s="27">
        <f t="shared" si="485"/>
        <v>0.4</v>
      </c>
      <c r="G982" s="27">
        <f t="shared" si="485"/>
        <v>0.5</v>
      </c>
      <c r="H982" s="27">
        <f t="shared" si="485"/>
        <v>0</v>
      </c>
      <c r="I982" s="28">
        <f t="shared" si="485"/>
        <v>13.5</v>
      </c>
    </row>
    <row r="983" spans="2:9" ht="13.5">
      <c r="B983" s="342" t="s">
        <v>117</v>
      </c>
      <c r="C983" s="97">
        <f t="shared" si="483"/>
        <v>2735</v>
      </c>
      <c r="D983" s="37">
        <v>2488</v>
      </c>
      <c r="E983" s="37">
        <v>86</v>
      </c>
      <c r="F983" s="37">
        <v>11</v>
      </c>
      <c r="G983" s="37">
        <v>16</v>
      </c>
      <c r="H983" s="37">
        <v>2</v>
      </c>
      <c r="I983" s="39">
        <v>132</v>
      </c>
    </row>
    <row r="984" spans="2:9" ht="13.5">
      <c r="B984" s="341"/>
      <c r="C984" s="237">
        <f t="shared" si="483"/>
        <v>99.99999999999999</v>
      </c>
      <c r="D984" s="27">
        <f aca="true" t="shared" si="486" ref="D984:I984">ROUND(D983/$C983*100,1)</f>
        <v>91</v>
      </c>
      <c r="E984" s="27">
        <f t="shared" si="486"/>
        <v>3.1</v>
      </c>
      <c r="F984" s="27">
        <f t="shared" si="486"/>
        <v>0.4</v>
      </c>
      <c r="G984" s="27">
        <f t="shared" si="486"/>
        <v>0.6</v>
      </c>
      <c r="H984" s="27">
        <f t="shared" si="486"/>
        <v>0.1</v>
      </c>
      <c r="I984" s="28">
        <f t="shared" si="486"/>
        <v>4.8</v>
      </c>
    </row>
    <row r="985" spans="2:9" ht="14.25" customHeight="1">
      <c r="B985" s="338" t="s">
        <v>34</v>
      </c>
      <c r="C985" s="98">
        <f t="shared" si="483"/>
        <v>1259</v>
      </c>
      <c r="D985" s="37">
        <v>1127</v>
      </c>
      <c r="E985" s="37">
        <v>48</v>
      </c>
      <c r="F985" s="37">
        <v>8</v>
      </c>
      <c r="G985" s="37">
        <v>7</v>
      </c>
      <c r="H985" s="37">
        <v>0</v>
      </c>
      <c r="I985" s="39">
        <v>69</v>
      </c>
    </row>
    <row r="986" spans="2:9" ht="13.5" customHeight="1">
      <c r="B986" s="343"/>
      <c r="C986" s="238">
        <f t="shared" si="483"/>
        <v>99.99999999999999</v>
      </c>
      <c r="D986" s="31">
        <f aca="true" t="shared" si="487" ref="D986:I986">ROUND(D985/$C985*100,1)</f>
        <v>89.5</v>
      </c>
      <c r="E986" s="31">
        <f t="shared" si="487"/>
        <v>3.8</v>
      </c>
      <c r="F986" s="31">
        <f t="shared" si="487"/>
        <v>0.6</v>
      </c>
      <c r="G986" s="31">
        <f t="shared" si="487"/>
        <v>0.6</v>
      </c>
      <c r="H986" s="31">
        <f t="shared" si="487"/>
        <v>0</v>
      </c>
      <c r="I986" s="32">
        <f t="shared" si="487"/>
        <v>5.5</v>
      </c>
    </row>
    <row r="990" spans="3:10" ht="13.5">
      <c r="C990" s="99"/>
      <c r="D990" s="58"/>
      <c r="E990" s="58"/>
      <c r="F990" s="58"/>
      <c r="G990" s="58"/>
      <c r="H990" s="58"/>
      <c r="I990" s="58"/>
      <c r="J990" s="57"/>
    </row>
    <row r="991" spans="3:10" ht="13.5">
      <c r="C991" s="99"/>
      <c r="D991" s="59"/>
      <c r="E991" s="59"/>
      <c r="F991" s="59"/>
      <c r="G991" s="59"/>
      <c r="H991" s="59"/>
      <c r="I991" s="59"/>
      <c r="J991" s="57"/>
    </row>
    <row r="1000" ht="13.5" customHeight="1">
      <c r="C1000" s="20"/>
    </row>
    <row r="1017" ht="13.5">
      <c r="C1017" s="20"/>
    </row>
    <row r="1174" ht="13.5">
      <c r="C1174" s="20"/>
    </row>
    <row r="1175" ht="13.5">
      <c r="C1175" s="20"/>
    </row>
    <row r="1176" ht="13.5">
      <c r="C1176" s="20"/>
    </row>
    <row r="1177" ht="13.5">
      <c r="C1177" s="20"/>
    </row>
    <row r="1178" ht="13.5">
      <c r="C1178" s="20"/>
    </row>
    <row r="1179" ht="13.5">
      <c r="C1179" s="20"/>
    </row>
    <row r="1180" ht="13.5">
      <c r="C1180" s="20"/>
    </row>
    <row r="1181" ht="13.5">
      <c r="C1181" s="20"/>
    </row>
    <row r="1182" ht="13.5">
      <c r="C1182" s="20"/>
    </row>
    <row r="1183" ht="13.5">
      <c r="C1183" s="20"/>
    </row>
    <row r="1184" ht="13.5">
      <c r="C1184" s="20"/>
    </row>
    <row r="1185" ht="13.5">
      <c r="C1185" s="20"/>
    </row>
    <row r="1186" ht="13.5">
      <c r="C1186" s="20"/>
    </row>
    <row r="1187" ht="13.5">
      <c r="C1187" s="20"/>
    </row>
    <row r="1188" ht="13.5">
      <c r="C1188" s="20"/>
    </row>
    <row r="1189" ht="13.5">
      <c r="C1189" s="20"/>
    </row>
    <row r="1190" ht="13.5">
      <c r="C1190" s="20"/>
    </row>
    <row r="1191" ht="13.5">
      <c r="C1191" s="20"/>
    </row>
    <row r="1192" ht="13.5">
      <c r="C1192" s="20"/>
    </row>
    <row r="1193" ht="13.5">
      <c r="C1193" s="20"/>
    </row>
    <row r="1194" ht="13.5">
      <c r="C1194" s="20"/>
    </row>
    <row r="1195" ht="13.5">
      <c r="C1195" s="20"/>
    </row>
    <row r="1196" ht="13.5">
      <c r="C1196" s="20"/>
    </row>
    <row r="1197" ht="13.5">
      <c r="C1197" s="20"/>
    </row>
    <row r="1198" ht="13.5">
      <c r="C1198" s="20"/>
    </row>
    <row r="1199" ht="13.5">
      <c r="C1199" s="20"/>
    </row>
    <row r="1200" ht="13.5">
      <c r="C1200" s="20"/>
    </row>
    <row r="1201" ht="13.5">
      <c r="C1201" s="20"/>
    </row>
    <row r="1202" ht="13.5">
      <c r="C1202" s="20"/>
    </row>
    <row r="1203" ht="13.5">
      <c r="C1203" s="20"/>
    </row>
    <row r="1204" ht="13.5">
      <c r="C1204" s="20"/>
    </row>
    <row r="1205" ht="13.5">
      <c r="C1205" s="20"/>
    </row>
    <row r="1206" ht="13.5">
      <c r="C1206" s="20"/>
    </row>
    <row r="1207" ht="13.5">
      <c r="C1207" s="20"/>
    </row>
    <row r="1208" ht="13.5">
      <c r="C1208" s="20"/>
    </row>
    <row r="1209" ht="13.5">
      <c r="C1209" s="20"/>
    </row>
    <row r="1210" ht="13.5">
      <c r="C1210" s="20"/>
    </row>
    <row r="1211" ht="13.5">
      <c r="C1211" s="20"/>
    </row>
    <row r="1212" ht="13.5">
      <c r="C1212" s="20"/>
    </row>
    <row r="1213" ht="13.5">
      <c r="C1213" s="20"/>
    </row>
    <row r="1214" ht="13.5">
      <c r="C1214" s="20"/>
    </row>
    <row r="1215" ht="13.5">
      <c r="C1215" s="20"/>
    </row>
    <row r="1216" ht="13.5">
      <c r="C1216" s="20"/>
    </row>
  </sheetData>
  <sheetProtection/>
  <mergeCells count="441">
    <mergeCell ref="B939:B940"/>
    <mergeCell ref="B375:B376"/>
    <mergeCell ref="B421:B422"/>
    <mergeCell ref="B469:B470"/>
    <mergeCell ref="B515:B516"/>
    <mergeCell ref="B609:B610"/>
    <mergeCell ref="B751:B752"/>
    <mergeCell ref="B703:B704"/>
    <mergeCell ref="B927:B928"/>
    <mergeCell ref="B929:B930"/>
    <mergeCell ref="B93:B94"/>
    <mergeCell ref="B139:B140"/>
    <mergeCell ref="B187:B188"/>
    <mergeCell ref="B233:B234"/>
    <mergeCell ref="B281:B282"/>
    <mergeCell ref="B327:B328"/>
    <mergeCell ref="B103:B104"/>
    <mergeCell ref="B101:B102"/>
    <mergeCell ref="B99:B100"/>
    <mergeCell ref="B113:B114"/>
    <mergeCell ref="B111:B112"/>
    <mergeCell ref="B109:B110"/>
    <mergeCell ref="B107:B108"/>
    <mergeCell ref="B105:B106"/>
    <mergeCell ref="B125:B126"/>
    <mergeCell ref="B121:B122"/>
    <mergeCell ref="B123:B124"/>
    <mergeCell ref="B119:B120"/>
    <mergeCell ref="B117:B118"/>
    <mergeCell ref="B115:B116"/>
    <mergeCell ref="B137:B138"/>
    <mergeCell ref="B135:B136"/>
    <mergeCell ref="B133:B134"/>
    <mergeCell ref="B131:B132"/>
    <mergeCell ref="B129:B130"/>
    <mergeCell ref="B127:B128"/>
    <mergeCell ref="B933:B934"/>
    <mergeCell ref="B935:B936"/>
    <mergeCell ref="B937:B938"/>
    <mergeCell ref="B909:B910"/>
    <mergeCell ref="B911:B912"/>
    <mergeCell ref="B913:B914"/>
    <mergeCell ref="B977:B978"/>
    <mergeCell ref="B915:B916"/>
    <mergeCell ref="B917:B918"/>
    <mergeCell ref="B919:B920"/>
    <mergeCell ref="B923:B924"/>
    <mergeCell ref="B921:B922"/>
    <mergeCell ref="B925:B926"/>
    <mergeCell ref="B969:B970"/>
    <mergeCell ref="B965:B966"/>
    <mergeCell ref="B931:B932"/>
    <mergeCell ref="B889:B890"/>
    <mergeCell ref="B899:B900"/>
    <mergeCell ref="B901:B902"/>
    <mergeCell ref="B903:B904"/>
    <mergeCell ref="B905:B906"/>
    <mergeCell ref="B907:B908"/>
    <mergeCell ref="B891:B892"/>
    <mergeCell ref="B877:B878"/>
    <mergeCell ref="B879:B880"/>
    <mergeCell ref="B881:B882"/>
    <mergeCell ref="B883:B884"/>
    <mergeCell ref="B885:B886"/>
    <mergeCell ref="B887:B888"/>
    <mergeCell ref="B859:B860"/>
    <mergeCell ref="B975:B976"/>
    <mergeCell ref="B861:B862"/>
    <mergeCell ref="B863:B864"/>
    <mergeCell ref="B865:B866"/>
    <mergeCell ref="B867:B868"/>
    <mergeCell ref="B869:B870"/>
    <mergeCell ref="B871:B872"/>
    <mergeCell ref="B875:B876"/>
    <mergeCell ref="B873:B874"/>
    <mergeCell ref="B841:B842"/>
    <mergeCell ref="B843:B844"/>
    <mergeCell ref="B851:B852"/>
    <mergeCell ref="B853:B854"/>
    <mergeCell ref="B855:B856"/>
    <mergeCell ref="B857:B858"/>
    <mergeCell ref="B845:B846"/>
    <mergeCell ref="B827:B828"/>
    <mergeCell ref="B831:B832"/>
    <mergeCell ref="B833:B834"/>
    <mergeCell ref="B835:B836"/>
    <mergeCell ref="B837:B838"/>
    <mergeCell ref="B839:B840"/>
    <mergeCell ref="B811:B812"/>
    <mergeCell ref="B813:B814"/>
    <mergeCell ref="B815:B816"/>
    <mergeCell ref="B817:B818"/>
    <mergeCell ref="B819:B820"/>
    <mergeCell ref="B973:B974"/>
    <mergeCell ref="B821:B822"/>
    <mergeCell ref="B823:B824"/>
    <mergeCell ref="B825:B826"/>
    <mergeCell ref="B829:B830"/>
    <mergeCell ref="B793:B794"/>
    <mergeCell ref="B795:B796"/>
    <mergeCell ref="B805:B806"/>
    <mergeCell ref="B807:B808"/>
    <mergeCell ref="B809:B810"/>
    <mergeCell ref="B797:B798"/>
    <mergeCell ref="B779:B780"/>
    <mergeCell ref="B783:B784"/>
    <mergeCell ref="B785:B786"/>
    <mergeCell ref="B787:B788"/>
    <mergeCell ref="B789:B790"/>
    <mergeCell ref="B791:B792"/>
    <mergeCell ref="B763:B764"/>
    <mergeCell ref="B765:B766"/>
    <mergeCell ref="B971:B972"/>
    <mergeCell ref="B767:B768"/>
    <mergeCell ref="B769:B770"/>
    <mergeCell ref="B771:B772"/>
    <mergeCell ref="B773:B774"/>
    <mergeCell ref="B775:B776"/>
    <mergeCell ref="B777:B778"/>
    <mergeCell ref="B781:B782"/>
    <mergeCell ref="B503:B504"/>
    <mergeCell ref="B505:B506"/>
    <mergeCell ref="B507:B508"/>
    <mergeCell ref="B757:B758"/>
    <mergeCell ref="B759:B760"/>
    <mergeCell ref="B761:B762"/>
    <mergeCell ref="B509:B510"/>
    <mergeCell ref="B511:B512"/>
    <mergeCell ref="B513:B514"/>
    <mergeCell ref="B569:B570"/>
    <mergeCell ref="B485:B486"/>
    <mergeCell ref="B487:B488"/>
    <mergeCell ref="B489:B490"/>
    <mergeCell ref="B491:B492"/>
    <mergeCell ref="B493:B494"/>
    <mergeCell ref="B495:B496"/>
    <mergeCell ref="B273:B274"/>
    <mergeCell ref="B275:B276"/>
    <mergeCell ref="B277:B278"/>
    <mergeCell ref="B279:B280"/>
    <mergeCell ref="B475:B476"/>
    <mergeCell ref="B287:B288"/>
    <mergeCell ref="B289:B290"/>
    <mergeCell ref="B291:B292"/>
    <mergeCell ref="B293:B294"/>
    <mergeCell ref="B315:B316"/>
    <mergeCell ref="B255:B256"/>
    <mergeCell ref="B967:B968"/>
    <mergeCell ref="B257:B258"/>
    <mergeCell ref="B259:B260"/>
    <mergeCell ref="B261:B262"/>
    <mergeCell ref="B265:B266"/>
    <mergeCell ref="B263:B264"/>
    <mergeCell ref="B267:B268"/>
    <mergeCell ref="B269:B270"/>
    <mergeCell ref="B271:B272"/>
    <mergeCell ref="B243:B244"/>
    <mergeCell ref="B245:B246"/>
    <mergeCell ref="B247:B248"/>
    <mergeCell ref="B249:B250"/>
    <mergeCell ref="B251:B252"/>
    <mergeCell ref="B253:B254"/>
    <mergeCell ref="B223:B224"/>
    <mergeCell ref="B225:B226"/>
    <mergeCell ref="B227:B228"/>
    <mergeCell ref="B229:B230"/>
    <mergeCell ref="B231:B232"/>
    <mergeCell ref="B241:B242"/>
    <mergeCell ref="B205:B206"/>
    <mergeCell ref="B207:B208"/>
    <mergeCell ref="B209:B210"/>
    <mergeCell ref="B211:B212"/>
    <mergeCell ref="B213:B214"/>
    <mergeCell ref="B221:B222"/>
    <mergeCell ref="B217:B218"/>
    <mergeCell ref="B215:B216"/>
    <mergeCell ref="B219:B220"/>
    <mergeCell ref="B179:B180"/>
    <mergeCell ref="B193:B194"/>
    <mergeCell ref="B195:B196"/>
    <mergeCell ref="B197:B198"/>
    <mergeCell ref="B199:B200"/>
    <mergeCell ref="B201:B202"/>
    <mergeCell ref="B203:B204"/>
    <mergeCell ref="B165:B166"/>
    <mergeCell ref="B167:B168"/>
    <mergeCell ref="B181:B182"/>
    <mergeCell ref="B183:B184"/>
    <mergeCell ref="B185:B186"/>
    <mergeCell ref="B171:B172"/>
    <mergeCell ref="B169:B170"/>
    <mergeCell ref="B173:B174"/>
    <mergeCell ref="B175:B176"/>
    <mergeCell ref="B177:B178"/>
    <mergeCell ref="B147:B148"/>
    <mergeCell ref="B149:B150"/>
    <mergeCell ref="B151:B152"/>
    <mergeCell ref="B153:B154"/>
    <mergeCell ref="B155:B156"/>
    <mergeCell ref="B963:B964"/>
    <mergeCell ref="B157:B158"/>
    <mergeCell ref="B159:B160"/>
    <mergeCell ref="B161:B162"/>
    <mergeCell ref="B163:B164"/>
    <mergeCell ref="B295:B296"/>
    <mergeCell ref="B961:B962"/>
    <mergeCell ref="B477:B478"/>
    <mergeCell ref="B479:B480"/>
    <mergeCell ref="B481:B482"/>
    <mergeCell ref="B483:B484"/>
    <mergeCell ref="B297:B298"/>
    <mergeCell ref="B299:B300"/>
    <mergeCell ref="B301:B302"/>
    <mergeCell ref="B303:B304"/>
    <mergeCell ref="B305:B306"/>
    <mergeCell ref="B307:B308"/>
    <mergeCell ref="B311:B312"/>
    <mergeCell ref="B309:B310"/>
    <mergeCell ref="B313:B314"/>
    <mergeCell ref="B317:B318"/>
    <mergeCell ref="B319:B320"/>
    <mergeCell ref="B321:B322"/>
    <mergeCell ref="B323:B324"/>
    <mergeCell ref="B325:B326"/>
    <mergeCell ref="B335:B336"/>
    <mergeCell ref="B337:B338"/>
    <mergeCell ref="B339:B340"/>
    <mergeCell ref="B341:B342"/>
    <mergeCell ref="B343:B344"/>
    <mergeCell ref="B345:B346"/>
    <mergeCell ref="B347:B348"/>
    <mergeCell ref="B349:B350"/>
    <mergeCell ref="B959:B960"/>
    <mergeCell ref="B957:B958"/>
    <mergeCell ref="B499:B500"/>
    <mergeCell ref="B497:B498"/>
    <mergeCell ref="B501:B502"/>
    <mergeCell ref="B373:B374"/>
    <mergeCell ref="B351:B352"/>
    <mergeCell ref="B353:B354"/>
    <mergeCell ref="B355:B356"/>
    <mergeCell ref="B359:B360"/>
    <mergeCell ref="B357:B358"/>
    <mergeCell ref="B361:B362"/>
    <mergeCell ref="B381:B382"/>
    <mergeCell ref="B383:B384"/>
    <mergeCell ref="B385:B386"/>
    <mergeCell ref="B387:B388"/>
    <mergeCell ref="B389:B390"/>
    <mergeCell ref="B363:B364"/>
    <mergeCell ref="B365:B366"/>
    <mergeCell ref="B367:B368"/>
    <mergeCell ref="B369:B370"/>
    <mergeCell ref="B371:B372"/>
    <mergeCell ref="B391:B392"/>
    <mergeCell ref="B393:B394"/>
    <mergeCell ref="B395:B396"/>
    <mergeCell ref="B397:B398"/>
    <mergeCell ref="B399:B400"/>
    <mergeCell ref="B401:B402"/>
    <mergeCell ref="B433:B434"/>
    <mergeCell ref="B405:B406"/>
    <mergeCell ref="B403:B404"/>
    <mergeCell ref="B407:B408"/>
    <mergeCell ref="B409:B410"/>
    <mergeCell ref="B411:B412"/>
    <mergeCell ref="B413:B414"/>
    <mergeCell ref="B435:B436"/>
    <mergeCell ref="B437:B438"/>
    <mergeCell ref="B439:B440"/>
    <mergeCell ref="B441:B442"/>
    <mergeCell ref="B443:B444"/>
    <mergeCell ref="B415:B416"/>
    <mergeCell ref="B417:B418"/>
    <mergeCell ref="B419:B420"/>
    <mergeCell ref="B429:B430"/>
    <mergeCell ref="B431:B432"/>
    <mergeCell ref="B445:B446"/>
    <mergeCell ref="B447:B448"/>
    <mergeCell ref="B449:B450"/>
    <mergeCell ref="B453:B454"/>
    <mergeCell ref="B451:B452"/>
    <mergeCell ref="B455:B456"/>
    <mergeCell ref="B457:B458"/>
    <mergeCell ref="B459:B460"/>
    <mergeCell ref="B461:B462"/>
    <mergeCell ref="B463:B464"/>
    <mergeCell ref="B465:B466"/>
    <mergeCell ref="B467:B468"/>
    <mergeCell ref="B587:B588"/>
    <mergeCell ref="B589:B590"/>
    <mergeCell ref="B571:B572"/>
    <mergeCell ref="B573:B574"/>
    <mergeCell ref="B575:B576"/>
    <mergeCell ref="B577:B578"/>
    <mergeCell ref="B667:B668"/>
    <mergeCell ref="B593:B594"/>
    <mergeCell ref="B591:B592"/>
    <mergeCell ref="B595:B596"/>
    <mergeCell ref="B597:B598"/>
    <mergeCell ref="B599:B600"/>
    <mergeCell ref="B601:B602"/>
    <mergeCell ref="B623:B624"/>
    <mergeCell ref="B625:B626"/>
    <mergeCell ref="B627:B628"/>
    <mergeCell ref="B669:B670"/>
    <mergeCell ref="B671:B672"/>
    <mergeCell ref="B673:B674"/>
    <mergeCell ref="B675:B676"/>
    <mergeCell ref="B677:B678"/>
    <mergeCell ref="B603:B604"/>
    <mergeCell ref="B605:B606"/>
    <mergeCell ref="B607:B608"/>
    <mergeCell ref="B663:B664"/>
    <mergeCell ref="B665:B666"/>
    <mergeCell ref="B679:B680"/>
    <mergeCell ref="B681:B682"/>
    <mergeCell ref="B683:B684"/>
    <mergeCell ref="B687:B688"/>
    <mergeCell ref="B685:B686"/>
    <mergeCell ref="B689:B690"/>
    <mergeCell ref="B691:B692"/>
    <mergeCell ref="B693:B694"/>
    <mergeCell ref="B695:B696"/>
    <mergeCell ref="B697:B698"/>
    <mergeCell ref="B699:B700"/>
    <mergeCell ref="B701:B702"/>
    <mergeCell ref="B729:B730"/>
    <mergeCell ref="B731:B732"/>
    <mergeCell ref="B711:B712"/>
    <mergeCell ref="B713:B714"/>
    <mergeCell ref="B715:B716"/>
    <mergeCell ref="B717:B718"/>
    <mergeCell ref="B719:B720"/>
    <mergeCell ref="B747:B748"/>
    <mergeCell ref="B749:B750"/>
    <mergeCell ref="B735:B736"/>
    <mergeCell ref="B733:B734"/>
    <mergeCell ref="B737:B738"/>
    <mergeCell ref="B739:B740"/>
    <mergeCell ref="B741:B742"/>
    <mergeCell ref="B743:B744"/>
    <mergeCell ref="B5:B6"/>
    <mergeCell ref="B7:B8"/>
    <mergeCell ref="B9:B10"/>
    <mergeCell ref="B11:B12"/>
    <mergeCell ref="B13:B14"/>
    <mergeCell ref="B745:B746"/>
    <mergeCell ref="B721:B722"/>
    <mergeCell ref="B723:B724"/>
    <mergeCell ref="B725:B726"/>
    <mergeCell ref="B727:B728"/>
    <mergeCell ref="B15:B16"/>
    <mergeCell ref="B17:B18"/>
    <mergeCell ref="B19:B20"/>
    <mergeCell ref="B21:B22"/>
    <mergeCell ref="B23:B24"/>
    <mergeCell ref="B25:B26"/>
    <mergeCell ref="B57:B58"/>
    <mergeCell ref="B45:B46"/>
    <mergeCell ref="B29:B30"/>
    <mergeCell ref="B27:B28"/>
    <mergeCell ref="B31:B32"/>
    <mergeCell ref="B33:B34"/>
    <mergeCell ref="B35:B36"/>
    <mergeCell ref="B37:B38"/>
    <mergeCell ref="B59:B60"/>
    <mergeCell ref="B61:B62"/>
    <mergeCell ref="B63:B64"/>
    <mergeCell ref="B65:B66"/>
    <mergeCell ref="B67:B68"/>
    <mergeCell ref="B39:B40"/>
    <mergeCell ref="B41:B42"/>
    <mergeCell ref="B43:B44"/>
    <mergeCell ref="B53:B54"/>
    <mergeCell ref="B55:B56"/>
    <mergeCell ref="B69:B70"/>
    <mergeCell ref="B71:B72"/>
    <mergeCell ref="B73:B74"/>
    <mergeCell ref="B77:B78"/>
    <mergeCell ref="B75:B76"/>
    <mergeCell ref="B79:B80"/>
    <mergeCell ref="B81:B82"/>
    <mergeCell ref="B83:B84"/>
    <mergeCell ref="B85:B86"/>
    <mergeCell ref="B87:B88"/>
    <mergeCell ref="B89:B90"/>
    <mergeCell ref="B91:B92"/>
    <mergeCell ref="B979:B980"/>
    <mergeCell ref="B981:B982"/>
    <mergeCell ref="B983:B984"/>
    <mergeCell ref="B985:B986"/>
    <mergeCell ref="B945:B946"/>
    <mergeCell ref="B947:B948"/>
    <mergeCell ref="B949:B950"/>
    <mergeCell ref="B951:B952"/>
    <mergeCell ref="B953:B954"/>
    <mergeCell ref="B955:B956"/>
    <mergeCell ref="B523:B524"/>
    <mergeCell ref="B525:B526"/>
    <mergeCell ref="B527:B528"/>
    <mergeCell ref="B529:B530"/>
    <mergeCell ref="B531:B532"/>
    <mergeCell ref="B533:B534"/>
    <mergeCell ref="B535:B536"/>
    <mergeCell ref="B537:B538"/>
    <mergeCell ref="B539:B540"/>
    <mergeCell ref="B541:B542"/>
    <mergeCell ref="B543:B544"/>
    <mergeCell ref="B545:B546"/>
    <mergeCell ref="B547:B548"/>
    <mergeCell ref="B549:B550"/>
    <mergeCell ref="B551:B552"/>
    <mergeCell ref="B553:B554"/>
    <mergeCell ref="B555:B556"/>
    <mergeCell ref="B557:B558"/>
    <mergeCell ref="B559:B560"/>
    <mergeCell ref="B561:B562"/>
    <mergeCell ref="B563:B564"/>
    <mergeCell ref="B617:B618"/>
    <mergeCell ref="B619:B620"/>
    <mergeCell ref="B621:B622"/>
    <mergeCell ref="B579:B580"/>
    <mergeCell ref="B581:B582"/>
    <mergeCell ref="B583:B584"/>
    <mergeCell ref="B585:B586"/>
    <mergeCell ref="B629:B630"/>
    <mergeCell ref="B631:B632"/>
    <mergeCell ref="B633:B634"/>
    <mergeCell ref="B635:B636"/>
    <mergeCell ref="B637:B638"/>
    <mergeCell ref="B639:B640"/>
    <mergeCell ref="B653:B654"/>
    <mergeCell ref="B655:B656"/>
    <mergeCell ref="B657:B658"/>
    <mergeCell ref="B641:B642"/>
    <mergeCell ref="B643:B644"/>
    <mergeCell ref="B645:B646"/>
    <mergeCell ref="B647:B648"/>
    <mergeCell ref="B649:B650"/>
    <mergeCell ref="B651:B652"/>
  </mergeCells>
  <printOptions/>
  <pageMargins left="0.7086614173228346" right="0.7086614173228346" top="0.7480314960629921" bottom="0.7480314960629921" header="0.31496062992125984" footer="0.31496062992125984"/>
  <pageSetup fitToHeight="0" fitToWidth="1" horizontalDpi="600" verticalDpi="600" orientation="portrait" paperSize="9" scale="60" r:id="rId1"/>
  <rowBreaks count="10" manualBreakCount="10">
    <brk id="94" max="255" man="1"/>
    <brk id="188" max="255" man="1"/>
    <brk id="282" max="255" man="1"/>
    <brk id="376" max="255" man="1"/>
    <brk id="470" max="255" man="1"/>
    <brk id="564" max="255" man="1"/>
    <brk id="658" max="255" man="1"/>
    <brk id="752" max="255" man="1"/>
    <brk id="846" max="11" man="1"/>
    <brk id="9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63"/>
  <sheetViews>
    <sheetView view="pageBreakPreview" zoomScaleSheetLayoutView="100" workbookViewId="0" topLeftCell="A1">
      <selection activeCell="L44" sqref="L44"/>
    </sheetView>
  </sheetViews>
  <sheetFormatPr defaultColWidth="8.875" defaultRowHeight="13.5"/>
  <cols>
    <col min="1" max="1" width="4.875" style="0" customWidth="1"/>
    <col min="2" max="2" width="3.125" style="0" customWidth="1"/>
    <col min="3" max="3" width="17.625" style="0" customWidth="1"/>
    <col min="4" max="4" width="9.875" style="0" bestFit="1" customWidth="1"/>
    <col min="5" max="11" width="8.875" style="0" customWidth="1"/>
  </cols>
  <sheetData>
    <row r="1" spans="1:11" ht="13.5">
      <c r="A1" s="45" t="s">
        <v>296</v>
      </c>
      <c r="D1" s="46"/>
      <c r="E1" s="46"/>
      <c r="F1" s="46"/>
      <c r="G1" s="46"/>
      <c r="H1" s="46"/>
      <c r="I1" s="46"/>
      <c r="J1" s="46"/>
      <c r="K1" s="50"/>
    </row>
    <row r="2" spans="1:11" ht="13.5">
      <c r="A2" s="45" t="s">
        <v>219</v>
      </c>
      <c r="D2" s="46"/>
      <c r="E2" s="46"/>
      <c r="F2" s="46"/>
      <c r="G2" s="46"/>
      <c r="H2" s="46"/>
      <c r="I2" s="46"/>
      <c r="J2" s="46"/>
      <c r="K2" s="50"/>
    </row>
    <row r="3" spans="2:11" s="1" customFormat="1" ht="13.5" customHeight="1">
      <c r="B3" s="46"/>
      <c r="C3" s="9"/>
      <c r="D3" s="46"/>
      <c r="E3" s="46"/>
      <c r="F3" s="46"/>
      <c r="G3" s="46"/>
      <c r="H3" s="46"/>
      <c r="I3" s="46"/>
      <c r="J3" s="290" t="s">
        <v>250</v>
      </c>
      <c r="K3" s="50"/>
    </row>
    <row r="4" spans="2:11" s="1" customFormat="1" ht="15" customHeight="1">
      <c r="B4" s="349" t="s">
        <v>51</v>
      </c>
      <c r="C4" s="350"/>
      <c r="D4" s="353" t="s">
        <v>159</v>
      </c>
      <c r="E4" s="354"/>
      <c r="F4" s="354"/>
      <c r="G4" s="354"/>
      <c r="H4" s="354"/>
      <c r="I4" s="354"/>
      <c r="J4" s="355"/>
      <c r="K4" s="50"/>
    </row>
    <row r="5" spans="2:11" s="1" customFormat="1" ht="54">
      <c r="B5" s="351"/>
      <c r="C5" s="352"/>
      <c r="D5" s="2" t="s">
        <v>84</v>
      </c>
      <c r="E5" s="2" t="s">
        <v>101</v>
      </c>
      <c r="F5" s="3" t="s">
        <v>349</v>
      </c>
      <c r="G5" s="3" t="s">
        <v>350</v>
      </c>
      <c r="H5" s="3" t="s">
        <v>102</v>
      </c>
      <c r="I5" s="3" t="s">
        <v>48</v>
      </c>
      <c r="J5" s="10" t="s">
        <v>88</v>
      </c>
      <c r="K5" s="50"/>
    </row>
    <row r="6" spans="2:11" s="1" customFormat="1" ht="13.5">
      <c r="B6" s="346" t="s">
        <v>272</v>
      </c>
      <c r="C6" s="359" t="s">
        <v>84</v>
      </c>
      <c r="D6" s="36">
        <f>SUM(D8,D10,D12,D14,D18,D16)</f>
        <v>7194</v>
      </c>
      <c r="E6" s="36">
        <f aca="true" t="shared" si="0" ref="E6:J6">SUM(E8,E10,E12,E14,E18,E16)</f>
        <v>6830</v>
      </c>
      <c r="F6" s="36">
        <f t="shared" si="0"/>
        <v>274</v>
      </c>
      <c r="G6" s="36">
        <f t="shared" si="0"/>
        <v>19</v>
      </c>
      <c r="H6" s="36">
        <f t="shared" si="0"/>
        <v>45</v>
      </c>
      <c r="I6" s="36">
        <f t="shared" si="0"/>
        <v>4</v>
      </c>
      <c r="J6" s="26">
        <f t="shared" si="0"/>
        <v>22</v>
      </c>
      <c r="K6" s="50"/>
    </row>
    <row r="7" spans="2:11" s="1" customFormat="1" ht="13.5">
      <c r="B7" s="347"/>
      <c r="C7" s="360"/>
      <c r="D7" s="239">
        <f>SUM(E7:J7)</f>
        <v>99.99999999999999</v>
      </c>
      <c r="E7" s="106">
        <f aca="true" t="shared" si="1" ref="E7:J7">ROUND(E6/$D6*100,1)</f>
        <v>94.9</v>
      </c>
      <c r="F7" s="106">
        <f t="shared" si="1"/>
        <v>3.8</v>
      </c>
      <c r="G7" s="106">
        <f t="shared" si="1"/>
        <v>0.3</v>
      </c>
      <c r="H7" s="106">
        <f t="shared" si="1"/>
        <v>0.6</v>
      </c>
      <c r="I7" s="106">
        <f t="shared" si="1"/>
        <v>0.1</v>
      </c>
      <c r="J7" s="107">
        <f t="shared" si="1"/>
        <v>0.3</v>
      </c>
      <c r="K7" s="50"/>
    </row>
    <row r="8" spans="2:11" s="1" customFormat="1" ht="13.5" customHeight="1">
      <c r="B8" s="347"/>
      <c r="C8" s="361" t="s">
        <v>101</v>
      </c>
      <c r="D8" s="38">
        <f>SUM(E8:J8)</f>
        <v>5827</v>
      </c>
      <c r="E8" s="54">
        <v>5682</v>
      </c>
      <c r="F8" s="54">
        <v>120</v>
      </c>
      <c r="G8" s="54">
        <v>4</v>
      </c>
      <c r="H8" s="54">
        <v>21</v>
      </c>
      <c r="I8" s="54">
        <v>0</v>
      </c>
      <c r="J8" s="55">
        <v>0</v>
      </c>
      <c r="K8" s="50"/>
    </row>
    <row r="9" spans="2:11" s="1" customFormat="1" ht="13.5" customHeight="1">
      <c r="B9" s="347"/>
      <c r="C9" s="357"/>
      <c r="D9" s="239">
        <f aca="true" t="shared" si="2" ref="D9:D19">SUM(E9:J9)</f>
        <v>100</v>
      </c>
      <c r="E9" s="106">
        <f>ROUND(E8/$D8*100,1)-0.1</f>
        <v>97.4</v>
      </c>
      <c r="F9" s="106">
        <f>ROUND(F8/$D8*100,1)</f>
        <v>2.1</v>
      </c>
      <c r="G9" s="106">
        <f>ROUND(G8/$D8*100,1)</f>
        <v>0.1</v>
      </c>
      <c r="H9" s="106">
        <f>ROUND(H8/$D8*100,1)</f>
        <v>0.4</v>
      </c>
      <c r="I9" s="106">
        <f>ROUND(I8/$D8*100,1)</f>
        <v>0</v>
      </c>
      <c r="J9" s="107">
        <f>ROUND(J8/$D8*100,1)</f>
        <v>0</v>
      </c>
      <c r="K9" s="50"/>
    </row>
    <row r="10" spans="2:11" s="1" customFormat="1" ht="13.5">
      <c r="B10" s="347"/>
      <c r="C10" s="356" t="s">
        <v>349</v>
      </c>
      <c r="D10" s="38">
        <f t="shared" si="2"/>
        <v>685</v>
      </c>
      <c r="E10" s="54">
        <v>599</v>
      </c>
      <c r="F10" s="54">
        <v>82</v>
      </c>
      <c r="G10" s="54">
        <v>1</v>
      </c>
      <c r="H10" s="54">
        <v>3</v>
      </c>
      <c r="I10" s="54">
        <v>0</v>
      </c>
      <c r="J10" s="55">
        <v>0</v>
      </c>
      <c r="K10" s="50"/>
    </row>
    <row r="11" spans="2:11" s="1" customFormat="1" ht="13.5">
      <c r="B11" s="347"/>
      <c r="C11" s="357"/>
      <c r="D11" s="241">
        <f t="shared" si="2"/>
        <v>100</v>
      </c>
      <c r="E11" s="106">
        <f>ROUND(E10/$D10*100,1)+0.1</f>
        <v>87.5</v>
      </c>
      <c r="F11" s="106">
        <f>ROUND(F10/$D10*100,1)</f>
        <v>12</v>
      </c>
      <c r="G11" s="106">
        <f>ROUND(G10/$D10*100,1)</f>
        <v>0.1</v>
      </c>
      <c r="H11" s="106">
        <f>ROUND(H10/$D10*100,1)</f>
        <v>0.4</v>
      </c>
      <c r="I11" s="106">
        <f>ROUND(I10/$D10*100,1)</f>
        <v>0</v>
      </c>
      <c r="J11" s="107">
        <f>ROUND(J10/$D10*100,1)</f>
        <v>0</v>
      </c>
      <c r="K11" s="50"/>
    </row>
    <row r="12" spans="2:11" s="1" customFormat="1" ht="13.5">
      <c r="B12" s="347"/>
      <c r="C12" s="356" t="s">
        <v>353</v>
      </c>
      <c r="D12" s="38">
        <f t="shared" si="2"/>
        <v>82</v>
      </c>
      <c r="E12" s="54">
        <v>66</v>
      </c>
      <c r="F12" s="54">
        <v>11</v>
      </c>
      <c r="G12" s="54">
        <v>4</v>
      </c>
      <c r="H12" s="54">
        <v>1</v>
      </c>
      <c r="I12" s="54">
        <v>0</v>
      </c>
      <c r="J12" s="55">
        <v>0</v>
      </c>
      <c r="K12" s="50"/>
    </row>
    <row r="13" spans="2:11" s="1" customFormat="1" ht="13.5">
      <c r="B13" s="347"/>
      <c r="C13" s="357"/>
      <c r="D13" s="241">
        <f t="shared" si="2"/>
        <v>100.00000000000001</v>
      </c>
      <c r="E13" s="106">
        <f aca="true" t="shared" si="3" ref="E13:J13">ROUND(E12/$D12*100,1)</f>
        <v>80.5</v>
      </c>
      <c r="F13" s="106">
        <f t="shared" si="3"/>
        <v>13.4</v>
      </c>
      <c r="G13" s="106">
        <f t="shared" si="3"/>
        <v>4.9</v>
      </c>
      <c r="H13" s="106">
        <f t="shared" si="3"/>
        <v>1.2</v>
      </c>
      <c r="I13" s="106">
        <f t="shared" si="3"/>
        <v>0</v>
      </c>
      <c r="J13" s="107">
        <f t="shared" si="3"/>
        <v>0</v>
      </c>
      <c r="K13" s="50"/>
    </row>
    <row r="14" spans="2:11" s="1" customFormat="1" ht="13.5">
      <c r="B14" s="347"/>
      <c r="C14" s="356" t="s">
        <v>102</v>
      </c>
      <c r="D14" s="38">
        <f t="shared" si="2"/>
        <v>350</v>
      </c>
      <c r="E14" s="54">
        <v>293</v>
      </c>
      <c r="F14" s="54">
        <v>42</v>
      </c>
      <c r="G14" s="54">
        <v>3</v>
      </c>
      <c r="H14" s="54">
        <v>10</v>
      </c>
      <c r="I14" s="54">
        <v>1</v>
      </c>
      <c r="J14" s="55">
        <v>1</v>
      </c>
      <c r="K14" s="50"/>
    </row>
    <row r="15" spans="2:11" ht="13.5">
      <c r="B15" s="347"/>
      <c r="C15" s="357"/>
      <c r="D15" s="241">
        <f t="shared" si="2"/>
        <v>100.00000000000001</v>
      </c>
      <c r="E15" s="106">
        <f>ROUND(E14/$D14*100,1)-0.1</f>
        <v>83.60000000000001</v>
      </c>
      <c r="F15" s="106">
        <f>ROUND(F14/$D14*100,1)</f>
        <v>12</v>
      </c>
      <c r="G15" s="106">
        <f>ROUND(G14/$D14*100,1)</f>
        <v>0.9</v>
      </c>
      <c r="H15" s="106">
        <f>ROUND(H14/$D14*100,1)</f>
        <v>2.9</v>
      </c>
      <c r="I15" s="106">
        <f>ROUND(I14/$D14*100,1)</f>
        <v>0.3</v>
      </c>
      <c r="J15" s="107">
        <f>ROUND(J14/$D14*100,1)</f>
        <v>0.3</v>
      </c>
      <c r="K15" s="50"/>
    </row>
    <row r="16" spans="2:11" ht="13.5">
      <c r="B16" s="347"/>
      <c r="C16" s="356" t="s">
        <v>48</v>
      </c>
      <c r="D16" s="38">
        <f>SUM(E16:J16)</f>
        <v>151</v>
      </c>
      <c r="E16" s="54">
        <v>117</v>
      </c>
      <c r="F16" s="54">
        <v>15</v>
      </c>
      <c r="G16" s="54">
        <v>6</v>
      </c>
      <c r="H16" s="54">
        <v>10</v>
      </c>
      <c r="I16" s="54">
        <v>3</v>
      </c>
      <c r="J16" s="55">
        <v>0</v>
      </c>
      <c r="K16" s="50"/>
    </row>
    <row r="17" spans="2:11" ht="13.5">
      <c r="B17" s="347"/>
      <c r="C17" s="357"/>
      <c r="D17" s="241">
        <f>SUM(E17:J17)</f>
        <v>100</v>
      </c>
      <c r="E17" s="106">
        <f aca="true" t="shared" si="4" ref="E17:J17">ROUND(E16/$D16*100,1)</f>
        <v>77.5</v>
      </c>
      <c r="F17" s="106">
        <f t="shared" si="4"/>
        <v>9.9</v>
      </c>
      <c r="G17" s="106">
        <f t="shared" si="4"/>
        <v>4</v>
      </c>
      <c r="H17" s="106">
        <f t="shared" si="4"/>
        <v>6.6</v>
      </c>
      <c r="I17" s="106">
        <f t="shared" si="4"/>
        <v>2</v>
      </c>
      <c r="J17" s="107">
        <f t="shared" si="4"/>
        <v>0</v>
      </c>
      <c r="K17" s="50"/>
    </row>
    <row r="18" spans="2:11" ht="13.5">
      <c r="B18" s="347"/>
      <c r="C18" s="356" t="s">
        <v>160</v>
      </c>
      <c r="D18" s="38">
        <f>SUM(E18:J18)</f>
        <v>99</v>
      </c>
      <c r="E18" s="54">
        <v>73</v>
      </c>
      <c r="F18" s="54">
        <v>4</v>
      </c>
      <c r="G18" s="54">
        <v>1</v>
      </c>
      <c r="H18" s="54">
        <v>0</v>
      </c>
      <c r="I18" s="54">
        <v>0</v>
      </c>
      <c r="J18" s="125">
        <v>21</v>
      </c>
      <c r="K18" s="50"/>
    </row>
    <row r="19" spans="2:11" ht="13.5">
      <c r="B19" s="348"/>
      <c r="C19" s="358"/>
      <c r="D19" s="242">
        <f t="shared" si="2"/>
        <v>100</v>
      </c>
      <c r="E19" s="109">
        <f>ROUND(E18/$D18*100,1)+0.1</f>
        <v>73.8</v>
      </c>
      <c r="F19" s="109">
        <f>ROUND(F18/$D18*100,1)</f>
        <v>4</v>
      </c>
      <c r="G19" s="109">
        <f>ROUND(G18/$D18*100,1)</f>
        <v>1</v>
      </c>
      <c r="H19" s="109">
        <f>ROUND(H18/$D18*100,1)</f>
        <v>0</v>
      </c>
      <c r="I19" s="109">
        <f>ROUND(I18/$D18*100,1)</f>
        <v>0</v>
      </c>
      <c r="J19" s="110">
        <f>ROUND(J18/$D18*100,1)</f>
        <v>21.2</v>
      </c>
      <c r="K19" s="50"/>
    </row>
    <row r="20" spans="2:11" ht="13.5">
      <c r="B20" s="46"/>
      <c r="C20" s="46"/>
      <c r="D20" s="46"/>
      <c r="E20" s="46"/>
      <c r="F20" s="46"/>
      <c r="G20" s="46"/>
      <c r="H20" s="46"/>
      <c r="I20" s="46"/>
      <c r="J20" s="46"/>
      <c r="K20" s="50"/>
    </row>
    <row r="21" spans="2:11" ht="13.5">
      <c r="B21" s="46"/>
      <c r="C21" s="46"/>
      <c r="D21" s="46"/>
      <c r="E21" s="46"/>
      <c r="F21" s="46"/>
      <c r="G21" s="46"/>
      <c r="H21" s="46"/>
      <c r="I21" s="46"/>
      <c r="J21" s="46"/>
      <c r="K21" s="50"/>
    </row>
    <row r="22" spans="1:11" ht="13.5">
      <c r="A22" s="45" t="s">
        <v>297</v>
      </c>
      <c r="B22" s="46"/>
      <c r="D22" s="46"/>
      <c r="E22" s="46"/>
      <c r="F22" s="46"/>
      <c r="G22" s="46"/>
      <c r="H22" s="46"/>
      <c r="I22" s="46"/>
      <c r="J22" s="46"/>
      <c r="K22" s="50"/>
    </row>
    <row r="23" spans="1:11" ht="13.5">
      <c r="A23" s="45" t="s">
        <v>220</v>
      </c>
      <c r="B23" s="46"/>
      <c r="D23" s="46"/>
      <c r="E23" s="46"/>
      <c r="F23" s="46"/>
      <c r="G23" s="46"/>
      <c r="H23" s="46"/>
      <c r="I23" s="46"/>
      <c r="J23" s="46"/>
      <c r="K23" s="50"/>
    </row>
    <row r="24" spans="2:11" ht="13.5">
      <c r="B24" s="46"/>
      <c r="C24" s="45"/>
      <c r="D24" s="46"/>
      <c r="E24" s="46"/>
      <c r="F24" s="46"/>
      <c r="G24" s="46"/>
      <c r="H24" s="46"/>
      <c r="I24" s="46"/>
      <c r="J24" s="290" t="s">
        <v>250</v>
      </c>
      <c r="K24" s="50"/>
    </row>
    <row r="25" spans="2:11" ht="15" customHeight="1">
      <c r="B25" s="349" t="s">
        <v>51</v>
      </c>
      <c r="C25" s="350"/>
      <c r="D25" s="353" t="s">
        <v>159</v>
      </c>
      <c r="E25" s="354"/>
      <c r="F25" s="354"/>
      <c r="G25" s="354"/>
      <c r="H25" s="354"/>
      <c r="I25" s="354"/>
      <c r="J25" s="355"/>
      <c r="K25" s="50"/>
    </row>
    <row r="26" spans="2:11" ht="54">
      <c r="B26" s="351"/>
      <c r="C26" s="352"/>
      <c r="D26" s="2" t="s">
        <v>84</v>
      </c>
      <c r="E26" s="2" t="s">
        <v>101</v>
      </c>
      <c r="F26" s="3" t="s">
        <v>349</v>
      </c>
      <c r="G26" s="3" t="s">
        <v>350</v>
      </c>
      <c r="H26" s="3" t="s">
        <v>102</v>
      </c>
      <c r="I26" s="3" t="s">
        <v>48</v>
      </c>
      <c r="J26" s="10" t="s">
        <v>88</v>
      </c>
      <c r="K26" s="50"/>
    </row>
    <row r="27" spans="2:11" ht="13.5">
      <c r="B27" s="346" t="s">
        <v>273</v>
      </c>
      <c r="C27" s="359" t="s">
        <v>84</v>
      </c>
      <c r="D27" s="36">
        <f aca="true" t="shared" si="5" ref="D27:J27">SUM(D29,D31,D33,D35,D39,D37)</f>
        <v>7194</v>
      </c>
      <c r="E27" s="36">
        <f t="shared" si="5"/>
        <v>6830</v>
      </c>
      <c r="F27" s="36">
        <f t="shared" si="5"/>
        <v>274</v>
      </c>
      <c r="G27" s="36">
        <f t="shared" si="5"/>
        <v>19</v>
      </c>
      <c r="H27" s="36">
        <f t="shared" si="5"/>
        <v>45</v>
      </c>
      <c r="I27" s="36">
        <f t="shared" si="5"/>
        <v>4</v>
      </c>
      <c r="J27" s="26">
        <f t="shared" si="5"/>
        <v>22</v>
      </c>
      <c r="K27" s="50"/>
    </row>
    <row r="28" spans="2:11" ht="13.5">
      <c r="B28" s="347"/>
      <c r="C28" s="360"/>
      <c r="D28" s="239">
        <f aca="true" t="shared" si="6" ref="D28:D40">SUM(E28:J28)</f>
        <v>99.99999999999999</v>
      </c>
      <c r="E28" s="106">
        <f aca="true" t="shared" si="7" ref="E28:J28">ROUND(E27/$D27*100,1)</f>
        <v>94.9</v>
      </c>
      <c r="F28" s="106">
        <f t="shared" si="7"/>
        <v>3.8</v>
      </c>
      <c r="G28" s="106">
        <f t="shared" si="7"/>
        <v>0.3</v>
      </c>
      <c r="H28" s="106">
        <f t="shared" si="7"/>
        <v>0.6</v>
      </c>
      <c r="I28" s="106">
        <f t="shared" si="7"/>
        <v>0.1</v>
      </c>
      <c r="J28" s="107">
        <f t="shared" si="7"/>
        <v>0.3</v>
      </c>
      <c r="K28" s="50"/>
    </row>
    <row r="29" spans="2:11" ht="13.5" customHeight="1">
      <c r="B29" s="347"/>
      <c r="C29" s="361" t="s">
        <v>101</v>
      </c>
      <c r="D29" s="38">
        <f>SUM(E29:J29)</f>
        <v>4493</v>
      </c>
      <c r="E29" s="54">
        <v>4366</v>
      </c>
      <c r="F29" s="54">
        <v>99</v>
      </c>
      <c r="G29" s="54">
        <v>7</v>
      </c>
      <c r="H29" s="54">
        <v>20</v>
      </c>
      <c r="I29" s="54">
        <v>0</v>
      </c>
      <c r="J29" s="55">
        <v>1</v>
      </c>
      <c r="K29" s="50"/>
    </row>
    <row r="30" spans="2:11" ht="13.5">
      <c r="B30" s="347"/>
      <c r="C30" s="357"/>
      <c r="D30" s="239">
        <f t="shared" si="6"/>
        <v>100.00000000000001</v>
      </c>
      <c r="E30" s="106">
        <f aca="true" t="shared" si="8" ref="E30:J30">ROUND(E29/$D29*100,1)</f>
        <v>97.2</v>
      </c>
      <c r="F30" s="106">
        <f t="shared" si="8"/>
        <v>2.2</v>
      </c>
      <c r="G30" s="106">
        <f t="shared" si="8"/>
        <v>0.2</v>
      </c>
      <c r="H30" s="106">
        <f t="shared" si="8"/>
        <v>0.4</v>
      </c>
      <c r="I30" s="106">
        <f t="shared" si="8"/>
        <v>0</v>
      </c>
      <c r="J30" s="107">
        <f t="shared" si="8"/>
        <v>0</v>
      </c>
      <c r="K30" s="50"/>
    </row>
    <row r="31" spans="2:11" ht="13.5" customHeight="1">
      <c r="B31" s="347"/>
      <c r="C31" s="356" t="s">
        <v>349</v>
      </c>
      <c r="D31" s="38">
        <f>SUM(E31:J31)</f>
        <v>708</v>
      </c>
      <c r="E31" s="54">
        <v>663</v>
      </c>
      <c r="F31" s="54">
        <v>43</v>
      </c>
      <c r="G31" s="54">
        <v>0</v>
      </c>
      <c r="H31" s="54">
        <v>2</v>
      </c>
      <c r="I31" s="54">
        <v>0</v>
      </c>
      <c r="J31" s="55">
        <v>0</v>
      </c>
      <c r="K31" s="50"/>
    </row>
    <row r="32" spans="2:11" ht="13.5">
      <c r="B32" s="347"/>
      <c r="C32" s="357"/>
      <c r="D32" s="241">
        <f t="shared" si="6"/>
        <v>99.99999999999999</v>
      </c>
      <c r="E32" s="106">
        <f aca="true" t="shared" si="9" ref="E32:J32">ROUND(E31/$D31*100,1)</f>
        <v>93.6</v>
      </c>
      <c r="F32" s="106">
        <f t="shared" si="9"/>
        <v>6.1</v>
      </c>
      <c r="G32" s="106">
        <f t="shared" si="9"/>
        <v>0</v>
      </c>
      <c r="H32" s="106">
        <f t="shared" si="9"/>
        <v>0.3</v>
      </c>
      <c r="I32" s="106">
        <f t="shared" si="9"/>
        <v>0</v>
      </c>
      <c r="J32" s="107">
        <f t="shared" si="9"/>
        <v>0</v>
      </c>
      <c r="K32" s="50"/>
    </row>
    <row r="33" spans="2:11" ht="13.5">
      <c r="B33" s="347"/>
      <c r="C33" s="356" t="s">
        <v>353</v>
      </c>
      <c r="D33" s="38">
        <f>SUM(E33:J33)</f>
        <v>206</v>
      </c>
      <c r="E33" s="54">
        <v>196</v>
      </c>
      <c r="F33" s="54">
        <v>8</v>
      </c>
      <c r="G33" s="54">
        <v>2</v>
      </c>
      <c r="H33" s="54">
        <v>0</v>
      </c>
      <c r="I33" s="54">
        <v>0</v>
      </c>
      <c r="J33" s="55">
        <v>0</v>
      </c>
      <c r="K33" s="50"/>
    </row>
    <row r="34" spans="2:11" ht="13.5">
      <c r="B34" s="347"/>
      <c r="C34" s="357"/>
      <c r="D34" s="241">
        <f t="shared" si="6"/>
        <v>100</v>
      </c>
      <c r="E34" s="106">
        <f aca="true" t="shared" si="10" ref="E34:J34">ROUND(E33/$D33*100,1)</f>
        <v>95.1</v>
      </c>
      <c r="F34" s="106">
        <f t="shared" si="10"/>
        <v>3.9</v>
      </c>
      <c r="G34" s="106">
        <f t="shared" si="10"/>
        <v>1</v>
      </c>
      <c r="H34" s="106">
        <f t="shared" si="10"/>
        <v>0</v>
      </c>
      <c r="I34" s="106">
        <f t="shared" si="10"/>
        <v>0</v>
      </c>
      <c r="J34" s="107">
        <f t="shared" si="10"/>
        <v>0</v>
      </c>
      <c r="K34" s="50"/>
    </row>
    <row r="35" spans="2:11" ht="13.5" customHeight="1">
      <c r="B35" s="347"/>
      <c r="C35" s="356" t="s">
        <v>102</v>
      </c>
      <c r="D35" s="38">
        <f t="shared" si="6"/>
        <v>790</v>
      </c>
      <c r="E35" s="54">
        <v>732</v>
      </c>
      <c r="F35" s="54">
        <v>47</v>
      </c>
      <c r="G35" s="54">
        <v>4</v>
      </c>
      <c r="H35" s="54">
        <v>7</v>
      </c>
      <c r="I35" s="54">
        <v>0</v>
      </c>
      <c r="J35" s="55">
        <v>0</v>
      </c>
      <c r="K35" s="50"/>
    </row>
    <row r="36" spans="2:11" ht="13.5">
      <c r="B36" s="347"/>
      <c r="C36" s="357"/>
      <c r="D36" s="241">
        <f t="shared" si="6"/>
        <v>100.00000000000001</v>
      </c>
      <c r="E36" s="106">
        <f aca="true" t="shared" si="11" ref="E36:J36">ROUND(E35/$D35*100,1)</f>
        <v>92.7</v>
      </c>
      <c r="F36" s="106">
        <f t="shared" si="11"/>
        <v>5.9</v>
      </c>
      <c r="G36" s="106">
        <f t="shared" si="11"/>
        <v>0.5</v>
      </c>
      <c r="H36" s="106">
        <f t="shared" si="11"/>
        <v>0.9</v>
      </c>
      <c r="I36" s="106">
        <f t="shared" si="11"/>
        <v>0</v>
      </c>
      <c r="J36" s="107">
        <f t="shared" si="11"/>
        <v>0</v>
      </c>
      <c r="K36" s="50"/>
    </row>
    <row r="37" spans="2:11" ht="13.5">
      <c r="B37" s="347"/>
      <c r="C37" s="356" t="s">
        <v>48</v>
      </c>
      <c r="D37" s="38">
        <f>SUM(E37:J37)</f>
        <v>352</v>
      </c>
      <c r="E37" s="54">
        <v>311</v>
      </c>
      <c r="F37" s="54">
        <v>26</v>
      </c>
      <c r="G37" s="54">
        <v>4</v>
      </c>
      <c r="H37" s="54">
        <v>7</v>
      </c>
      <c r="I37" s="54">
        <v>4</v>
      </c>
      <c r="J37" s="55">
        <v>0</v>
      </c>
      <c r="K37" s="50"/>
    </row>
    <row r="38" spans="2:11" ht="13.5">
      <c r="B38" s="347"/>
      <c r="C38" s="357"/>
      <c r="D38" s="241">
        <f t="shared" si="6"/>
        <v>100</v>
      </c>
      <c r="E38" s="106">
        <f aca="true" t="shared" si="12" ref="E38:J38">ROUND(E37/$D37*100,1)</f>
        <v>88.4</v>
      </c>
      <c r="F38" s="106">
        <f t="shared" si="12"/>
        <v>7.4</v>
      </c>
      <c r="G38" s="106">
        <f t="shared" si="12"/>
        <v>1.1</v>
      </c>
      <c r="H38" s="106">
        <f t="shared" si="12"/>
        <v>2</v>
      </c>
      <c r="I38" s="106">
        <f t="shared" si="12"/>
        <v>1.1</v>
      </c>
      <c r="J38" s="107">
        <f t="shared" si="12"/>
        <v>0</v>
      </c>
      <c r="K38" s="50"/>
    </row>
    <row r="39" spans="2:11" ht="13.5">
      <c r="B39" s="347"/>
      <c r="C39" s="356" t="s">
        <v>160</v>
      </c>
      <c r="D39" s="38">
        <f>SUM(E39:J39)</f>
        <v>645</v>
      </c>
      <c r="E39" s="54">
        <v>562</v>
      </c>
      <c r="F39" s="54">
        <v>51</v>
      </c>
      <c r="G39" s="54">
        <v>2</v>
      </c>
      <c r="H39" s="54">
        <v>9</v>
      </c>
      <c r="I39" s="54">
        <v>0</v>
      </c>
      <c r="J39" s="55">
        <v>21</v>
      </c>
      <c r="K39" s="50"/>
    </row>
    <row r="40" spans="2:11" ht="13.5">
      <c r="B40" s="348"/>
      <c r="C40" s="358"/>
      <c r="D40" s="242">
        <f t="shared" si="6"/>
        <v>100</v>
      </c>
      <c r="E40" s="109">
        <f aca="true" t="shared" si="13" ref="E40:J40">ROUND(E39/$D39*100,1)</f>
        <v>87.1</v>
      </c>
      <c r="F40" s="109">
        <f t="shared" si="13"/>
        <v>7.9</v>
      </c>
      <c r="G40" s="109">
        <f t="shared" si="13"/>
        <v>0.3</v>
      </c>
      <c r="H40" s="109">
        <f t="shared" si="13"/>
        <v>1.4</v>
      </c>
      <c r="I40" s="109">
        <f t="shared" si="13"/>
        <v>0</v>
      </c>
      <c r="J40" s="110">
        <f t="shared" si="13"/>
        <v>3.3</v>
      </c>
      <c r="K40" s="50"/>
    </row>
    <row r="41" spans="2:11" ht="13.5">
      <c r="B41" s="50"/>
      <c r="C41" s="50"/>
      <c r="D41" s="50"/>
      <c r="E41" s="50"/>
      <c r="F41" s="50"/>
      <c r="G41" s="50"/>
      <c r="H41" s="50"/>
      <c r="I41" s="50"/>
      <c r="J41" s="50"/>
      <c r="K41" s="50"/>
    </row>
    <row r="42" spans="2:11" ht="13.5">
      <c r="B42" s="50"/>
      <c r="C42" s="50"/>
      <c r="D42" s="50"/>
      <c r="E42" s="50"/>
      <c r="F42" s="50"/>
      <c r="G42" s="50"/>
      <c r="H42" s="50"/>
      <c r="I42" s="50"/>
      <c r="J42" s="50"/>
      <c r="K42" s="50"/>
    </row>
    <row r="43" spans="2:11" ht="13.5">
      <c r="B43" s="50"/>
      <c r="C43" s="50"/>
      <c r="D43" s="50"/>
      <c r="E43" s="50"/>
      <c r="F43" s="50"/>
      <c r="G43" s="50"/>
      <c r="H43" s="50"/>
      <c r="I43" s="50"/>
      <c r="J43" s="50"/>
      <c r="K43" s="50"/>
    </row>
    <row r="44" spans="2:11" ht="13.5">
      <c r="B44" s="50"/>
      <c r="C44" s="50"/>
      <c r="D44" s="50"/>
      <c r="E44" s="50"/>
      <c r="F44" s="50"/>
      <c r="G44" s="50"/>
      <c r="H44" s="50"/>
      <c r="I44" s="50"/>
      <c r="J44" s="50"/>
      <c r="K44" s="50"/>
    </row>
    <row r="45" spans="2:11" ht="13.5">
      <c r="B45" s="50"/>
      <c r="C45" s="50"/>
      <c r="D45" s="50"/>
      <c r="E45" s="50"/>
      <c r="F45" s="50"/>
      <c r="G45" s="50"/>
      <c r="H45" s="50"/>
      <c r="I45" s="50"/>
      <c r="J45" s="50"/>
      <c r="K45" s="50"/>
    </row>
    <row r="46" spans="2:11" ht="13.5">
      <c r="B46" s="50"/>
      <c r="C46" s="50"/>
      <c r="D46" s="50"/>
      <c r="E46" s="50"/>
      <c r="F46" s="50"/>
      <c r="G46" s="50"/>
      <c r="H46" s="50"/>
      <c r="I46" s="50"/>
      <c r="J46" s="50"/>
      <c r="K46" s="50"/>
    </row>
    <row r="47" spans="2:11" ht="13.5">
      <c r="B47" s="50"/>
      <c r="C47" s="50"/>
      <c r="D47" s="50"/>
      <c r="E47" s="50"/>
      <c r="F47" s="50"/>
      <c r="G47" s="50"/>
      <c r="H47" s="50"/>
      <c r="I47" s="50"/>
      <c r="J47" s="50"/>
      <c r="K47" s="50"/>
    </row>
    <row r="48" spans="2:11" ht="13.5">
      <c r="B48" s="50"/>
      <c r="C48" s="50"/>
      <c r="D48" s="50"/>
      <c r="E48" s="50"/>
      <c r="F48" s="50"/>
      <c r="G48" s="50"/>
      <c r="H48" s="50"/>
      <c r="I48" s="50"/>
      <c r="J48" s="50"/>
      <c r="K48" s="50"/>
    </row>
    <row r="49" spans="2:11" ht="13.5">
      <c r="B49" s="50"/>
      <c r="C49" s="50"/>
      <c r="D49" s="50"/>
      <c r="E49" s="50"/>
      <c r="F49" s="50"/>
      <c r="G49" s="50"/>
      <c r="H49" s="50"/>
      <c r="I49" s="50"/>
      <c r="J49" s="50"/>
      <c r="K49" s="50"/>
    </row>
    <row r="50" spans="2:11" ht="13.5">
      <c r="B50" s="50"/>
      <c r="C50" s="50"/>
      <c r="D50" s="50"/>
      <c r="E50" s="50"/>
      <c r="F50" s="50"/>
      <c r="G50" s="50"/>
      <c r="H50" s="50"/>
      <c r="I50" s="50"/>
      <c r="J50" s="50"/>
      <c r="K50" s="50"/>
    </row>
    <row r="51" spans="2:11" ht="13.5">
      <c r="B51" s="50"/>
      <c r="C51" s="50"/>
      <c r="D51" s="50"/>
      <c r="E51" s="50"/>
      <c r="F51" s="50"/>
      <c r="G51" s="50"/>
      <c r="H51" s="50"/>
      <c r="I51" s="50"/>
      <c r="J51" s="50"/>
      <c r="K51" s="50"/>
    </row>
    <row r="52" spans="2:12" ht="13.5">
      <c r="B52" s="50"/>
      <c r="C52" s="50"/>
      <c r="D52" s="50"/>
      <c r="E52" s="50"/>
      <c r="F52" s="50"/>
      <c r="G52" s="50"/>
      <c r="H52" s="50"/>
      <c r="I52" s="50"/>
      <c r="J52" s="50"/>
      <c r="K52" s="50"/>
      <c r="L52" s="45"/>
    </row>
    <row r="53" spans="2:12" ht="13.5">
      <c r="B53" s="50"/>
      <c r="C53" s="50"/>
      <c r="D53" s="50"/>
      <c r="E53" s="50"/>
      <c r="F53" s="50"/>
      <c r="G53" s="50"/>
      <c r="H53" s="50"/>
      <c r="I53" s="50"/>
      <c r="J53" s="50"/>
      <c r="K53" s="50"/>
      <c r="L53" s="45"/>
    </row>
    <row r="54" spans="2:12" ht="13.5">
      <c r="B54" s="50"/>
      <c r="C54" s="50"/>
      <c r="D54" s="50"/>
      <c r="E54" s="50"/>
      <c r="F54" s="50"/>
      <c r="G54" s="50"/>
      <c r="H54" s="50"/>
      <c r="I54" s="50"/>
      <c r="J54" s="50"/>
      <c r="K54" s="50"/>
      <c r="L54" s="44"/>
    </row>
    <row r="55" spans="2:12" ht="13.5">
      <c r="B55" s="50"/>
      <c r="C55" s="50"/>
      <c r="D55" s="50"/>
      <c r="E55" s="50"/>
      <c r="F55" s="50"/>
      <c r="G55" s="50"/>
      <c r="H55" s="50"/>
      <c r="I55" s="50"/>
      <c r="J55" s="50"/>
      <c r="K55" s="50"/>
      <c r="L55" s="44"/>
    </row>
    <row r="56" spans="2:11" ht="13.5">
      <c r="B56" s="50"/>
      <c r="C56" s="50"/>
      <c r="D56" s="50"/>
      <c r="E56" s="50"/>
      <c r="F56" s="50"/>
      <c r="G56" s="50"/>
      <c r="H56" s="50"/>
      <c r="I56" s="50"/>
      <c r="J56" s="50"/>
      <c r="K56" s="50"/>
    </row>
    <row r="57" spans="2:11" ht="13.5">
      <c r="B57" s="50"/>
      <c r="C57" s="50"/>
      <c r="D57" s="50"/>
      <c r="E57" s="50"/>
      <c r="F57" s="50"/>
      <c r="G57" s="50"/>
      <c r="H57" s="50"/>
      <c r="I57" s="50"/>
      <c r="J57" s="50"/>
      <c r="K57" s="50"/>
    </row>
    <row r="58" spans="2:11" ht="13.5">
      <c r="B58" s="50"/>
      <c r="C58" s="50"/>
      <c r="D58" s="50"/>
      <c r="E58" s="50"/>
      <c r="F58" s="50"/>
      <c r="G58" s="50"/>
      <c r="H58" s="50"/>
      <c r="I58" s="50"/>
      <c r="J58" s="50"/>
      <c r="K58" s="50"/>
    </row>
    <row r="59" spans="2:11" ht="13.5">
      <c r="B59" s="50"/>
      <c r="C59" s="50"/>
      <c r="D59" s="50"/>
      <c r="E59" s="50"/>
      <c r="F59" s="50"/>
      <c r="G59" s="50"/>
      <c r="H59" s="50"/>
      <c r="I59" s="50"/>
      <c r="J59" s="50"/>
      <c r="K59" s="50"/>
    </row>
    <row r="60" spans="2:11" ht="13.5">
      <c r="B60" s="50"/>
      <c r="C60" s="50"/>
      <c r="D60" s="50"/>
      <c r="E60" s="50"/>
      <c r="F60" s="50"/>
      <c r="G60" s="50"/>
      <c r="H60" s="50"/>
      <c r="I60" s="50"/>
      <c r="J60" s="50"/>
      <c r="K60" s="50"/>
    </row>
    <row r="61" spans="2:9" ht="13.5">
      <c r="B61" s="50"/>
      <c r="C61" s="50"/>
      <c r="D61" s="50"/>
      <c r="E61" s="50"/>
      <c r="F61" s="50"/>
      <c r="G61" s="50"/>
      <c r="H61" s="50"/>
      <c r="I61" s="50"/>
    </row>
    <row r="62" spans="2:9" ht="13.5">
      <c r="B62" s="50"/>
      <c r="C62" s="50"/>
      <c r="D62" s="50"/>
      <c r="E62" s="50"/>
      <c r="F62" s="50"/>
      <c r="G62" s="50"/>
      <c r="H62" s="50"/>
      <c r="I62" s="50"/>
    </row>
    <row r="63" spans="2:9" ht="13.5">
      <c r="B63" s="50"/>
      <c r="C63" s="50"/>
      <c r="D63" s="50"/>
      <c r="E63" s="50"/>
      <c r="F63" s="50"/>
      <c r="G63" s="50"/>
      <c r="H63" s="50"/>
      <c r="I63" s="50"/>
    </row>
  </sheetData>
  <sheetProtection/>
  <mergeCells count="20">
    <mergeCell ref="C35:C36"/>
    <mergeCell ref="C18:C19"/>
    <mergeCell ref="C39:C40"/>
    <mergeCell ref="C27:C28"/>
    <mergeCell ref="C6:C7"/>
    <mergeCell ref="C8:C9"/>
    <mergeCell ref="C10:C11"/>
    <mergeCell ref="C12:C13"/>
    <mergeCell ref="C14:C15"/>
    <mergeCell ref="C29:C30"/>
    <mergeCell ref="B6:B19"/>
    <mergeCell ref="B4:C5"/>
    <mergeCell ref="D4:J4"/>
    <mergeCell ref="B25:C26"/>
    <mergeCell ref="D25:J25"/>
    <mergeCell ref="B27:B40"/>
    <mergeCell ref="C31:C32"/>
    <mergeCell ref="C33:C34"/>
    <mergeCell ref="C16:C17"/>
    <mergeCell ref="C37:C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L911"/>
  <sheetViews>
    <sheetView view="pageBreakPreview" zoomScaleSheetLayoutView="100" workbookViewId="0" topLeftCell="A52">
      <selection activeCell="B39" sqref="B39:B46"/>
    </sheetView>
  </sheetViews>
  <sheetFormatPr defaultColWidth="13.00390625" defaultRowHeight="13.5"/>
  <cols>
    <col min="1" max="1" width="5.00390625" style="20" customWidth="1"/>
    <col min="2" max="2" width="13.00390625" style="20" customWidth="1"/>
    <col min="3" max="3" width="13.00390625" style="94" customWidth="1"/>
    <col min="4" max="16384" width="13.00390625" style="20" customWidth="1"/>
  </cols>
  <sheetData>
    <row r="1" spans="1:12" ht="13.5">
      <c r="A1" s="19" t="s">
        <v>298</v>
      </c>
      <c r="L1" s="57"/>
    </row>
    <row r="2" spans="1:12" ht="13.5">
      <c r="A2" s="19" t="s">
        <v>247</v>
      </c>
      <c r="L2" s="57"/>
    </row>
    <row r="3" ht="13.5">
      <c r="L3" s="290" t="s">
        <v>250</v>
      </c>
    </row>
    <row r="4" spans="2:12" ht="40.5">
      <c r="B4" s="291"/>
      <c r="C4" s="95" t="s">
        <v>221</v>
      </c>
      <c r="D4" s="21" t="s">
        <v>103</v>
      </c>
      <c r="E4" s="35" t="s">
        <v>183</v>
      </c>
      <c r="F4" s="35" t="s">
        <v>184</v>
      </c>
      <c r="G4" s="35" t="s">
        <v>185</v>
      </c>
      <c r="H4" s="35" t="s">
        <v>186</v>
      </c>
      <c r="I4" s="35" t="s">
        <v>187</v>
      </c>
      <c r="J4" s="35" t="s">
        <v>188</v>
      </c>
      <c r="K4" s="128" t="s">
        <v>83</v>
      </c>
      <c r="L4" s="23" t="s">
        <v>161</v>
      </c>
    </row>
    <row r="5" spans="2:12" ht="13.5">
      <c r="B5" s="331" t="s">
        <v>84</v>
      </c>
      <c r="C5" s="37">
        <v>49</v>
      </c>
      <c r="D5" s="37">
        <f>SUM(D7,D9,D11)</f>
        <v>15</v>
      </c>
      <c r="E5" s="37">
        <f>SUM(E7,E9,E11)</f>
        <v>30</v>
      </c>
      <c r="F5" s="37">
        <v>6</v>
      </c>
      <c r="G5" s="37">
        <f>SUM(G7,G9,G11)</f>
        <v>3</v>
      </c>
      <c r="H5" s="37">
        <f>SUM(H7,H9,H11)</f>
        <v>1</v>
      </c>
      <c r="I5" s="37">
        <f>SUM(I7,I9,I11)</f>
        <v>0</v>
      </c>
      <c r="J5" s="37">
        <f>SUM(J7,J9,J11)</f>
        <v>0</v>
      </c>
      <c r="K5" s="37">
        <f>SUM(K7,K9,K11)</f>
        <v>6</v>
      </c>
      <c r="L5" s="26">
        <v>0</v>
      </c>
    </row>
    <row r="6" spans="2:12" ht="13.5">
      <c r="B6" s="341"/>
      <c r="C6" s="294" t="s">
        <v>259</v>
      </c>
      <c r="D6" s="27">
        <f aca="true" t="shared" si="0" ref="D6:L6">ROUND(D5/$C5*100,1)</f>
        <v>30.6</v>
      </c>
      <c r="E6" s="27">
        <f t="shared" si="0"/>
        <v>61.2</v>
      </c>
      <c r="F6" s="27">
        <f t="shared" si="0"/>
        <v>12.2</v>
      </c>
      <c r="G6" s="27">
        <f t="shared" si="0"/>
        <v>6.1</v>
      </c>
      <c r="H6" s="60">
        <f t="shared" si="0"/>
        <v>2</v>
      </c>
      <c r="I6" s="27">
        <f t="shared" si="0"/>
        <v>0</v>
      </c>
      <c r="J6" s="27">
        <f t="shared" si="0"/>
        <v>0</v>
      </c>
      <c r="K6" s="27">
        <f t="shared" si="0"/>
        <v>12.2</v>
      </c>
      <c r="L6" s="28">
        <f t="shared" si="0"/>
        <v>0</v>
      </c>
    </row>
    <row r="7" spans="2:12" ht="13.5">
      <c r="B7" s="332" t="s">
        <v>89</v>
      </c>
      <c r="C7" s="93">
        <v>24</v>
      </c>
      <c r="D7" s="37">
        <v>11</v>
      </c>
      <c r="E7" s="37">
        <v>14</v>
      </c>
      <c r="F7" s="37">
        <v>3</v>
      </c>
      <c r="G7" s="29">
        <v>2</v>
      </c>
      <c r="H7" s="36">
        <v>1</v>
      </c>
      <c r="I7" s="37">
        <v>0</v>
      </c>
      <c r="J7" s="37">
        <v>0</v>
      </c>
      <c r="K7" s="37">
        <v>4</v>
      </c>
      <c r="L7" s="39">
        <v>0</v>
      </c>
    </row>
    <row r="8" spans="2:12" ht="13.5">
      <c r="B8" s="341"/>
      <c r="C8" s="294" t="s">
        <v>259</v>
      </c>
      <c r="D8" s="116">
        <f aca="true" t="shared" si="1" ref="D8:L8">ROUND(D7/$C7*100,1)</f>
        <v>45.8</v>
      </c>
      <c r="E8" s="116">
        <f t="shared" si="1"/>
        <v>58.3</v>
      </c>
      <c r="F8" s="116">
        <f t="shared" si="1"/>
        <v>12.5</v>
      </c>
      <c r="G8" s="116">
        <f t="shared" si="1"/>
        <v>8.3</v>
      </c>
      <c r="H8" s="60">
        <f t="shared" si="1"/>
        <v>4.2</v>
      </c>
      <c r="I8" s="27">
        <f t="shared" si="1"/>
        <v>0</v>
      </c>
      <c r="J8" s="27">
        <f t="shared" si="1"/>
        <v>0</v>
      </c>
      <c r="K8" s="27">
        <f t="shared" si="1"/>
        <v>16.7</v>
      </c>
      <c r="L8" s="28">
        <f t="shared" si="1"/>
        <v>0</v>
      </c>
    </row>
    <row r="9" spans="2:12" ht="13.5">
      <c r="B9" s="340" t="s">
        <v>90</v>
      </c>
      <c r="C9" s="93">
        <v>24</v>
      </c>
      <c r="D9" s="89">
        <v>4</v>
      </c>
      <c r="E9" s="89">
        <v>15</v>
      </c>
      <c r="F9" s="89">
        <v>3</v>
      </c>
      <c r="G9" s="89">
        <v>1</v>
      </c>
      <c r="H9" s="90">
        <v>0</v>
      </c>
      <c r="I9" s="91">
        <v>0</v>
      </c>
      <c r="J9" s="91">
        <v>0</v>
      </c>
      <c r="K9" s="91">
        <v>2</v>
      </c>
      <c r="L9" s="92">
        <v>0</v>
      </c>
    </row>
    <row r="10" spans="2:12" ht="13.5">
      <c r="B10" s="341"/>
      <c r="C10" s="294" t="s">
        <v>259</v>
      </c>
      <c r="D10" s="27">
        <f aca="true" t="shared" si="2" ref="D10:L10">ROUND(D9/$C9*100,1)</f>
        <v>16.7</v>
      </c>
      <c r="E10" s="27">
        <f t="shared" si="2"/>
        <v>62.5</v>
      </c>
      <c r="F10" s="27">
        <f t="shared" si="2"/>
        <v>12.5</v>
      </c>
      <c r="G10" s="27">
        <f t="shared" si="2"/>
        <v>4.2</v>
      </c>
      <c r="H10" s="60">
        <f t="shared" si="2"/>
        <v>0</v>
      </c>
      <c r="I10" s="27">
        <f t="shared" si="2"/>
        <v>0</v>
      </c>
      <c r="J10" s="27">
        <f t="shared" si="2"/>
        <v>0</v>
      </c>
      <c r="K10" s="27">
        <f t="shared" si="2"/>
        <v>8.3</v>
      </c>
      <c r="L10" s="28">
        <f t="shared" si="2"/>
        <v>0</v>
      </c>
    </row>
    <row r="11" spans="2:12" ht="13.5" customHeight="1">
      <c r="B11" s="342" t="s">
        <v>88</v>
      </c>
      <c r="C11" s="93">
        <v>1</v>
      </c>
      <c r="D11" s="37">
        <v>0</v>
      </c>
      <c r="E11" s="37">
        <v>1</v>
      </c>
      <c r="F11" s="37">
        <v>0</v>
      </c>
      <c r="G11" s="37">
        <v>0</v>
      </c>
      <c r="H11" s="36">
        <v>0</v>
      </c>
      <c r="I11" s="37">
        <v>0</v>
      </c>
      <c r="J11" s="37">
        <v>0</v>
      </c>
      <c r="K11" s="37">
        <v>0</v>
      </c>
      <c r="L11" s="39">
        <v>0</v>
      </c>
    </row>
    <row r="12" spans="2:12" ht="13.5">
      <c r="B12" s="343"/>
      <c r="C12" s="296" t="s">
        <v>259</v>
      </c>
      <c r="D12" s="31">
        <f aca="true" t="shared" si="3" ref="D12:L12">ROUND(D11/$C11*100,1)</f>
        <v>0</v>
      </c>
      <c r="E12" s="31">
        <f t="shared" si="3"/>
        <v>100</v>
      </c>
      <c r="F12" s="31">
        <f t="shared" si="3"/>
        <v>0</v>
      </c>
      <c r="G12" s="31">
        <f t="shared" si="3"/>
        <v>0</v>
      </c>
      <c r="H12" s="31">
        <f t="shared" si="3"/>
        <v>0</v>
      </c>
      <c r="I12" s="31">
        <f t="shared" si="3"/>
        <v>0</v>
      </c>
      <c r="J12" s="31">
        <f t="shared" si="3"/>
        <v>0</v>
      </c>
      <c r="K12" s="31">
        <f t="shared" si="3"/>
        <v>0</v>
      </c>
      <c r="L12" s="32">
        <f t="shared" si="3"/>
        <v>0</v>
      </c>
    </row>
    <row r="13" spans="2:12" ht="13.5">
      <c r="B13" s="331" t="s">
        <v>84</v>
      </c>
      <c r="C13" s="42">
        <v>49</v>
      </c>
      <c r="D13" s="42">
        <f aca="true" t="shared" si="4" ref="D13:L13">SUM(D15,D17,D19,D21,D23)</f>
        <v>15</v>
      </c>
      <c r="E13" s="42">
        <f t="shared" si="4"/>
        <v>30</v>
      </c>
      <c r="F13" s="42">
        <f t="shared" si="4"/>
        <v>6</v>
      </c>
      <c r="G13" s="42">
        <f t="shared" si="4"/>
        <v>3</v>
      </c>
      <c r="H13" s="42">
        <f t="shared" si="4"/>
        <v>1</v>
      </c>
      <c r="I13" s="42">
        <f t="shared" si="4"/>
        <v>0</v>
      </c>
      <c r="J13" s="42">
        <f t="shared" si="4"/>
        <v>0</v>
      </c>
      <c r="K13" s="42">
        <f t="shared" si="4"/>
        <v>6</v>
      </c>
      <c r="L13" s="26">
        <f t="shared" si="4"/>
        <v>0</v>
      </c>
    </row>
    <row r="14" spans="2:12" ht="13.5">
      <c r="B14" s="341"/>
      <c r="C14" s="294" t="s">
        <v>259</v>
      </c>
      <c r="D14" s="27">
        <f aca="true" t="shared" si="5" ref="D14:L14">ROUND(D13/$C13*100,1)</f>
        <v>30.6</v>
      </c>
      <c r="E14" s="27">
        <f t="shared" si="5"/>
        <v>61.2</v>
      </c>
      <c r="F14" s="27">
        <f t="shared" si="5"/>
        <v>12.2</v>
      </c>
      <c r="G14" s="27">
        <f t="shared" si="5"/>
        <v>6.1</v>
      </c>
      <c r="H14" s="60">
        <f t="shared" si="5"/>
        <v>2</v>
      </c>
      <c r="I14" s="27">
        <f t="shared" si="5"/>
        <v>0</v>
      </c>
      <c r="J14" s="27">
        <f t="shared" si="5"/>
        <v>0</v>
      </c>
      <c r="K14" s="27">
        <f t="shared" si="5"/>
        <v>12.2</v>
      </c>
      <c r="L14" s="28">
        <f t="shared" si="5"/>
        <v>0</v>
      </c>
    </row>
    <row r="15" spans="2:12" ht="13.5">
      <c r="B15" s="340" t="s">
        <v>177</v>
      </c>
      <c r="C15" s="93">
        <v>10</v>
      </c>
      <c r="D15" s="37">
        <v>0</v>
      </c>
      <c r="E15" s="37">
        <v>7</v>
      </c>
      <c r="F15" s="37">
        <v>1</v>
      </c>
      <c r="G15" s="29">
        <v>0</v>
      </c>
      <c r="H15" s="36">
        <v>0</v>
      </c>
      <c r="I15" s="37">
        <v>0</v>
      </c>
      <c r="J15" s="37">
        <v>0</v>
      </c>
      <c r="K15" s="37">
        <v>3</v>
      </c>
      <c r="L15" s="39">
        <v>0</v>
      </c>
    </row>
    <row r="16" spans="2:12" ht="13.5">
      <c r="B16" s="341"/>
      <c r="C16" s="294" t="s">
        <v>259</v>
      </c>
      <c r="D16" s="116">
        <f aca="true" t="shared" si="6" ref="D16:L16">ROUND(D15/$C15*100,1)</f>
        <v>0</v>
      </c>
      <c r="E16" s="116">
        <f t="shared" si="6"/>
        <v>70</v>
      </c>
      <c r="F16" s="116">
        <f t="shared" si="6"/>
        <v>10</v>
      </c>
      <c r="G16" s="116">
        <f t="shared" si="6"/>
        <v>0</v>
      </c>
      <c r="H16" s="60">
        <f t="shared" si="6"/>
        <v>0</v>
      </c>
      <c r="I16" s="27">
        <f t="shared" si="6"/>
        <v>0</v>
      </c>
      <c r="J16" s="27">
        <f t="shared" si="6"/>
        <v>0</v>
      </c>
      <c r="K16" s="27">
        <f t="shared" si="6"/>
        <v>30</v>
      </c>
      <c r="L16" s="28">
        <f t="shared" si="6"/>
        <v>0</v>
      </c>
    </row>
    <row r="17" spans="2:12" ht="13.5">
      <c r="B17" s="340" t="s">
        <v>178</v>
      </c>
      <c r="C17" s="93">
        <v>13</v>
      </c>
      <c r="D17" s="37">
        <v>4</v>
      </c>
      <c r="E17" s="37">
        <v>8</v>
      </c>
      <c r="F17" s="37">
        <v>2</v>
      </c>
      <c r="G17" s="29">
        <v>0</v>
      </c>
      <c r="H17" s="36">
        <v>0</v>
      </c>
      <c r="I17" s="37">
        <v>0</v>
      </c>
      <c r="J17" s="37">
        <v>0</v>
      </c>
      <c r="K17" s="37">
        <v>0</v>
      </c>
      <c r="L17" s="39">
        <v>0</v>
      </c>
    </row>
    <row r="18" spans="2:12" ht="13.5">
      <c r="B18" s="341"/>
      <c r="C18" s="294" t="s">
        <v>259</v>
      </c>
      <c r="D18" s="116">
        <f aca="true" t="shared" si="7" ref="D18:L18">ROUND(D17/$C17*100,1)</f>
        <v>30.8</v>
      </c>
      <c r="E18" s="116">
        <f t="shared" si="7"/>
        <v>61.5</v>
      </c>
      <c r="F18" s="116">
        <f t="shared" si="7"/>
        <v>15.4</v>
      </c>
      <c r="G18" s="116">
        <f t="shared" si="7"/>
        <v>0</v>
      </c>
      <c r="H18" s="60">
        <f t="shared" si="7"/>
        <v>0</v>
      </c>
      <c r="I18" s="27">
        <f t="shared" si="7"/>
        <v>0</v>
      </c>
      <c r="J18" s="27">
        <f t="shared" si="7"/>
        <v>0</v>
      </c>
      <c r="K18" s="27">
        <f t="shared" si="7"/>
        <v>0</v>
      </c>
      <c r="L18" s="28">
        <f t="shared" si="7"/>
        <v>0</v>
      </c>
    </row>
    <row r="19" spans="2:12" ht="13.5">
      <c r="B19" s="340" t="s">
        <v>110</v>
      </c>
      <c r="C19" s="93">
        <v>14</v>
      </c>
      <c r="D19" s="37">
        <v>5</v>
      </c>
      <c r="E19" s="37">
        <v>8</v>
      </c>
      <c r="F19" s="37">
        <v>1</v>
      </c>
      <c r="G19" s="29">
        <v>1</v>
      </c>
      <c r="H19" s="36">
        <v>0</v>
      </c>
      <c r="I19" s="37">
        <v>0</v>
      </c>
      <c r="J19" s="37">
        <v>0</v>
      </c>
      <c r="K19" s="37">
        <v>2</v>
      </c>
      <c r="L19" s="39">
        <v>0</v>
      </c>
    </row>
    <row r="20" spans="2:12" ht="13.5">
      <c r="B20" s="341"/>
      <c r="C20" s="294" t="s">
        <v>259</v>
      </c>
      <c r="D20" s="112">
        <f aca="true" t="shared" si="8" ref="D20:L20">ROUND(D19/$C19*100,1)</f>
        <v>35.7</v>
      </c>
      <c r="E20" s="112">
        <f t="shared" si="8"/>
        <v>57.1</v>
      </c>
      <c r="F20" s="112">
        <f t="shared" si="8"/>
        <v>7.1</v>
      </c>
      <c r="G20" s="112">
        <f t="shared" si="8"/>
        <v>7.1</v>
      </c>
      <c r="H20" s="113">
        <f t="shared" si="8"/>
        <v>0</v>
      </c>
      <c r="I20" s="27">
        <f t="shared" si="8"/>
        <v>0</v>
      </c>
      <c r="J20" s="27">
        <f t="shared" si="8"/>
        <v>0</v>
      </c>
      <c r="K20" s="27">
        <f t="shared" si="8"/>
        <v>14.3</v>
      </c>
      <c r="L20" s="28">
        <f t="shared" si="8"/>
        <v>0</v>
      </c>
    </row>
    <row r="21" spans="2:12" ht="13.5">
      <c r="B21" s="340" t="s">
        <v>189</v>
      </c>
      <c r="C21" s="93">
        <v>12</v>
      </c>
      <c r="D21" s="37">
        <v>6</v>
      </c>
      <c r="E21" s="37">
        <v>7</v>
      </c>
      <c r="F21" s="37">
        <v>2</v>
      </c>
      <c r="G21" s="29">
        <v>2</v>
      </c>
      <c r="H21" s="36">
        <v>1</v>
      </c>
      <c r="I21" s="37">
        <v>0</v>
      </c>
      <c r="J21" s="37">
        <v>0</v>
      </c>
      <c r="K21" s="37">
        <v>1</v>
      </c>
      <c r="L21" s="39">
        <v>0</v>
      </c>
    </row>
    <row r="22" spans="2:12" ht="13.5">
      <c r="B22" s="341"/>
      <c r="C22" s="294" t="s">
        <v>259</v>
      </c>
      <c r="D22" s="116">
        <f aca="true" t="shared" si="9" ref="D22:L22">ROUND(D21/$C21*100,1)</f>
        <v>50</v>
      </c>
      <c r="E22" s="116">
        <f t="shared" si="9"/>
        <v>58.3</v>
      </c>
      <c r="F22" s="116">
        <f t="shared" si="9"/>
        <v>16.7</v>
      </c>
      <c r="G22" s="116">
        <f t="shared" si="9"/>
        <v>16.7</v>
      </c>
      <c r="H22" s="60">
        <f t="shared" si="9"/>
        <v>8.3</v>
      </c>
      <c r="I22" s="27">
        <f t="shared" si="9"/>
        <v>0</v>
      </c>
      <c r="J22" s="27">
        <f t="shared" si="9"/>
        <v>0</v>
      </c>
      <c r="K22" s="27">
        <f t="shared" si="9"/>
        <v>8.3</v>
      </c>
      <c r="L22" s="28">
        <f t="shared" si="9"/>
        <v>0</v>
      </c>
    </row>
    <row r="23" spans="2:12" ht="13.5" customHeight="1">
      <c r="B23" s="342" t="s">
        <v>88</v>
      </c>
      <c r="C23" s="93">
        <v>0</v>
      </c>
      <c r="D23" s="37">
        <v>0</v>
      </c>
      <c r="E23" s="37">
        <v>0</v>
      </c>
      <c r="F23" s="37">
        <v>0</v>
      </c>
      <c r="G23" s="29">
        <v>0</v>
      </c>
      <c r="H23" s="36">
        <v>0</v>
      </c>
      <c r="I23" s="37">
        <v>0</v>
      </c>
      <c r="J23" s="37">
        <v>0</v>
      </c>
      <c r="K23" s="37">
        <v>0</v>
      </c>
      <c r="L23" s="39">
        <v>0</v>
      </c>
    </row>
    <row r="24" spans="2:12" ht="13.5">
      <c r="B24" s="345"/>
      <c r="C24" s="296" t="s">
        <v>259</v>
      </c>
      <c r="D24" s="31">
        <v>0</v>
      </c>
      <c r="E24" s="31">
        <v>0</v>
      </c>
      <c r="F24" s="31">
        <v>0</v>
      </c>
      <c r="G24" s="31">
        <v>0</v>
      </c>
      <c r="H24" s="61">
        <v>0</v>
      </c>
      <c r="I24" s="31">
        <v>0</v>
      </c>
      <c r="J24" s="31">
        <v>0</v>
      </c>
      <c r="K24" s="31">
        <v>0</v>
      </c>
      <c r="L24" s="32">
        <v>0</v>
      </c>
    </row>
    <row r="25" spans="2:12" ht="13.5">
      <c r="B25" s="331" t="s">
        <v>84</v>
      </c>
      <c r="C25" s="101">
        <v>49</v>
      </c>
      <c r="D25" s="42">
        <f aca="true" t="shared" si="10" ref="D25:L25">SUM(D29,D27,D31,D33,D35,D37,D39)</f>
        <v>15</v>
      </c>
      <c r="E25" s="42">
        <f t="shared" si="10"/>
        <v>30</v>
      </c>
      <c r="F25" s="42">
        <f t="shared" si="10"/>
        <v>6</v>
      </c>
      <c r="G25" s="42">
        <f t="shared" si="10"/>
        <v>3</v>
      </c>
      <c r="H25" s="42">
        <f t="shared" si="10"/>
        <v>1</v>
      </c>
      <c r="I25" s="42">
        <f t="shared" si="10"/>
        <v>0</v>
      </c>
      <c r="J25" s="42">
        <f t="shared" si="10"/>
        <v>0</v>
      </c>
      <c r="K25" s="42">
        <f t="shared" si="10"/>
        <v>6</v>
      </c>
      <c r="L25" s="26">
        <f t="shared" si="10"/>
        <v>0</v>
      </c>
    </row>
    <row r="26" spans="2:12" ht="13.5">
      <c r="B26" s="341"/>
      <c r="C26" s="294" t="s">
        <v>259</v>
      </c>
      <c r="D26" s="27">
        <f aca="true" t="shared" si="11" ref="D26:L26">ROUND(D25/$C25*100,1)</f>
        <v>30.6</v>
      </c>
      <c r="E26" s="27">
        <f t="shared" si="11"/>
        <v>61.2</v>
      </c>
      <c r="F26" s="27">
        <f t="shared" si="11"/>
        <v>12.2</v>
      </c>
      <c r="G26" s="27">
        <f t="shared" si="11"/>
        <v>6.1</v>
      </c>
      <c r="H26" s="60">
        <f t="shared" si="11"/>
        <v>2</v>
      </c>
      <c r="I26" s="27">
        <f t="shared" si="11"/>
        <v>0</v>
      </c>
      <c r="J26" s="27">
        <f t="shared" si="11"/>
        <v>0</v>
      </c>
      <c r="K26" s="27">
        <f t="shared" si="11"/>
        <v>12.2</v>
      </c>
      <c r="L26" s="28">
        <f t="shared" si="11"/>
        <v>0</v>
      </c>
    </row>
    <row r="27" spans="2:12" ht="13.5">
      <c r="B27" s="340" t="s">
        <v>112</v>
      </c>
      <c r="C27" s="93">
        <v>5</v>
      </c>
      <c r="D27" s="37">
        <v>1</v>
      </c>
      <c r="E27" s="37">
        <v>3</v>
      </c>
      <c r="F27" s="37">
        <v>0</v>
      </c>
      <c r="G27" s="29">
        <v>1</v>
      </c>
      <c r="H27" s="36">
        <v>0</v>
      </c>
      <c r="I27" s="37">
        <v>0</v>
      </c>
      <c r="J27" s="37">
        <v>0</v>
      </c>
      <c r="K27" s="37">
        <v>0</v>
      </c>
      <c r="L27" s="39">
        <v>0</v>
      </c>
    </row>
    <row r="28" spans="2:12" ht="13.5">
      <c r="B28" s="341"/>
      <c r="C28" s="294" t="s">
        <v>259</v>
      </c>
      <c r="D28" s="27">
        <f aca="true" t="shared" si="12" ref="D28:L28">ROUND(D27/$C27*100,1)</f>
        <v>20</v>
      </c>
      <c r="E28" s="27">
        <f t="shared" si="12"/>
        <v>60</v>
      </c>
      <c r="F28" s="27">
        <f t="shared" si="12"/>
        <v>0</v>
      </c>
      <c r="G28" s="27">
        <f t="shared" si="12"/>
        <v>20</v>
      </c>
      <c r="H28" s="60">
        <f t="shared" si="12"/>
        <v>0</v>
      </c>
      <c r="I28" s="27">
        <f t="shared" si="12"/>
        <v>0</v>
      </c>
      <c r="J28" s="27">
        <f t="shared" si="12"/>
        <v>0</v>
      </c>
      <c r="K28" s="27">
        <f t="shared" si="12"/>
        <v>0</v>
      </c>
      <c r="L28" s="28">
        <f t="shared" si="12"/>
        <v>0</v>
      </c>
    </row>
    <row r="29" spans="2:12" ht="13.5">
      <c r="B29" s="332" t="s">
        <v>111</v>
      </c>
      <c r="C29" s="93">
        <v>6</v>
      </c>
      <c r="D29" s="37">
        <v>1</v>
      </c>
      <c r="E29" s="37">
        <v>4</v>
      </c>
      <c r="F29" s="37">
        <v>1</v>
      </c>
      <c r="G29" s="29">
        <v>0</v>
      </c>
      <c r="H29" s="36">
        <v>0</v>
      </c>
      <c r="I29" s="37">
        <v>0</v>
      </c>
      <c r="J29" s="37">
        <v>0</v>
      </c>
      <c r="K29" s="37">
        <v>1</v>
      </c>
      <c r="L29" s="39">
        <v>0</v>
      </c>
    </row>
    <row r="30" spans="2:12" ht="13.5">
      <c r="B30" s="341"/>
      <c r="C30" s="294" t="s">
        <v>259</v>
      </c>
      <c r="D30" s="27">
        <f aca="true" t="shared" si="13" ref="D30:L30">ROUND(D29/$C29*100,1)</f>
        <v>16.7</v>
      </c>
      <c r="E30" s="27">
        <f t="shared" si="13"/>
        <v>66.7</v>
      </c>
      <c r="F30" s="27">
        <f t="shared" si="13"/>
        <v>16.7</v>
      </c>
      <c r="G30" s="27">
        <f t="shared" si="13"/>
        <v>0</v>
      </c>
      <c r="H30" s="60">
        <f t="shared" si="13"/>
        <v>0</v>
      </c>
      <c r="I30" s="27">
        <f t="shared" si="13"/>
        <v>0</v>
      </c>
      <c r="J30" s="27">
        <f t="shared" si="13"/>
        <v>0</v>
      </c>
      <c r="K30" s="27">
        <f t="shared" si="13"/>
        <v>16.7</v>
      </c>
      <c r="L30" s="28">
        <f t="shared" si="13"/>
        <v>0</v>
      </c>
    </row>
    <row r="31" spans="2:12" ht="13.5">
      <c r="B31" s="340" t="s">
        <v>113</v>
      </c>
      <c r="C31" s="93">
        <v>17</v>
      </c>
      <c r="D31" s="37">
        <v>5</v>
      </c>
      <c r="E31" s="37">
        <v>8</v>
      </c>
      <c r="F31" s="37">
        <v>1</v>
      </c>
      <c r="G31" s="29">
        <v>1</v>
      </c>
      <c r="H31" s="36">
        <v>1</v>
      </c>
      <c r="I31" s="37">
        <v>0</v>
      </c>
      <c r="J31" s="37">
        <v>0</v>
      </c>
      <c r="K31" s="37">
        <v>3</v>
      </c>
      <c r="L31" s="39">
        <v>0</v>
      </c>
    </row>
    <row r="32" spans="2:12" ht="13.5">
      <c r="B32" s="341"/>
      <c r="C32" s="294" t="s">
        <v>259</v>
      </c>
      <c r="D32" s="27">
        <f aca="true" t="shared" si="14" ref="D32:L32">ROUND(D31/$C31*100,1)</f>
        <v>29.4</v>
      </c>
      <c r="E32" s="27">
        <f t="shared" si="14"/>
        <v>47.1</v>
      </c>
      <c r="F32" s="27">
        <f t="shared" si="14"/>
        <v>5.9</v>
      </c>
      <c r="G32" s="27">
        <f t="shared" si="14"/>
        <v>5.9</v>
      </c>
      <c r="H32" s="60">
        <f t="shared" si="14"/>
        <v>5.9</v>
      </c>
      <c r="I32" s="27">
        <f t="shared" si="14"/>
        <v>0</v>
      </c>
      <c r="J32" s="27">
        <f t="shared" si="14"/>
        <v>0</v>
      </c>
      <c r="K32" s="27">
        <f t="shared" si="14"/>
        <v>17.6</v>
      </c>
      <c r="L32" s="28">
        <f t="shared" si="14"/>
        <v>0</v>
      </c>
    </row>
    <row r="33" spans="2:12" ht="13.5">
      <c r="B33" s="340" t="s">
        <v>114</v>
      </c>
      <c r="C33" s="93">
        <v>7</v>
      </c>
      <c r="D33" s="37">
        <v>1</v>
      </c>
      <c r="E33" s="37">
        <v>6</v>
      </c>
      <c r="F33" s="37">
        <v>2</v>
      </c>
      <c r="G33" s="29">
        <v>0</v>
      </c>
      <c r="H33" s="36">
        <v>0</v>
      </c>
      <c r="I33" s="37">
        <v>0</v>
      </c>
      <c r="J33" s="37">
        <v>0</v>
      </c>
      <c r="K33" s="37">
        <v>0</v>
      </c>
      <c r="L33" s="39">
        <v>0</v>
      </c>
    </row>
    <row r="34" spans="2:12" ht="13.5">
      <c r="B34" s="341"/>
      <c r="C34" s="294" t="s">
        <v>259</v>
      </c>
      <c r="D34" s="27">
        <f aca="true" t="shared" si="15" ref="D34:L34">ROUND(D33/$C33*100,1)</f>
        <v>14.3</v>
      </c>
      <c r="E34" s="27">
        <f t="shared" si="15"/>
        <v>85.7</v>
      </c>
      <c r="F34" s="27">
        <f t="shared" si="15"/>
        <v>28.6</v>
      </c>
      <c r="G34" s="27">
        <f t="shared" si="15"/>
        <v>0</v>
      </c>
      <c r="H34" s="60">
        <f t="shared" si="15"/>
        <v>0</v>
      </c>
      <c r="I34" s="27">
        <f t="shared" si="15"/>
        <v>0</v>
      </c>
      <c r="J34" s="27">
        <f t="shared" si="15"/>
        <v>0</v>
      </c>
      <c r="K34" s="27">
        <f t="shared" si="15"/>
        <v>0</v>
      </c>
      <c r="L34" s="28">
        <f t="shared" si="15"/>
        <v>0</v>
      </c>
    </row>
    <row r="35" spans="2:12" ht="13.5">
      <c r="B35" s="340" t="s">
        <v>115</v>
      </c>
      <c r="C35" s="93">
        <v>7</v>
      </c>
      <c r="D35" s="37">
        <v>3</v>
      </c>
      <c r="E35" s="37">
        <v>3</v>
      </c>
      <c r="F35" s="37">
        <v>1</v>
      </c>
      <c r="G35" s="29">
        <v>1</v>
      </c>
      <c r="H35" s="36">
        <v>0</v>
      </c>
      <c r="I35" s="37">
        <v>0</v>
      </c>
      <c r="J35" s="37">
        <v>0</v>
      </c>
      <c r="K35" s="37">
        <v>2</v>
      </c>
      <c r="L35" s="39">
        <v>0</v>
      </c>
    </row>
    <row r="36" spans="2:12" ht="13.5">
      <c r="B36" s="341"/>
      <c r="C36" s="294" t="s">
        <v>259</v>
      </c>
      <c r="D36" s="27">
        <f aca="true" t="shared" si="16" ref="D36:L36">ROUND(D35/$C35*100,1)</f>
        <v>42.9</v>
      </c>
      <c r="E36" s="27">
        <f t="shared" si="16"/>
        <v>42.9</v>
      </c>
      <c r="F36" s="27">
        <f t="shared" si="16"/>
        <v>14.3</v>
      </c>
      <c r="G36" s="27">
        <f t="shared" si="16"/>
        <v>14.3</v>
      </c>
      <c r="H36" s="60">
        <f t="shared" si="16"/>
        <v>0</v>
      </c>
      <c r="I36" s="27">
        <f t="shared" si="16"/>
        <v>0</v>
      </c>
      <c r="J36" s="27">
        <f t="shared" si="16"/>
        <v>0</v>
      </c>
      <c r="K36" s="27">
        <f t="shared" si="16"/>
        <v>28.6</v>
      </c>
      <c r="L36" s="28">
        <f t="shared" si="16"/>
        <v>0</v>
      </c>
    </row>
    <row r="37" spans="2:12" ht="13.5">
      <c r="B37" s="340" t="s">
        <v>116</v>
      </c>
      <c r="C37" s="93">
        <v>7</v>
      </c>
      <c r="D37" s="37">
        <v>4</v>
      </c>
      <c r="E37" s="37">
        <v>6</v>
      </c>
      <c r="F37" s="37">
        <v>1</v>
      </c>
      <c r="G37" s="29">
        <v>0</v>
      </c>
      <c r="H37" s="36">
        <v>0</v>
      </c>
      <c r="I37" s="37">
        <v>0</v>
      </c>
      <c r="J37" s="37">
        <v>0</v>
      </c>
      <c r="K37" s="37">
        <v>0</v>
      </c>
      <c r="L37" s="39">
        <v>0</v>
      </c>
    </row>
    <row r="38" spans="2:12" ht="13.5">
      <c r="B38" s="341"/>
      <c r="C38" s="294" t="s">
        <v>259</v>
      </c>
      <c r="D38" s="27">
        <f aca="true" t="shared" si="17" ref="D38:L38">ROUND(D37/$C37*100,1)</f>
        <v>57.1</v>
      </c>
      <c r="E38" s="27">
        <f t="shared" si="17"/>
        <v>85.7</v>
      </c>
      <c r="F38" s="27">
        <f t="shared" si="17"/>
        <v>14.3</v>
      </c>
      <c r="G38" s="27">
        <f t="shared" si="17"/>
        <v>0</v>
      </c>
      <c r="H38" s="60">
        <f t="shared" si="17"/>
        <v>0</v>
      </c>
      <c r="I38" s="27">
        <f t="shared" si="17"/>
        <v>0</v>
      </c>
      <c r="J38" s="27">
        <f t="shared" si="17"/>
        <v>0</v>
      </c>
      <c r="K38" s="27">
        <f t="shared" si="17"/>
        <v>0</v>
      </c>
      <c r="L38" s="28">
        <f t="shared" si="17"/>
        <v>0</v>
      </c>
    </row>
    <row r="39" spans="2:12" ht="13.5" customHeight="1">
      <c r="B39" s="342" t="s">
        <v>88</v>
      </c>
      <c r="C39" s="90">
        <v>0</v>
      </c>
      <c r="D39" s="37">
        <v>0</v>
      </c>
      <c r="E39" s="37">
        <v>0</v>
      </c>
      <c r="F39" s="37">
        <v>0</v>
      </c>
      <c r="G39" s="37">
        <v>0</v>
      </c>
      <c r="H39" s="36">
        <v>0</v>
      </c>
      <c r="I39" s="37">
        <v>0</v>
      </c>
      <c r="J39" s="37">
        <v>0</v>
      </c>
      <c r="K39" s="37">
        <v>0</v>
      </c>
      <c r="L39" s="39">
        <v>0</v>
      </c>
    </row>
    <row r="40" spans="2:12" ht="13.5">
      <c r="B40" s="345"/>
      <c r="C40" s="296" t="s">
        <v>259</v>
      </c>
      <c r="D40" s="31">
        <v>0</v>
      </c>
      <c r="E40" s="31">
        <v>0</v>
      </c>
      <c r="F40" s="31">
        <v>0</v>
      </c>
      <c r="G40" s="31">
        <v>0</v>
      </c>
      <c r="H40" s="61">
        <v>0</v>
      </c>
      <c r="I40" s="31">
        <v>0</v>
      </c>
      <c r="J40" s="31">
        <v>0</v>
      </c>
      <c r="K40" s="31">
        <v>0</v>
      </c>
      <c r="L40" s="32">
        <v>0</v>
      </c>
    </row>
    <row r="41" spans="2:12" ht="13.5">
      <c r="B41" s="331" t="s">
        <v>84</v>
      </c>
      <c r="C41" s="37">
        <f>SUM(C43,C45,C47,C49)</f>
        <v>49</v>
      </c>
      <c r="D41" s="37">
        <f>SUM(D43,D45,D47,D49)</f>
        <v>15</v>
      </c>
      <c r="E41" s="37">
        <f>SUM(E43,E45,E47,E49)</f>
        <v>30</v>
      </c>
      <c r="F41" s="37">
        <f>SUM(F43,F45,F47,F49)</f>
        <v>6</v>
      </c>
      <c r="G41" s="37">
        <f>SUM(G43,G45,G47,G49)</f>
        <v>3</v>
      </c>
      <c r="H41" s="37">
        <f>SUM(H43,H45,H47)</f>
        <v>1</v>
      </c>
      <c r="I41" s="37">
        <f>SUM(I43,I45,I47)</f>
        <v>0</v>
      </c>
      <c r="J41" s="37">
        <f>SUM(J43,J45,J47)</f>
        <v>0</v>
      </c>
      <c r="K41" s="25">
        <f>SUM(K43,K45,K47)</f>
        <v>6</v>
      </c>
      <c r="L41" s="26">
        <f>SUM(L43,L45,L47)</f>
        <v>0</v>
      </c>
    </row>
    <row r="42" spans="2:12" ht="13.5">
      <c r="B42" s="341"/>
      <c r="C42" s="294" t="s">
        <v>259</v>
      </c>
      <c r="D42" s="116">
        <f aca="true" t="shared" si="18" ref="D42:L42">ROUND(D41/$C41*100,1)</f>
        <v>30.6</v>
      </c>
      <c r="E42" s="116">
        <f t="shared" si="18"/>
        <v>61.2</v>
      </c>
      <c r="F42" s="116">
        <f t="shared" si="18"/>
        <v>12.2</v>
      </c>
      <c r="G42" s="116">
        <f t="shared" si="18"/>
        <v>6.1</v>
      </c>
      <c r="H42" s="60">
        <f t="shared" si="18"/>
        <v>2</v>
      </c>
      <c r="I42" s="27">
        <f t="shared" si="18"/>
        <v>0</v>
      </c>
      <c r="J42" s="27">
        <f t="shared" si="18"/>
        <v>0</v>
      </c>
      <c r="K42" s="27">
        <f t="shared" si="18"/>
        <v>12.2</v>
      </c>
      <c r="L42" s="28">
        <f t="shared" si="18"/>
        <v>0</v>
      </c>
    </row>
    <row r="43" spans="2:12" ht="13.5">
      <c r="B43" s="340" t="s">
        <v>131</v>
      </c>
      <c r="C43" s="93">
        <v>22</v>
      </c>
      <c r="D43" s="37">
        <v>9</v>
      </c>
      <c r="E43" s="37">
        <v>10</v>
      </c>
      <c r="F43" s="37">
        <v>4</v>
      </c>
      <c r="G43" s="29">
        <v>1</v>
      </c>
      <c r="H43" s="36">
        <v>1</v>
      </c>
      <c r="I43" s="37">
        <v>0</v>
      </c>
      <c r="J43" s="37">
        <v>0</v>
      </c>
      <c r="K43" s="37">
        <v>3</v>
      </c>
      <c r="L43" s="39">
        <v>0</v>
      </c>
    </row>
    <row r="44" spans="2:12" ht="13.5">
      <c r="B44" s="341"/>
      <c r="C44" s="294" t="s">
        <v>259</v>
      </c>
      <c r="D44" s="116">
        <f aca="true" t="shared" si="19" ref="D44:L44">ROUND(D43/$C43*100,1)</f>
        <v>40.9</v>
      </c>
      <c r="E44" s="116">
        <f t="shared" si="19"/>
        <v>45.5</v>
      </c>
      <c r="F44" s="116">
        <f t="shared" si="19"/>
        <v>18.2</v>
      </c>
      <c r="G44" s="116">
        <f t="shared" si="19"/>
        <v>4.5</v>
      </c>
      <c r="H44" s="60">
        <f t="shared" si="19"/>
        <v>4.5</v>
      </c>
      <c r="I44" s="27">
        <f t="shared" si="19"/>
        <v>0</v>
      </c>
      <c r="J44" s="27">
        <f t="shared" si="19"/>
        <v>0</v>
      </c>
      <c r="K44" s="27">
        <f t="shared" si="19"/>
        <v>13.6</v>
      </c>
      <c r="L44" s="28">
        <f t="shared" si="19"/>
        <v>0</v>
      </c>
    </row>
    <row r="45" spans="2:12" ht="13.5">
      <c r="B45" s="342" t="s">
        <v>117</v>
      </c>
      <c r="C45" s="93">
        <v>20</v>
      </c>
      <c r="D45" s="37">
        <v>4</v>
      </c>
      <c r="E45" s="37">
        <v>14</v>
      </c>
      <c r="F45" s="37">
        <v>2</v>
      </c>
      <c r="G45" s="29">
        <v>2</v>
      </c>
      <c r="H45" s="36">
        <v>0</v>
      </c>
      <c r="I45" s="37">
        <v>0</v>
      </c>
      <c r="J45" s="37">
        <v>0</v>
      </c>
      <c r="K45" s="37">
        <v>3</v>
      </c>
      <c r="L45" s="39">
        <v>0</v>
      </c>
    </row>
    <row r="46" spans="2:12" ht="13.5">
      <c r="B46" s="332"/>
      <c r="C46" s="294" t="s">
        <v>259</v>
      </c>
      <c r="D46" s="116">
        <f aca="true" t="shared" si="20" ref="D46:L46">ROUND(D45/$C45*100,1)</f>
        <v>20</v>
      </c>
      <c r="E46" s="116">
        <f t="shared" si="20"/>
        <v>70</v>
      </c>
      <c r="F46" s="116">
        <f t="shared" si="20"/>
        <v>10</v>
      </c>
      <c r="G46" s="116">
        <f t="shared" si="20"/>
        <v>10</v>
      </c>
      <c r="H46" s="60">
        <f t="shared" si="20"/>
        <v>0</v>
      </c>
      <c r="I46" s="27">
        <f t="shared" si="20"/>
        <v>0</v>
      </c>
      <c r="J46" s="27">
        <f t="shared" si="20"/>
        <v>0</v>
      </c>
      <c r="K46" s="27">
        <f t="shared" si="20"/>
        <v>15</v>
      </c>
      <c r="L46" s="28">
        <f t="shared" si="20"/>
        <v>0</v>
      </c>
    </row>
    <row r="47" spans="2:12" ht="13.5">
      <c r="B47" s="342" t="s">
        <v>34</v>
      </c>
      <c r="C47" s="93">
        <v>7</v>
      </c>
      <c r="D47" s="37">
        <v>2</v>
      </c>
      <c r="E47" s="37">
        <v>6</v>
      </c>
      <c r="F47" s="37">
        <v>0</v>
      </c>
      <c r="G47" s="29">
        <v>0</v>
      </c>
      <c r="H47" s="36">
        <v>0</v>
      </c>
      <c r="I47" s="37">
        <v>0</v>
      </c>
      <c r="J47" s="37">
        <v>0</v>
      </c>
      <c r="K47" s="37">
        <v>0</v>
      </c>
      <c r="L47" s="39">
        <v>0</v>
      </c>
    </row>
    <row r="48" spans="2:12" ht="13.5">
      <c r="B48" s="341"/>
      <c r="C48" s="294" t="s">
        <v>261</v>
      </c>
      <c r="D48" s="27">
        <f aca="true" t="shared" si="21" ref="D48:L48">ROUND(D47/$C47*100,1)</f>
        <v>28.6</v>
      </c>
      <c r="E48" s="27">
        <f t="shared" si="21"/>
        <v>85.7</v>
      </c>
      <c r="F48" s="27">
        <f t="shared" si="21"/>
        <v>0</v>
      </c>
      <c r="G48" s="27">
        <f t="shared" si="21"/>
        <v>0</v>
      </c>
      <c r="H48" s="60">
        <f t="shared" si="21"/>
        <v>0</v>
      </c>
      <c r="I48" s="27">
        <f t="shared" si="21"/>
        <v>0</v>
      </c>
      <c r="J48" s="27">
        <f t="shared" si="21"/>
        <v>0</v>
      </c>
      <c r="K48" s="27">
        <f t="shared" si="21"/>
        <v>0</v>
      </c>
      <c r="L48" s="28">
        <f t="shared" si="21"/>
        <v>0</v>
      </c>
    </row>
    <row r="49" spans="2:12" ht="13.5">
      <c r="B49" s="338" t="s">
        <v>88</v>
      </c>
      <c r="C49" s="90">
        <v>0</v>
      </c>
      <c r="D49" s="37">
        <v>0</v>
      </c>
      <c r="E49" s="37">
        <v>0</v>
      </c>
      <c r="F49" s="37">
        <v>0</v>
      </c>
      <c r="G49" s="37">
        <v>0</v>
      </c>
      <c r="H49" s="36">
        <v>0</v>
      </c>
      <c r="I49" s="37">
        <v>0</v>
      </c>
      <c r="J49" s="37">
        <v>0</v>
      </c>
      <c r="K49" s="37">
        <v>0</v>
      </c>
      <c r="L49" s="39">
        <v>0</v>
      </c>
    </row>
    <row r="50" spans="2:12" ht="13.5">
      <c r="B50" s="345"/>
      <c r="C50" s="296" t="s">
        <v>259</v>
      </c>
      <c r="D50" s="31">
        <v>0</v>
      </c>
      <c r="E50" s="31">
        <v>0</v>
      </c>
      <c r="F50" s="31">
        <v>0</v>
      </c>
      <c r="G50" s="31">
        <v>0</v>
      </c>
      <c r="H50" s="61">
        <v>0</v>
      </c>
      <c r="I50" s="31">
        <v>0</v>
      </c>
      <c r="J50" s="31">
        <v>0</v>
      </c>
      <c r="K50" s="31">
        <v>0</v>
      </c>
      <c r="L50" s="32">
        <v>0</v>
      </c>
    </row>
    <row r="51" spans="2:12" ht="13.5">
      <c r="B51" s="76"/>
      <c r="C51" s="99"/>
      <c r="D51" s="59"/>
      <c r="E51" s="59"/>
      <c r="F51" s="59"/>
      <c r="G51" s="59"/>
      <c r="H51" s="59"/>
      <c r="I51" s="59"/>
      <c r="J51" s="59"/>
      <c r="K51" s="59"/>
      <c r="L51" s="59"/>
    </row>
    <row r="52" spans="2:12" ht="13.5">
      <c r="B52" s="76"/>
      <c r="C52" s="99"/>
      <c r="D52" s="59"/>
      <c r="E52" s="59"/>
      <c r="F52" s="59"/>
      <c r="G52" s="59"/>
      <c r="H52" s="59"/>
      <c r="I52" s="59"/>
      <c r="J52" s="59"/>
      <c r="K52" s="59"/>
      <c r="L52" s="59"/>
    </row>
    <row r="53" ht="13.5">
      <c r="A53" s="19" t="s">
        <v>299</v>
      </c>
    </row>
    <row r="54" ht="13.5">
      <c r="A54" s="19" t="s">
        <v>247</v>
      </c>
    </row>
    <row r="55" ht="13.5">
      <c r="L55" s="290" t="s">
        <v>250</v>
      </c>
    </row>
    <row r="56" spans="2:12" ht="40.5" customHeight="1">
      <c r="B56" s="291"/>
      <c r="C56" s="95" t="s">
        <v>221</v>
      </c>
      <c r="D56" s="21" t="s">
        <v>103</v>
      </c>
      <c r="E56" s="35" t="s">
        <v>183</v>
      </c>
      <c r="F56" s="35" t="s">
        <v>184</v>
      </c>
      <c r="G56" s="35" t="s">
        <v>185</v>
      </c>
      <c r="H56" s="35" t="s">
        <v>186</v>
      </c>
      <c r="I56" s="35" t="s">
        <v>187</v>
      </c>
      <c r="J56" s="35" t="s">
        <v>188</v>
      </c>
      <c r="K56" s="128" t="s">
        <v>83</v>
      </c>
      <c r="L56" s="23" t="s">
        <v>118</v>
      </c>
    </row>
    <row r="57" spans="2:12" ht="13.5">
      <c r="B57" s="331" t="s">
        <v>84</v>
      </c>
      <c r="C57" s="37">
        <f aca="true" t="shared" si="22" ref="C57:L57">SUM(C59,C61,C63)</f>
        <v>501</v>
      </c>
      <c r="D57" s="37">
        <f t="shared" si="22"/>
        <v>204</v>
      </c>
      <c r="E57" s="37">
        <f t="shared" si="22"/>
        <v>197</v>
      </c>
      <c r="F57" s="37">
        <f t="shared" si="22"/>
        <v>4</v>
      </c>
      <c r="G57" s="37">
        <f t="shared" si="22"/>
        <v>100</v>
      </c>
      <c r="H57" s="37">
        <f t="shared" si="22"/>
        <v>7</v>
      </c>
      <c r="I57" s="37">
        <f t="shared" si="22"/>
        <v>45</v>
      </c>
      <c r="J57" s="37">
        <f t="shared" si="22"/>
        <v>15</v>
      </c>
      <c r="K57" s="37">
        <f t="shared" si="22"/>
        <v>21</v>
      </c>
      <c r="L57" s="26">
        <f t="shared" si="22"/>
        <v>0</v>
      </c>
    </row>
    <row r="58" spans="2:12" ht="13.5">
      <c r="B58" s="341"/>
      <c r="C58" s="294" t="s">
        <v>259</v>
      </c>
      <c r="D58" s="27">
        <f aca="true" t="shared" si="23" ref="D58:L58">ROUND(D57/$C57*100,1)</f>
        <v>40.7</v>
      </c>
      <c r="E58" s="27">
        <f t="shared" si="23"/>
        <v>39.3</v>
      </c>
      <c r="F58" s="27">
        <f t="shared" si="23"/>
        <v>0.8</v>
      </c>
      <c r="G58" s="27">
        <f t="shared" si="23"/>
        <v>20</v>
      </c>
      <c r="H58" s="60">
        <f t="shared" si="23"/>
        <v>1.4</v>
      </c>
      <c r="I58" s="27">
        <f t="shared" si="23"/>
        <v>9</v>
      </c>
      <c r="J58" s="27">
        <f t="shared" si="23"/>
        <v>3</v>
      </c>
      <c r="K58" s="27">
        <f t="shared" si="23"/>
        <v>4.2</v>
      </c>
      <c r="L58" s="28">
        <f t="shared" si="23"/>
        <v>0</v>
      </c>
    </row>
    <row r="59" spans="2:12" ht="13.5">
      <c r="B59" s="332" t="s">
        <v>89</v>
      </c>
      <c r="C59" s="93">
        <v>265</v>
      </c>
      <c r="D59" s="37">
        <v>106</v>
      </c>
      <c r="E59" s="37">
        <v>114</v>
      </c>
      <c r="F59" s="37">
        <v>2</v>
      </c>
      <c r="G59" s="29">
        <v>51</v>
      </c>
      <c r="H59" s="36">
        <v>1</v>
      </c>
      <c r="I59" s="37">
        <v>23</v>
      </c>
      <c r="J59" s="37">
        <v>8</v>
      </c>
      <c r="K59" s="37">
        <v>9</v>
      </c>
      <c r="L59" s="39">
        <v>0</v>
      </c>
    </row>
    <row r="60" spans="2:12" ht="13.5">
      <c r="B60" s="341"/>
      <c r="C60" s="294" t="s">
        <v>259</v>
      </c>
      <c r="D60" s="60">
        <f aca="true" t="shared" si="24" ref="D60:L60">ROUND(D59/$C59*100,1)</f>
        <v>40</v>
      </c>
      <c r="E60" s="60">
        <f t="shared" si="24"/>
        <v>43</v>
      </c>
      <c r="F60" s="60">
        <f t="shared" si="24"/>
        <v>0.8</v>
      </c>
      <c r="G60" s="60">
        <f t="shared" si="24"/>
        <v>19.2</v>
      </c>
      <c r="H60" s="60">
        <f t="shared" si="24"/>
        <v>0.4</v>
      </c>
      <c r="I60" s="27">
        <f t="shared" si="24"/>
        <v>8.7</v>
      </c>
      <c r="J60" s="27">
        <f t="shared" si="24"/>
        <v>3</v>
      </c>
      <c r="K60" s="27">
        <f t="shared" si="24"/>
        <v>3.4</v>
      </c>
      <c r="L60" s="28">
        <f t="shared" si="24"/>
        <v>0</v>
      </c>
    </row>
    <row r="61" spans="2:12" ht="13.5">
      <c r="B61" s="340" t="s">
        <v>90</v>
      </c>
      <c r="C61" s="93">
        <v>231</v>
      </c>
      <c r="D61" s="89">
        <v>94</v>
      </c>
      <c r="E61" s="89">
        <v>82</v>
      </c>
      <c r="F61" s="89">
        <v>2</v>
      </c>
      <c r="G61" s="89">
        <v>49</v>
      </c>
      <c r="H61" s="90">
        <v>6</v>
      </c>
      <c r="I61" s="91">
        <v>22</v>
      </c>
      <c r="J61" s="91">
        <v>7</v>
      </c>
      <c r="K61" s="91">
        <v>11</v>
      </c>
      <c r="L61" s="92">
        <v>0</v>
      </c>
    </row>
    <row r="62" spans="2:12" ht="13.5" customHeight="1">
      <c r="B62" s="341"/>
      <c r="C62" s="294" t="s">
        <v>259</v>
      </c>
      <c r="D62" s="27">
        <f aca="true" t="shared" si="25" ref="D62:L62">ROUND(D61/$C61*100,1)</f>
        <v>40.7</v>
      </c>
      <c r="E62" s="27">
        <f t="shared" si="25"/>
        <v>35.5</v>
      </c>
      <c r="F62" s="27">
        <f t="shared" si="25"/>
        <v>0.9</v>
      </c>
      <c r="G62" s="27">
        <f t="shared" si="25"/>
        <v>21.2</v>
      </c>
      <c r="H62" s="60">
        <f t="shared" si="25"/>
        <v>2.6</v>
      </c>
      <c r="I62" s="27">
        <f t="shared" si="25"/>
        <v>9.5</v>
      </c>
      <c r="J62" s="27">
        <f t="shared" si="25"/>
        <v>3</v>
      </c>
      <c r="K62" s="27">
        <f t="shared" si="25"/>
        <v>4.8</v>
      </c>
      <c r="L62" s="28">
        <f t="shared" si="25"/>
        <v>0</v>
      </c>
    </row>
    <row r="63" spans="2:12" ht="13.5" customHeight="1">
      <c r="B63" s="342" t="s">
        <v>88</v>
      </c>
      <c r="C63" s="93">
        <v>5</v>
      </c>
      <c r="D63" s="37">
        <v>4</v>
      </c>
      <c r="E63" s="37">
        <v>1</v>
      </c>
      <c r="F63" s="37">
        <v>0</v>
      </c>
      <c r="G63" s="37">
        <v>0</v>
      </c>
      <c r="H63" s="36">
        <v>0</v>
      </c>
      <c r="I63" s="37">
        <v>0</v>
      </c>
      <c r="J63" s="37">
        <v>0</v>
      </c>
      <c r="K63" s="37">
        <v>1</v>
      </c>
      <c r="L63" s="39">
        <v>0</v>
      </c>
    </row>
    <row r="64" spans="2:12" ht="13.5">
      <c r="B64" s="343"/>
      <c r="C64" s="296" t="s">
        <v>259</v>
      </c>
      <c r="D64" s="31">
        <f aca="true" t="shared" si="26" ref="D64:L64">ROUND(D63/$C63*100,1)</f>
        <v>80</v>
      </c>
      <c r="E64" s="31">
        <f t="shared" si="26"/>
        <v>20</v>
      </c>
      <c r="F64" s="31">
        <f t="shared" si="26"/>
        <v>0</v>
      </c>
      <c r="G64" s="31">
        <f t="shared" si="26"/>
        <v>0</v>
      </c>
      <c r="H64" s="31">
        <f t="shared" si="26"/>
        <v>0</v>
      </c>
      <c r="I64" s="31">
        <f t="shared" si="26"/>
        <v>0</v>
      </c>
      <c r="J64" s="31">
        <f t="shared" si="26"/>
        <v>0</v>
      </c>
      <c r="K64" s="31">
        <f t="shared" si="26"/>
        <v>20</v>
      </c>
      <c r="L64" s="32">
        <f t="shared" si="26"/>
        <v>0</v>
      </c>
    </row>
    <row r="65" spans="2:12" ht="13.5">
      <c r="B65" s="331" t="s">
        <v>84</v>
      </c>
      <c r="C65" s="42">
        <f aca="true" t="shared" si="27" ref="C65:L65">SUM(C67,C69,C71,C73,C75)</f>
        <v>501</v>
      </c>
      <c r="D65" s="42">
        <f t="shared" si="27"/>
        <v>204</v>
      </c>
      <c r="E65" s="42">
        <f t="shared" si="27"/>
        <v>197</v>
      </c>
      <c r="F65" s="42">
        <f t="shared" si="27"/>
        <v>4</v>
      </c>
      <c r="G65" s="42">
        <f t="shared" si="27"/>
        <v>100</v>
      </c>
      <c r="H65" s="42">
        <f t="shared" si="27"/>
        <v>7</v>
      </c>
      <c r="I65" s="42">
        <f t="shared" si="27"/>
        <v>45</v>
      </c>
      <c r="J65" s="42">
        <f t="shared" si="27"/>
        <v>15</v>
      </c>
      <c r="K65" s="42">
        <f t="shared" si="27"/>
        <v>21</v>
      </c>
      <c r="L65" s="26">
        <f t="shared" si="27"/>
        <v>0</v>
      </c>
    </row>
    <row r="66" spans="2:12" ht="13.5">
      <c r="B66" s="341"/>
      <c r="C66" s="294" t="s">
        <v>259</v>
      </c>
      <c r="D66" s="27">
        <f aca="true" t="shared" si="28" ref="D66:L66">ROUND(D65/$C65*100,1)</f>
        <v>40.7</v>
      </c>
      <c r="E66" s="27">
        <f t="shared" si="28"/>
        <v>39.3</v>
      </c>
      <c r="F66" s="27">
        <f t="shared" si="28"/>
        <v>0.8</v>
      </c>
      <c r="G66" s="27">
        <f t="shared" si="28"/>
        <v>20</v>
      </c>
      <c r="H66" s="60">
        <f t="shared" si="28"/>
        <v>1.4</v>
      </c>
      <c r="I66" s="27">
        <f t="shared" si="28"/>
        <v>9</v>
      </c>
      <c r="J66" s="27">
        <f t="shared" si="28"/>
        <v>3</v>
      </c>
      <c r="K66" s="27">
        <f t="shared" si="28"/>
        <v>4.2</v>
      </c>
      <c r="L66" s="28">
        <f t="shared" si="28"/>
        <v>0</v>
      </c>
    </row>
    <row r="67" spans="2:12" ht="13.5">
      <c r="B67" s="340" t="s">
        <v>177</v>
      </c>
      <c r="C67" s="93">
        <v>55</v>
      </c>
      <c r="D67" s="37">
        <v>26</v>
      </c>
      <c r="E67" s="37">
        <v>21</v>
      </c>
      <c r="F67" s="37">
        <v>2</v>
      </c>
      <c r="G67" s="29">
        <v>6</v>
      </c>
      <c r="H67" s="36">
        <v>3</v>
      </c>
      <c r="I67" s="37">
        <v>6</v>
      </c>
      <c r="J67" s="37">
        <v>3</v>
      </c>
      <c r="K67" s="37">
        <v>0</v>
      </c>
      <c r="L67" s="39">
        <v>0</v>
      </c>
    </row>
    <row r="68" spans="2:12" ht="13.5">
      <c r="B68" s="341"/>
      <c r="C68" s="294" t="s">
        <v>259</v>
      </c>
      <c r="D68" s="60">
        <f aca="true" t="shared" si="29" ref="D68:L68">ROUND(D67/$C67*100,1)</f>
        <v>47.3</v>
      </c>
      <c r="E68" s="60">
        <f t="shared" si="29"/>
        <v>38.2</v>
      </c>
      <c r="F68" s="60">
        <f t="shared" si="29"/>
        <v>3.6</v>
      </c>
      <c r="G68" s="60">
        <f t="shared" si="29"/>
        <v>10.9</v>
      </c>
      <c r="H68" s="60">
        <f t="shared" si="29"/>
        <v>5.5</v>
      </c>
      <c r="I68" s="27">
        <f t="shared" si="29"/>
        <v>10.9</v>
      </c>
      <c r="J68" s="27">
        <f t="shared" si="29"/>
        <v>5.5</v>
      </c>
      <c r="K68" s="27">
        <f t="shared" si="29"/>
        <v>0</v>
      </c>
      <c r="L68" s="28">
        <f t="shared" si="29"/>
        <v>0</v>
      </c>
    </row>
    <row r="69" spans="2:12" ht="13.5">
      <c r="B69" s="340" t="s">
        <v>178</v>
      </c>
      <c r="C69" s="93">
        <v>165</v>
      </c>
      <c r="D69" s="37">
        <v>68</v>
      </c>
      <c r="E69" s="37">
        <v>69</v>
      </c>
      <c r="F69" s="37">
        <v>0</v>
      </c>
      <c r="G69" s="29">
        <v>31</v>
      </c>
      <c r="H69" s="36">
        <v>3</v>
      </c>
      <c r="I69" s="37">
        <v>8</v>
      </c>
      <c r="J69" s="37">
        <v>8</v>
      </c>
      <c r="K69" s="37">
        <v>7</v>
      </c>
      <c r="L69" s="39">
        <v>0</v>
      </c>
    </row>
    <row r="70" spans="2:12" ht="13.5">
      <c r="B70" s="341"/>
      <c r="C70" s="294" t="s">
        <v>259</v>
      </c>
      <c r="D70" s="60">
        <f aca="true" t="shared" si="30" ref="D70:L70">ROUND(D69/$C69*100,1)</f>
        <v>41.2</v>
      </c>
      <c r="E70" s="60">
        <f t="shared" si="30"/>
        <v>41.8</v>
      </c>
      <c r="F70" s="60">
        <f t="shared" si="30"/>
        <v>0</v>
      </c>
      <c r="G70" s="60">
        <f t="shared" si="30"/>
        <v>18.8</v>
      </c>
      <c r="H70" s="60">
        <f t="shared" si="30"/>
        <v>1.8</v>
      </c>
      <c r="I70" s="27">
        <f t="shared" si="30"/>
        <v>4.8</v>
      </c>
      <c r="J70" s="27">
        <f t="shared" si="30"/>
        <v>4.8</v>
      </c>
      <c r="K70" s="27">
        <f t="shared" si="30"/>
        <v>4.2</v>
      </c>
      <c r="L70" s="28">
        <f t="shared" si="30"/>
        <v>0</v>
      </c>
    </row>
    <row r="71" spans="2:12" ht="13.5">
      <c r="B71" s="340" t="s">
        <v>110</v>
      </c>
      <c r="C71" s="93">
        <v>173</v>
      </c>
      <c r="D71" s="37">
        <v>64</v>
      </c>
      <c r="E71" s="37">
        <v>67</v>
      </c>
      <c r="F71" s="37">
        <v>0</v>
      </c>
      <c r="G71" s="29">
        <v>43</v>
      </c>
      <c r="H71" s="36">
        <v>0</v>
      </c>
      <c r="I71" s="37">
        <v>23</v>
      </c>
      <c r="J71" s="37">
        <v>4</v>
      </c>
      <c r="K71" s="37">
        <v>7</v>
      </c>
      <c r="L71" s="39">
        <v>0</v>
      </c>
    </row>
    <row r="72" spans="2:12" ht="13.5">
      <c r="B72" s="341"/>
      <c r="C72" s="294" t="s">
        <v>259</v>
      </c>
      <c r="D72" s="60">
        <f aca="true" t="shared" si="31" ref="D72:L72">ROUND(D71/$C71*100,1)</f>
        <v>37</v>
      </c>
      <c r="E72" s="60">
        <f t="shared" si="31"/>
        <v>38.7</v>
      </c>
      <c r="F72" s="60">
        <f t="shared" si="31"/>
        <v>0</v>
      </c>
      <c r="G72" s="60">
        <f t="shared" si="31"/>
        <v>24.9</v>
      </c>
      <c r="H72" s="60">
        <f t="shared" si="31"/>
        <v>0</v>
      </c>
      <c r="I72" s="27">
        <f t="shared" si="31"/>
        <v>13.3</v>
      </c>
      <c r="J72" s="27">
        <f t="shared" si="31"/>
        <v>2.3</v>
      </c>
      <c r="K72" s="27">
        <f t="shared" si="31"/>
        <v>4</v>
      </c>
      <c r="L72" s="28">
        <f t="shared" si="31"/>
        <v>0</v>
      </c>
    </row>
    <row r="73" spans="2:12" ht="13.5">
      <c r="B73" s="340" t="s">
        <v>189</v>
      </c>
      <c r="C73" s="93">
        <v>106</v>
      </c>
      <c r="D73" s="37">
        <v>44</v>
      </c>
      <c r="E73" s="37">
        <v>40</v>
      </c>
      <c r="F73" s="37">
        <v>2</v>
      </c>
      <c r="G73" s="29">
        <v>20</v>
      </c>
      <c r="H73" s="36">
        <v>1</v>
      </c>
      <c r="I73" s="37">
        <v>8</v>
      </c>
      <c r="J73" s="37">
        <v>0</v>
      </c>
      <c r="K73" s="37">
        <v>7</v>
      </c>
      <c r="L73" s="39">
        <v>0</v>
      </c>
    </row>
    <row r="74" spans="2:12" ht="13.5">
      <c r="B74" s="341"/>
      <c r="C74" s="294" t="s">
        <v>259</v>
      </c>
      <c r="D74" s="60">
        <f aca="true" t="shared" si="32" ref="D74:L74">ROUND(D73/$C73*100,1)</f>
        <v>41.5</v>
      </c>
      <c r="E74" s="60">
        <f t="shared" si="32"/>
        <v>37.7</v>
      </c>
      <c r="F74" s="60">
        <f t="shared" si="32"/>
        <v>1.9</v>
      </c>
      <c r="G74" s="60">
        <f t="shared" si="32"/>
        <v>18.9</v>
      </c>
      <c r="H74" s="60">
        <f t="shared" si="32"/>
        <v>0.9</v>
      </c>
      <c r="I74" s="27">
        <f t="shared" si="32"/>
        <v>7.5</v>
      </c>
      <c r="J74" s="27">
        <f t="shared" si="32"/>
        <v>0</v>
      </c>
      <c r="K74" s="27">
        <f t="shared" si="32"/>
        <v>6.6</v>
      </c>
      <c r="L74" s="28">
        <f t="shared" si="32"/>
        <v>0</v>
      </c>
    </row>
    <row r="75" spans="2:12" ht="13.5" customHeight="1">
      <c r="B75" s="342" t="s">
        <v>88</v>
      </c>
      <c r="C75" s="93">
        <f>SUM(D75:L75)</f>
        <v>2</v>
      </c>
      <c r="D75" s="37">
        <v>2</v>
      </c>
      <c r="E75" s="37">
        <v>0</v>
      </c>
      <c r="F75" s="37">
        <v>0</v>
      </c>
      <c r="G75" s="29">
        <v>0</v>
      </c>
      <c r="H75" s="36">
        <v>0</v>
      </c>
      <c r="I75" s="37">
        <v>0</v>
      </c>
      <c r="J75" s="37">
        <v>0</v>
      </c>
      <c r="K75" s="37">
        <v>0</v>
      </c>
      <c r="L75" s="39">
        <v>0</v>
      </c>
    </row>
    <row r="76" spans="2:12" ht="13.5" customHeight="1">
      <c r="B76" s="345"/>
      <c r="C76" s="296" t="s">
        <v>259</v>
      </c>
      <c r="D76" s="31">
        <f aca="true" t="shared" si="33" ref="D76:L76">ROUND(D75/$C75*100,1)</f>
        <v>100</v>
      </c>
      <c r="E76" s="31">
        <f t="shared" si="33"/>
        <v>0</v>
      </c>
      <c r="F76" s="31">
        <f t="shared" si="33"/>
        <v>0</v>
      </c>
      <c r="G76" s="31">
        <f t="shared" si="33"/>
        <v>0</v>
      </c>
      <c r="H76" s="61">
        <f t="shared" si="33"/>
        <v>0</v>
      </c>
      <c r="I76" s="31">
        <f t="shared" si="33"/>
        <v>0</v>
      </c>
      <c r="J76" s="31">
        <f t="shared" si="33"/>
        <v>0</v>
      </c>
      <c r="K76" s="31">
        <f t="shared" si="33"/>
        <v>0</v>
      </c>
      <c r="L76" s="32">
        <f t="shared" si="33"/>
        <v>0</v>
      </c>
    </row>
    <row r="77" spans="2:12" ht="13.5" customHeight="1">
      <c r="B77" s="331" t="s">
        <v>84</v>
      </c>
      <c r="C77" s="42">
        <f>SUM(C81,C79,C83,C85,C87,C89,C91)</f>
        <v>501</v>
      </c>
      <c r="D77" s="42">
        <f>SUM(D81,D79,D83,D85,D87,D89,D91)</f>
        <v>204</v>
      </c>
      <c r="E77" s="42">
        <f>SUM(E81,E79,E83,E85,E87,E89,E91)</f>
        <v>197</v>
      </c>
      <c r="F77" s="42">
        <f>SUM(F81,F79,F83,F85,F87,F89,F91)</f>
        <v>4</v>
      </c>
      <c r="G77" s="42">
        <f>SUM(G81,G79,G83,G85,G87,G89)</f>
        <v>100</v>
      </c>
      <c r="H77" s="42">
        <f>SUM(H81,H79,H83,H85,H87,H89)</f>
        <v>7</v>
      </c>
      <c r="I77" s="42">
        <f>SUM(I81,I79,I83,I85,I87,I89)</f>
        <v>45</v>
      </c>
      <c r="J77" s="42">
        <f>SUM(J81,J79,J83,J85,J87,J89)</f>
        <v>15</v>
      </c>
      <c r="K77" s="42">
        <f>SUM(K81,K79,K83,K85,K87,K89,K91)</f>
        <v>21</v>
      </c>
      <c r="L77" s="26">
        <f>SUM(L81,L79,L83,L85,L87,L89,L91)</f>
        <v>0</v>
      </c>
    </row>
    <row r="78" spans="2:12" ht="13.5">
      <c r="B78" s="341"/>
      <c r="C78" s="294" t="s">
        <v>259</v>
      </c>
      <c r="D78" s="27">
        <f aca="true" t="shared" si="34" ref="D78:L78">ROUND(D77/$C77*100,1)</f>
        <v>40.7</v>
      </c>
      <c r="E78" s="27">
        <f t="shared" si="34"/>
        <v>39.3</v>
      </c>
      <c r="F78" s="27">
        <f t="shared" si="34"/>
        <v>0.8</v>
      </c>
      <c r="G78" s="27">
        <f t="shared" si="34"/>
        <v>20</v>
      </c>
      <c r="H78" s="60">
        <f t="shared" si="34"/>
        <v>1.4</v>
      </c>
      <c r="I78" s="27">
        <f t="shared" si="34"/>
        <v>9</v>
      </c>
      <c r="J78" s="27">
        <f t="shared" si="34"/>
        <v>3</v>
      </c>
      <c r="K78" s="27">
        <f t="shared" si="34"/>
        <v>4.2</v>
      </c>
      <c r="L78" s="28">
        <f t="shared" si="34"/>
        <v>0</v>
      </c>
    </row>
    <row r="79" spans="2:12" ht="13.5">
      <c r="B79" s="340" t="s">
        <v>112</v>
      </c>
      <c r="C79" s="93">
        <v>47</v>
      </c>
      <c r="D79" s="37">
        <v>23</v>
      </c>
      <c r="E79" s="37">
        <v>23</v>
      </c>
      <c r="F79" s="37">
        <v>0</v>
      </c>
      <c r="G79" s="29">
        <v>7</v>
      </c>
      <c r="H79" s="36">
        <v>0</v>
      </c>
      <c r="I79" s="37">
        <v>2</v>
      </c>
      <c r="J79" s="37">
        <v>1</v>
      </c>
      <c r="K79" s="37">
        <v>1</v>
      </c>
      <c r="L79" s="39">
        <v>0</v>
      </c>
    </row>
    <row r="80" spans="2:12" ht="13.5">
      <c r="B80" s="341"/>
      <c r="C80" s="294" t="s">
        <v>259</v>
      </c>
      <c r="D80" s="27">
        <f aca="true" t="shared" si="35" ref="D80:L80">ROUND(D79/$C79*100,1)</f>
        <v>48.9</v>
      </c>
      <c r="E80" s="27">
        <f t="shared" si="35"/>
        <v>48.9</v>
      </c>
      <c r="F80" s="27">
        <f t="shared" si="35"/>
        <v>0</v>
      </c>
      <c r="G80" s="27">
        <f t="shared" si="35"/>
        <v>14.9</v>
      </c>
      <c r="H80" s="60">
        <f t="shared" si="35"/>
        <v>0</v>
      </c>
      <c r="I80" s="27">
        <f t="shared" si="35"/>
        <v>4.3</v>
      </c>
      <c r="J80" s="27">
        <f t="shared" si="35"/>
        <v>2.1</v>
      </c>
      <c r="K80" s="27">
        <f t="shared" si="35"/>
        <v>2.1</v>
      </c>
      <c r="L80" s="28">
        <f t="shared" si="35"/>
        <v>0</v>
      </c>
    </row>
    <row r="81" spans="2:12" ht="13.5">
      <c r="B81" s="332" t="s">
        <v>111</v>
      </c>
      <c r="C81" s="93">
        <v>53</v>
      </c>
      <c r="D81" s="37">
        <v>23</v>
      </c>
      <c r="E81" s="37">
        <v>16</v>
      </c>
      <c r="F81" s="37">
        <v>1</v>
      </c>
      <c r="G81" s="29">
        <v>14</v>
      </c>
      <c r="H81" s="36">
        <v>0</v>
      </c>
      <c r="I81" s="37">
        <v>2</v>
      </c>
      <c r="J81" s="37">
        <v>0</v>
      </c>
      <c r="K81" s="37">
        <v>2</v>
      </c>
      <c r="L81" s="39">
        <v>0</v>
      </c>
    </row>
    <row r="82" spans="2:12" ht="13.5">
      <c r="B82" s="341"/>
      <c r="C82" s="294" t="s">
        <v>259</v>
      </c>
      <c r="D82" s="27">
        <f aca="true" t="shared" si="36" ref="D82:K82">ROUND(D81/$C81*100,1)</f>
        <v>43.4</v>
      </c>
      <c r="E82" s="27">
        <f t="shared" si="36"/>
        <v>30.2</v>
      </c>
      <c r="F82" s="27">
        <f t="shared" si="36"/>
        <v>1.9</v>
      </c>
      <c r="G82" s="27">
        <f t="shared" si="36"/>
        <v>26.4</v>
      </c>
      <c r="H82" s="60">
        <f t="shared" si="36"/>
        <v>0</v>
      </c>
      <c r="I82" s="27">
        <f t="shared" si="36"/>
        <v>3.8</v>
      </c>
      <c r="J82" s="27">
        <f t="shared" si="36"/>
        <v>0</v>
      </c>
      <c r="K82" s="27">
        <f t="shared" si="36"/>
        <v>3.8</v>
      </c>
      <c r="L82" s="28">
        <v>0</v>
      </c>
    </row>
    <row r="83" spans="2:12" ht="13.5">
      <c r="B83" s="340" t="s">
        <v>113</v>
      </c>
      <c r="C83" s="93">
        <v>149</v>
      </c>
      <c r="D83" s="37">
        <v>56</v>
      </c>
      <c r="E83" s="37">
        <v>57</v>
      </c>
      <c r="F83" s="37">
        <v>1</v>
      </c>
      <c r="G83" s="29">
        <v>26</v>
      </c>
      <c r="H83" s="36">
        <v>3</v>
      </c>
      <c r="I83" s="37">
        <v>10</v>
      </c>
      <c r="J83" s="37">
        <v>8</v>
      </c>
      <c r="K83" s="37">
        <v>9</v>
      </c>
      <c r="L83" s="39">
        <v>0</v>
      </c>
    </row>
    <row r="84" spans="2:12" ht="13.5">
      <c r="B84" s="341"/>
      <c r="C84" s="294" t="s">
        <v>259</v>
      </c>
      <c r="D84" s="27">
        <f aca="true" t="shared" si="37" ref="D84:K84">ROUND(D83/$C83*100,1)</f>
        <v>37.6</v>
      </c>
      <c r="E84" s="27">
        <f t="shared" si="37"/>
        <v>38.3</v>
      </c>
      <c r="F84" s="27">
        <f t="shared" si="37"/>
        <v>0.7</v>
      </c>
      <c r="G84" s="27">
        <f t="shared" si="37"/>
        <v>17.4</v>
      </c>
      <c r="H84" s="60">
        <f t="shared" si="37"/>
        <v>2</v>
      </c>
      <c r="I84" s="27">
        <f t="shared" si="37"/>
        <v>6.7</v>
      </c>
      <c r="J84" s="27">
        <f t="shared" si="37"/>
        <v>5.4</v>
      </c>
      <c r="K84" s="27">
        <f t="shared" si="37"/>
        <v>6</v>
      </c>
      <c r="L84" s="28">
        <v>0</v>
      </c>
    </row>
    <row r="85" spans="2:12" ht="13.5">
      <c r="B85" s="340" t="s">
        <v>114</v>
      </c>
      <c r="C85" s="93">
        <v>106</v>
      </c>
      <c r="D85" s="37">
        <v>42</v>
      </c>
      <c r="E85" s="37">
        <v>41</v>
      </c>
      <c r="F85" s="37">
        <v>0</v>
      </c>
      <c r="G85" s="29">
        <v>24</v>
      </c>
      <c r="H85" s="36">
        <v>0</v>
      </c>
      <c r="I85" s="37">
        <v>8</v>
      </c>
      <c r="J85" s="37">
        <v>2</v>
      </c>
      <c r="K85" s="37">
        <v>4</v>
      </c>
      <c r="L85" s="39">
        <v>0</v>
      </c>
    </row>
    <row r="86" spans="2:12" ht="13.5">
      <c r="B86" s="341"/>
      <c r="C86" s="294" t="s">
        <v>259</v>
      </c>
      <c r="D86" s="27">
        <f aca="true" t="shared" si="38" ref="D86:K86">ROUND(D85/$C85*100,1)</f>
        <v>39.6</v>
      </c>
      <c r="E86" s="27">
        <f t="shared" si="38"/>
        <v>38.7</v>
      </c>
      <c r="F86" s="27">
        <f t="shared" si="38"/>
        <v>0</v>
      </c>
      <c r="G86" s="27">
        <f t="shared" si="38"/>
        <v>22.6</v>
      </c>
      <c r="H86" s="60">
        <f t="shared" si="38"/>
        <v>0</v>
      </c>
      <c r="I86" s="27">
        <f t="shared" si="38"/>
        <v>7.5</v>
      </c>
      <c r="J86" s="27">
        <f t="shared" si="38"/>
        <v>1.9</v>
      </c>
      <c r="K86" s="27">
        <f t="shared" si="38"/>
        <v>3.8</v>
      </c>
      <c r="L86" s="28">
        <v>0</v>
      </c>
    </row>
    <row r="87" spans="2:12" ht="13.5">
      <c r="B87" s="340" t="s">
        <v>115</v>
      </c>
      <c r="C87" s="93">
        <v>79</v>
      </c>
      <c r="D87" s="37">
        <v>31</v>
      </c>
      <c r="E87" s="37">
        <v>32</v>
      </c>
      <c r="F87" s="37">
        <v>1</v>
      </c>
      <c r="G87" s="29">
        <v>18</v>
      </c>
      <c r="H87" s="36">
        <v>3</v>
      </c>
      <c r="I87" s="37">
        <v>14</v>
      </c>
      <c r="J87" s="37">
        <v>4</v>
      </c>
      <c r="K87" s="37">
        <v>2</v>
      </c>
      <c r="L87" s="39">
        <v>0</v>
      </c>
    </row>
    <row r="88" spans="2:12" ht="13.5">
      <c r="B88" s="341"/>
      <c r="C88" s="294" t="s">
        <v>259</v>
      </c>
      <c r="D88" s="27">
        <f aca="true" t="shared" si="39" ref="D88:K88">ROUND(D87/$C87*100,1)</f>
        <v>39.2</v>
      </c>
      <c r="E88" s="27">
        <f t="shared" si="39"/>
        <v>40.5</v>
      </c>
      <c r="F88" s="27">
        <f t="shared" si="39"/>
        <v>1.3</v>
      </c>
      <c r="G88" s="27">
        <f t="shared" si="39"/>
        <v>22.8</v>
      </c>
      <c r="H88" s="60">
        <f t="shared" si="39"/>
        <v>3.8</v>
      </c>
      <c r="I88" s="27">
        <f t="shared" si="39"/>
        <v>17.7</v>
      </c>
      <c r="J88" s="27">
        <f t="shared" si="39"/>
        <v>5.1</v>
      </c>
      <c r="K88" s="27">
        <f t="shared" si="39"/>
        <v>2.5</v>
      </c>
      <c r="L88" s="28">
        <v>0</v>
      </c>
    </row>
    <row r="89" spans="2:12" ht="13.5">
      <c r="B89" s="340" t="s">
        <v>116</v>
      </c>
      <c r="C89" s="93">
        <v>67</v>
      </c>
      <c r="D89" s="37">
        <v>29</v>
      </c>
      <c r="E89" s="37">
        <v>28</v>
      </c>
      <c r="F89" s="37">
        <v>1</v>
      </c>
      <c r="G89" s="29">
        <v>11</v>
      </c>
      <c r="H89" s="36">
        <v>1</v>
      </c>
      <c r="I89" s="37">
        <v>9</v>
      </c>
      <c r="J89" s="37">
        <v>0</v>
      </c>
      <c r="K89" s="37">
        <v>3</v>
      </c>
      <c r="L89" s="39">
        <v>0</v>
      </c>
    </row>
    <row r="90" spans="2:12" ht="13.5">
      <c r="B90" s="341"/>
      <c r="C90" s="294" t="s">
        <v>259</v>
      </c>
      <c r="D90" s="27">
        <f aca="true" t="shared" si="40" ref="D90:K90">ROUND(D89/$C89*100,1)</f>
        <v>43.3</v>
      </c>
      <c r="E90" s="27">
        <f t="shared" si="40"/>
        <v>41.8</v>
      </c>
      <c r="F90" s="27">
        <f t="shared" si="40"/>
        <v>1.5</v>
      </c>
      <c r="G90" s="27">
        <f t="shared" si="40"/>
        <v>16.4</v>
      </c>
      <c r="H90" s="60">
        <f t="shared" si="40"/>
        <v>1.5</v>
      </c>
      <c r="I90" s="27">
        <f t="shared" si="40"/>
        <v>13.4</v>
      </c>
      <c r="J90" s="27">
        <f t="shared" si="40"/>
        <v>0</v>
      </c>
      <c r="K90" s="27">
        <f t="shared" si="40"/>
        <v>4.5</v>
      </c>
      <c r="L90" s="28">
        <v>0</v>
      </c>
    </row>
    <row r="91" spans="2:12" ht="13.5">
      <c r="B91" s="342" t="s">
        <v>88</v>
      </c>
      <c r="C91" s="90">
        <f>SUM(D91:L91)</f>
        <v>0</v>
      </c>
      <c r="D91" s="37">
        <v>0</v>
      </c>
      <c r="E91" s="37">
        <v>0</v>
      </c>
      <c r="F91" s="37">
        <v>0</v>
      </c>
      <c r="G91" s="37">
        <v>0</v>
      </c>
      <c r="H91" s="36">
        <v>0</v>
      </c>
      <c r="I91" s="37">
        <v>0</v>
      </c>
      <c r="J91" s="37">
        <v>0</v>
      </c>
      <c r="K91" s="37">
        <v>0</v>
      </c>
      <c r="L91" s="39">
        <v>0</v>
      </c>
    </row>
    <row r="92" spans="2:12" ht="13.5">
      <c r="B92" s="345"/>
      <c r="C92" s="296" t="s">
        <v>259</v>
      </c>
      <c r="D92" s="31">
        <v>0</v>
      </c>
      <c r="E92" s="31">
        <v>0</v>
      </c>
      <c r="F92" s="31">
        <v>0</v>
      </c>
      <c r="G92" s="31">
        <v>0</v>
      </c>
      <c r="H92" s="61">
        <v>0</v>
      </c>
      <c r="I92" s="31">
        <v>0</v>
      </c>
      <c r="J92" s="31">
        <v>0</v>
      </c>
      <c r="K92" s="31">
        <v>0</v>
      </c>
      <c r="L92" s="32">
        <v>0</v>
      </c>
    </row>
    <row r="93" spans="2:12" ht="13.5">
      <c r="B93" s="331" t="s">
        <v>84</v>
      </c>
      <c r="C93" s="37">
        <f>SUM(C95,C97,C99,C101)</f>
        <v>501</v>
      </c>
      <c r="D93" s="37">
        <f>SUM(D95,D97,D99,D101)</f>
        <v>204</v>
      </c>
      <c r="E93" s="37">
        <f>SUM(E95,E97,E99,E101)</f>
        <v>197</v>
      </c>
      <c r="F93" s="37">
        <f>SUM(F95,F97,F99,F101)</f>
        <v>4</v>
      </c>
      <c r="G93" s="37">
        <f>SUM(G95,G97,G99,G101)</f>
        <v>100</v>
      </c>
      <c r="H93" s="37">
        <f>SUM(H95,H97,H99)</f>
        <v>7</v>
      </c>
      <c r="I93" s="37">
        <f>SUM(I95,I97,I99)</f>
        <v>45</v>
      </c>
      <c r="J93" s="37">
        <f>SUM(J95,J97,J99)</f>
        <v>15</v>
      </c>
      <c r="K93" s="25">
        <f>SUM(K95,K97,K99)</f>
        <v>21</v>
      </c>
      <c r="L93" s="26">
        <f>SUM(L95,L97,L99)</f>
        <v>0</v>
      </c>
    </row>
    <row r="94" spans="2:12" ht="13.5" customHeight="1">
      <c r="B94" s="341"/>
      <c r="C94" s="294" t="s">
        <v>259</v>
      </c>
      <c r="D94" s="112">
        <f aca="true" t="shared" si="41" ref="D94:L94">ROUND(D93/$C93*100,1)</f>
        <v>40.7</v>
      </c>
      <c r="E94" s="112">
        <f t="shared" si="41"/>
        <v>39.3</v>
      </c>
      <c r="F94" s="112">
        <f t="shared" si="41"/>
        <v>0.8</v>
      </c>
      <c r="G94" s="112">
        <f t="shared" si="41"/>
        <v>20</v>
      </c>
      <c r="H94" s="113">
        <f t="shared" si="41"/>
        <v>1.4</v>
      </c>
      <c r="I94" s="114">
        <f t="shared" si="41"/>
        <v>9</v>
      </c>
      <c r="J94" s="114">
        <f t="shared" si="41"/>
        <v>3</v>
      </c>
      <c r="K94" s="114">
        <f t="shared" si="41"/>
        <v>4.2</v>
      </c>
      <c r="L94" s="115">
        <f t="shared" si="41"/>
        <v>0</v>
      </c>
    </row>
    <row r="95" spans="2:12" ht="13.5">
      <c r="B95" s="340" t="s">
        <v>131</v>
      </c>
      <c r="C95" s="93">
        <v>276</v>
      </c>
      <c r="D95" s="37">
        <v>118</v>
      </c>
      <c r="E95" s="37">
        <v>112</v>
      </c>
      <c r="F95" s="37">
        <v>1</v>
      </c>
      <c r="G95" s="29">
        <v>52</v>
      </c>
      <c r="H95" s="36">
        <v>1</v>
      </c>
      <c r="I95" s="37">
        <v>21</v>
      </c>
      <c r="J95" s="37">
        <v>8</v>
      </c>
      <c r="K95" s="37">
        <v>11</v>
      </c>
      <c r="L95" s="39">
        <v>0</v>
      </c>
    </row>
    <row r="96" spans="2:12" ht="13.5">
      <c r="B96" s="341"/>
      <c r="C96" s="294" t="s">
        <v>259</v>
      </c>
      <c r="D96" s="116">
        <f>ROUND(D95/$C95*100,1)</f>
        <v>42.8</v>
      </c>
      <c r="E96" s="116">
        <f aca="true" t="shared" si="42" ref="E96:J96">ROUND(E95/$C95*100,1)</f>
        <v>40.6</v>
      </c>
      <c r="F96" s="116">
        <f t="shared" si="42"/>
        <v>0.4</v>
      </c>
      <c r="G96" s="116">
        <f t="shared" si="42"/>
        <v>18.8</v>
      </c>
      <c r="H96" s="60">
        <f t="shared" si="42"/>
        <v>0.4</v>
      </c>
      <c r="I96" s="27">
        <f t="shared" si="42"/>
        <v>7.6</v>
      </c>
      <c r="J96" s="27">
        <f t="shared" si="42"/>
        <v>2.9</v>
      </c>
      <c r="K96" s="27">
        <f>ROUND(K95/$C95*100,1)</f>
        <v>4</v>
      </c>
      <c r="L96" s="28">
        <f>ROUND(L95/$C95*100,1)</f>
        <v>0</v>
      </c>
    </row>
    <row r="97" spans="2:12" ht="13.5">
      <c r="B97" s="342" t="s">
        <v>117</v>
      </c>
      <c r="C97" s="93">
        <v>169</v>
      </c>
      <c r="D97" s="37">
        <v>67</v>
      </c>
      <c r="E97" s="37">
        <v>64</v>
      </c>
      <c r="F97" s="37">
        <v>3</v>
      </c>
      <c r="G97" s="29">
        <v>34</v>
      </c>
      <c r="H97" s="36">
        <v>4</v>
      </c>
      <c r="I97" s="37">
        <v>20</v>
      </c>
      <c r="J97" s="37">
        <v>5</v>
      </c>
      <c r="K97" s="37">
        <v>9</v>
      </c>
      <c r="L97" s="39">
        <v>0</v>
      </c>
    </row>
    <row r="98" spans="2:12" ht="13.5">
      <c r="B98" s="332"/>
      <c r="C98" s="294" t="s">
        <v>259</v>
      </c>
      <c r="D98" s="116">
        <f>ROUND(D97/$C97*100,1)</f>
        <v>39.6</v>
      </c>
      <c r="E98" s="116">
        <f aca="true" t="shared" si="43" ref="E98:J98">ROUND(E97/$C97*100,1)</f>
        <v>37.9</v>
      </c>
      <c r="F98" s="116">
        <f t="shared" si="43"/>
        <v>1.8</v>
      </c>
      <c r="G98" s="116">
        <f t="shared" si="43"/>
        <v>20.1</v>
      </c>
      <c r="H98" s="60">
        <f t="shared" si="43"/>
        <v>2.4</v>
      </c>
      <c r="I98" s="27">
        <f t="shared" si="43"/>
        <v>11.8</v>
      </c>
      <c r="J98" s="27">
        <f t="shared" si="43"/>
        <v>3</v>
      </c>
      <c r="K98" s="27">
        <f>ROUND(K97/$C97*100,1)</f>
        <v>5.3</v>
      </c>
      <c r="L98" s="28">
        <f>ROUND(L97/$C97*100,1)</f>
        <v>0</v>
      </c>
    </row>
    <row r="99" spans="2:12" ht="13.5">
      <c r="B99" s="342" t="s">
        <v>34</v>
      </c>
      <c r="C99" s="93">
        <v>56</v>
      </c>
      <c r="D99" s="37">
        <v>19</v>
      </c>
      <c r="E99" s="37">
        <v>21</v>
      </c>
      <c r="F99" s="37">
        <v>0</v>
      </c>
      <c r="G99" s="29">
        <v>14</v>
      </c>
      <c r="H99" s="36">
        <v>2</v>
      </c>
      <c r="I99" s="37">
        <v>4</v>
      </c>
      <c r="J99" s="37">
        <v>2</v>
      </c>
      <c r="K99" s="37">
        <v>1</v>
      </c>
      <c r="L99" s="39">
        <v>0</v>
      </c>
    </row>
    <row r="100" spans="2:12" ht="13.5">
      <c r="B100" s="341"/>
      <c r="C100" s="294" t="s">
        <v>259</v>
      </c>
      <c r="D100" s="27">
        <f>ROUND(D99/$C99*100,1)</f>
        <v>33.9</v>
      </c>
      <c r="E100" s="27">
        <f aca="true" t="shared" si="44" ref="E100:J100">ROUND(E99/$C99*100,1)</f>
        <v>37.5</v>
      </c>
      <c r="F100" s="27">
        <f t="shared" si="44"/>
        <v>0</v>
      </c>
      <c r="G100" s="27">
        <f t="shared" si="44"/>
        <v>25</v>
      </c>
      <c r="H100" s="60">
        <f t="shared" si="44"/>
        <v>3.6</v>
      </c>
      <c r="I100" s="27">
        <f t="shared" si="44"/>
        <v>7.1</v>
      </c>
      <c r="J100" s="27">
        <f t="shared" si="44"/>
        <v>3.6</v>
      </c>
      <c r="K100" s="27">
        <f>ROUND(K99/$C99*100,1)</f>
        <v>1.8</v>
      </c>
      <c r="L100" s="28">
        <f>ROUND(L99/$C99*100,1)</f>
        <v>0</v>
      </c>
    </row>
    <row r="101" spans="2:12" ht="13.5">
      <c r="B101" s="338" t="s">
        <v>88</v>
      </c>
      <c r="C101" s="90">
        <f>SUM(D101:L101)</f>
        <v>0</v>
      </c>
      <c r="D101" s="37">
        <v>0</v>
      </c>
      <c r="E101" s="37">
        <v>0</v>
      </c>
      <c r="F101" s="37">
        <v>0</v>
      </c>
      <c r="G101" s="37">
        <v>0</v>
      </c>
      <c r="H101" s="36">
        <v>0</v>
      </c>
      <c r="I101" s="37">
        <v>0</v>
      </c>
      <c r="J101" s="37">
        <v>0</v>
      </c>
      <c r="K101" s="37">
        <v>0</v>
      </c>
      <c r="L101" s="39">
        <v>0</v>
      </c>
    </row>
    <row r="102" spans="2:12" ht="13.5">
      <c r="B102" s="345"/>
      <c r="C102" s="296" t="s">
        <v>259</v>
      </c>
      <c r="D102" s="31">
        <v>0</v>
      </c>
      <c r="E102" s="31">
        <v>0</v>
      </c>
      <c r="F102" s="31">
        <v>0</v>
      </c>
      <c r="G102" s="31">
        <v>0</v>
      </c>
      <c r="H102" s="31">
        <v>0</v>
      </c>
      <c r="I102" s="31">
        <v>0</v>
      </c>
      <c r="J102" s="31">
        <v>0</v>
      </c>
      <c r="K102" s="31">
        <v>0</v>
      </c>
      <c r="L102" s="32">
        <v>0</v>
      </c>
    </row>
    <row r="124" ht="13.5" customHeight="1">
      <c r="C124" s="20"/>
    </row>
    <row r="138" ht="13.5" customHeight="1">
      <c r="C138" s="20"/>
    </row>
    <row r="175" ht="13.5" customHeight="1">
      <c r="C175" s="20"/>
    </row>
    <row r="189" ht="13.5" customHeight="1">
      <c r="C189" s="20"/>
    </row>
    <row r="225" ht="13.5" customHeight="1">
      <c r="C225" s="20"/>
    </row>
    <row r="239" ht="13.5" customHeight="1">
      <c r="C239" s="20"/>
    </row>
    <row r="275" ht="13.5" customHeight="1">
      <c r="C275" s="20"/>
    </row>
    <row r="289" ht="13.5" customHeight="1">
      <c r="C289" s="20"/>
    </row>
    <row r="325" ht="13.5" customHeight="1">
      <c r="C325" s="20"/>
    </row>
    <row r="339" ht="13.5" customHeight="1">
      <c r="C339" s="20"/>
    </row>
    <row r="375" ht="13.5" customHeight="1">
      <c r="C375" s="20"/>
    </row>
    <row r="389" ht="13.5" customHeight="1">
      <c r="C389" s="20"/>
    </row>
    <row r="425" ht="13.5" customHeight="1">
      <c r="C425" s="20"/>
    </row>
    <row r="439" ht="13.5" customHeight="1">
      <c r="C439" s="20"/>
    </row>
    <row r="475" ht="13.5" customHeight="1">
      <c r="C475" s="20"/>
    </row>
    <row r="489" ht="13.5" customHeight="1">
      <c r="C489" s="20"/>
    </row>
    <row r="525" ht="13.5" customHeight="1">
      <c r="C525" s="20"/>
    </row>
    <row r="539" ht="13.5" customHeight="1">
      <c r="C539" s="20"/>
    </row>
    <row r="575" ht="13.5" customHeight="1">
      <c r="C575" s="20"/>
    </row>
    <row r="589" ht="13.5" customHeight="1">
      <c r="C589" s="20"/>
    </row>
    <row r="625" ht="13.5" customHeight="1">
      <c r="C625" s="20"/>
    </row>
    <row r="639" ht="13.5" customHeight="1">
      <c r="C639" s="20"/>
    </row>
    <row r="675" ht="13.5" customHeight="1">
      <c r="C675" s="20"/>
    </row>
    <row r="689" ht="13.5" customHeight="1">
      <c r="C689" s="20"/>
    </row>
    <row r="725" ht="13.5" customHeight="1">
      <c r="C725" s="20"/>
    </row>
    <row r="739" ht="13.5" customHeight="1">
      <c r="C739" s="20"/>
    </row>
    <row r="775" ht="13.5" customHeight="1">
      <c r="C775" s="20"/>
    </row>
    <row r="789" ht="13.5" customHeight="1">
      <c r="C789" s="20"/>
    </row>
    <row r="869" ht="40.5" customHeight="1">
      <c r="C869" s="20"/>
    </row>
    <row r="870" ht="13.5">
      <c r="C870" s="20"/>
    </row>
    <row r="871" ht="13.5">
      <c r="C871" s="20"/>
    </row>
    <row r="872" ht="13.5">
      <c r="C872" s="20"/>
    </row>
    <row r="873" ht="13.5">
      <c r="C873" s="20"/>
    </row>
    <row r="874" ht="13.5">
      <c r="C874" s="20"/>
    </row>
    <row r="875" ht="13.5">
      <c r="C875" s="20"/>
    </row>
    <row r="876" ht="13.5" customHeight="1">
      <c r="C876" s="20"/>
    </row>
    <row r="877" ht="13.5">
      <c r="C877" s="20"/>
    </row>
    <row r="878" ht="13.5">
      <c r="C878" s="20"/>
    </row>
    <row r="879" ht="13.5">
      <c r="C879" s="20"/>
    </row>
    <row r="880" ht="13.5">
      <c r="C880" s="20"/>
    </row>
    <row r="881" ht="13.5">
      <c r="C881" s="20"/>
    </row>
    <row r="882" ht="13.5">
      <c r="C882" s="20"/>
    </row>
    <row r="883" ht="13.5">
      <c r="C883" s="20"/>
    </row>
    <row r="884" ht="13.5">
      <c r="C884" s="20"/>
    </row>
    <row r="885" ht="13.5">
      <c r="C885" s="20"/>
    </row>
    <row r="886" ht="13.5">
      <c r="C886" s="20"/>
    </row>
    <row r="887" ht="13.5">
      <c r="C887" s="20"/>
    </row>
    <row r="888" ht="13.5">
      <c r="C888" s="20"/>
    </row>
    <row r="889" ht="13.5">
      <c r="C889" s="20"/>
    </row>
    <row r="890" ht="13.5" customHeight="1">
      <c r="C890" s="20"/>
    </row>
    <row r="891" ht="13.5">
      <c r="C891" s="20"/>
    </row>
    <row r="892" ht="13.5">
      <c r="C892" s="20"/>
    </row>
    <row r="893" ht="13.5">
      <c r="C893" s="20"/>
    </row>
    <row r="894" ht="13.5">
      <c r="C894" s="20"/>
    </row>
    <row r="895" ht="13.5">
      <c r="C895" s="20"/>
    </row>
    <row r="896" ht="13.5">
      <c r="C896" s="20"/>
    </row>
    <row r="897" ht="13.5">
      <c r="C897" s="20"/>
    </row>
    <row r="898" ht="13.5">
      <c r="C898" s="20"/>
    </row>
    <row r="899" ht="13.5">
      <c r="C899" s="20"/>
    </row>
    <row r="900" ht="13.5">
      <c r="C900" s="20"/>
    </row>
    <row r="901" ht="13.5">
      <c r="C901" s="20"/>
    </row>
    <row r="902" ht="13.5">
      <c r="C902" s="20"/>
    </row>
    <row r="903" ht="13.5">
      <c r="C903" s="20"/>
    </row>
    <row r="904" ht="13.5">
      <c r="C904" s="20"/>
    </row>
    <row r="905" ht="13.5">
      <c r="C905" s="20"/>
    </row>
    <row r="906" ht="13.5">
      <c r="C906" s="20"/>
    </row>
    <row r="907" ht="13.5">
      <c r="C907" s="20"/>
    </row>
    <row r="908" ht="13.5">
      <c r="C908" s="20"/>
    </row>
    <row r="909" ht="13.5">
      <c r="C909" s="20"/>
    </row>
    <row r="910" ht="13.5">
      <c r="C910" s="20"/>
    </row>
    <row r="911" ht="13.5">
      <c r="C911" s="20"/>
    </row>
  </sheetData>
  <sheetProtection/>
  <mergeCells count="46">
    <mergeCell ref="B87:B88"/>
    <mergeCell ref="B89:B90"/>
    <mergeCell ref="B91:B92"/>
    <mergeCell ref="B93:B94"/>
    <mergeCell ref="B95:B96"/>
    <mergeCell ref="B97:B98"/>
    <mergeCell ref="B75:B76"/>
    <mergeCell ref="B77:B78"/>
    <mergeCell ref="B79:B80"/>
    <mergeCell ref="B81:B82"/>
    <mergeCell ref="B83:B84"/>
    <mergeCell ref="B85:B86"/>
    <mergeCell ref="B63:B64"/>
    <mergeCell ref="B65:B66"/>
    <mergeCell ref="B67:B68"/>
    <mergeCell ref="B69:B70"/>
    <mergeCell ref="B71:B72"/>
    <mergeCell ref="B73:B74"/>
    <mergeCell ref="B45:B46"/>
    <mergeCell ref="B57:B58"/>
    <mergeCell ref="B59:B60"/>
    <mergeCell ref="B61:B62"/>
    <mergeCell ref="B47:B48"/>
    <mergeCell ref="B49:B50"/>
    <mergeCell ref="B33:B34"/>
    <mergeCell ref="B35:B36"/>
    <mergeCell ref="B37:B38"/>
    <mergeCell ref="B41:B42"/>
    <mergeCell ref="B39:B40"/>
    <mergeCell ref="B43:B44"/>
    <mergeCell ref="B21:B22"/>
    <mergeCell ref="B23:B24"/>
    <mergeCell ref="B25:B26"/>
    <mergeCell ref="B27:B28"/>
    <mergeCell ref="B29:B30"/>
    <mergeCell ref="B31:B32"/>
    <mergeCell ref="B99:B100"/>
    <mergeCell ref="B101:B102"/>
    <mergeCell ref="B5:B6"/>
    <mergeCell ref="B7:B8"/>
    <mergeCell ref="B9:B10"/>
    <mergeCell ref="B11:B12"/>
    <mergeCell ref="B13:B14"/>
    <mergeCell ref="B15:B16"/>
    <mergeCell ref="B17:B18"/>
    <mergeCell ref="B19:B2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5" r:id="rId1"/>
  <rowBreaks count="3" manualBreakCount="3">
    <brk id="864" max="255" man="1"/>
    <brk id="915" max="255" man="1"/>
    <brk id="96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282"/>
  <sheetViews>
    <sheetView view="pageBreakPreview" zoomScaleNormal="85" zoomScaleSheetLayoutView="100" workbookViewId="0" topLeftCell="A1">
      <selection activeCell="L82" sqref="L82"/>
    </sheetView>
  </sheetViews>
  <sheetFormatPr defaultColWidth="13.00390625" defaultRowHeight="13.5"/>
  <cols>
    <col min="1" max="1" width="5.00390625" style="20" customWidth="1"/>
    <col min="2" max="2" width="13.00390625" style="20" customWidth="1"/>
    <col min="3" max="3" width="13.00390625" style="94" customWidth="1"/>
    <col min="4" max="16384" width="13.00390625" style="20" customWidth="1"/>
  </cols>
  <sheetData>
    <row r="1" ht="13.5">
      <c r="A1" s="19" t="s">
        <v>300</v>
      </c>
    </row>
    <row r="2" ht="13.5">
      <c r="A2" s="19" t="s">
        <v>354</v>
      </c>
    </row>
    <row r="3" ht="13.5">
      <c r="J3" s="290" t="s">
        <v>250</v>
      </c>
    </row>
    <row r="4" spans="2:10" ht="27">
      <c r="B4" s="291"/>
      <c r="C4" s="95" t="s">
        <v>84</v>
      </c>
      <c r="D4" s="21" t="s">
        <v>248</v>
      </c>
      <c r="E4" s="35" t="s">
        <v>26</v>
      </c>
      <c r="F4" s="35" t="s">
        <v>27</v>
      </c>
      <c r="G4" s="35" t="s">
        <v>135</v>
      </c>
      <c r="H4" s="35" t="s">
        <v>28</v>
      </c>
      <c r="I4" s="35" t="s">
        <v>100</v>
      </c>
      <c r="J4" s="23" t="s">
        <v>88</v>
      </c>
    </row>
    <row r="5" spans="2:10" ht="13.5">
      <c r="B5" s="331" t="s">
        <v>84</v>
      </c>
      <c r="C5" s="101">
        <f>SUM(C7,C9,C11)</f>
        <v>7194</v>
      </c>
      <c r="D5" s="25">
        <f aca="true" t="shared" si="0" ref="D5:J5">SUM(D7,D9,D11)</f>
        <v>621</v>
      </c>
      <c r="E5" s="25">
        <f t="shared" si="0"/>
        <v>3508</v>
      </c>
      <c r="F5" s="25">
        <f t="shared" si="0"/>
        <v>2639</v>
      </c>
      <c r="G5" s="25">
        <f t="shared" si="0"/>
        <v>216</v>
      </c>
      <c r="H5" s="25">
        <f t="shared" si="0"/>
        <v>9</v>
      </c>
      <c r="I5" s="25">
        <f t="shared" si="0"/>
        <v>48</v>
      </c>
      <c r="J5" s="26">
        <f t="shared" si="0"/>
        <v>153</v>
      </c>
    </row>
    <row r="6" spans="2:10" ht="13.5">
      <c r="B6" s="341"/>
      <c r="C6" s="239">
        <f aca="true" t="shared" si="1" ref="C6:C12">SUM(D6:J6)</f>
        <v>99.99999999999999</v>
      </c>
      <c r="D6" s="27">
        <f aca="true" t="shared" si="2" ref="D6:I6">ROUND(D5/$C5*100,1)</f>
        <v>8.6</v>
      </c>
      <c r="E6" s="27">
        <f t="shared" si="2"/>
        <v>48.8</v>
      </c>
      <c r="F6" s="27">
        <f t="shared" si="2"/>
        <v>36.7</v>
      </c>
      <c r="G6" s="27">
        <f t="shared" si="2"/>
        <v>3</v>
      </c>
      <c r="H6" s="27">
        <f t="shared" si="2"/>
        <v>0.1</v>
      </c>
      <c r="I6" s="27">
        <f t="shared" si="2"/>
        <v>0.7</v>
      </c>
      <c r="J6" s="28">
        <f>ROUND(J5/$C5*100,1)</f>
        <v>2.1</v>
      </c>
    </row>
    <row r="7" spans="2:10" ht="13.5">
      <c r="B7" s="332" t="s">
        <v>89</v>
      </c>
      <c r="C7" s="93">
        <f t="shared" si="1"/>
        <v>3673</v>
      </c>
      <c r="D7" s="37">
        <v>306</v>
      </c>
      <c r="E7" s="37">
        <v>1814</v>
      </c>
      <c r="F7" s="37">
        <v>1344</v>
      </c>
      <c r="G7" s="37">
        <v>96</v>
      </c>
      <c r="H7" s="37">
        <v>4</v>
      </c>
      <c r="I7" s="37">
        <v>25</v>
      </c>
      <c r="J7" s="39">
        <v>84</v>
      </c>
    </row>
    <row r="8" spans="2:10" ht="13.5">
      <c r="B8" s="341"/>
      <c r="C8" s="239">
        <f t="shared" si="1"/>
        <v>100</v>
      </c>
      <c r="D8" s="27">
        <f aca="true" t="shared" si="3" ref="D8:I8">ROUND(D7/$C7*100,1)</f>
        <v>8.3</v>
      </c>
      <c r="E8" s="27">
        <f t="shared" si="3"/>
        <v>49.4</v>
      </c>
      <c r="F8" s="27">
        <f t="shared" si="3"/>
        <v>36.6</v>
      </c>
      <c r="G8" s="27">
        <f t="shared" si="3"/>
        <v>2.6</v>
      </c>
      <c r="H8" s="27">
        <f t="shared" si="3"/>
        <v>0.1</v>
      </c>
      <c r="I8" s="27">
        <f t="shared" si="3"/>
        <v>0.7</v>
      </c>
      <c r="J8" s="28">
        <f>ROUND(J7/$C7*100,1)</f>
        <v>2.3</v>
      </c>
    </row>
    <row r="9" spans="2:10" ht="13.5">
      <c r="B9" s="340" t="s">
        <v>90</v>
      </c>
      <c r="C9" s="93">
        <f t="shared" si="1"/>
        <v>3436</v>
      </c>
      <c r="D9" s="37">
        <v>306</v>
      </c>
      <c r="E9" s="37">
        <v>1651</v>
      </c>
      <c r="F9" s="37">
        <v>1271</v>
      </c>
      <c r="G9" s="37">
        <v>117</v>
      </c>
      <c r="H9" s="37">
        <v>5</v>
      </c>
      <c r="I9" s="37">
        <v>22</v>
      </c>
      <c r="J9" s="39">
        <v>64</v>
      </c>
    </row>
    <row r="10" spans="2:10" ht="13.5" customHeight="1">
      <c r="B10" s="341"/>
      <c r="C10" s="239">
        <f t="shared" si="1"/>
        <v>100</v>
      </c>
      <c r="D10" s="27">
        <f aca="true" t="shared" si="4" ref="D10:I10">ROUND(D9/$C9*100,1)</f>
        <v>8.9</v>
      </c>
      <c r="E10" s="27">
        <f t="shared" si="4"/>
        <v>48.1</v>
      </c>
      <c r="F10" s="27">
        <f t="shared" si="4"/>
        <v>37</v>
      </c>
      <c r="G10" s="27">
        <f t="shared" si="4"/>
        <v>3.4</v>
      </c>
      <c r="H10" s="27">
        <f t="shared" si="4"/>
        <v>0.1</v>
      </c>
      <c r="I10" s="27">
        <f t="shared" si="4"/>
        <v>0.6</v>
      </c>
      <c r="J10" s="28">
        <f>ROUND(J9/$C9*100,1)</f>
        <v>1.9</v>
      </c>
    </row>
    <row r="11" spans="2:10" ht="13.5">
      <c r="B11" s="342" t="s">
        <v>88</v>
      </c>
      <c r="C11" s="93">
        <f t="shared" si="1"/>
        <v>85</v>
      </c>
      <c r="D11" s="37">
        <v>9</v>
      </c>
      <c r="E11" s="37">
        <v>43</v>
      </c>
      <c r="F11" s="37">
        <v>24</v>
      </c>
      <c r="G11" s="37">
        <v>3</v>
      </c>
      <c r="H11" s="37">
        <v>0</v>
      </c>
      <c r="I11" s="37">
        <v>1</v>
      </c>
      <c r="J11" s="39">
        <v>5</v>
      </c>
    </row>
    <row r="12" spans="2:10" ht="13.5">
      <c r="B12" s="343"/>
      <c r="C12" s="240">
        <f t="shared" si="1"/>
        <v>100.00000000000001</v>
      </c>
      <c r="D12" s="31">
        <f aca="true" t="shared" si="5" ref="D12:I12">ROUND(D11/$C11*100,1)</f>
        <v>10.6</v>
      </c>
      <c r="E12" s="31">
        <f t="shared" si="5"/>
        <v>50.6</v>
      </c>
      <c r="F12" s="31">
        <f t="shared" si="5"/>
        <v>28.2</v>
      </c>
      <c r="G12" s="31">
        <f t="shared" si="5"/>
        <v>3.5</v>
      </c>
      <c r="H12" s="31">
        <f t="shared" si="5"/>
        <v>0</v>
      </c>
      <c r="I12" s="31">
        <f t="shared" si="5"/>
        <v>1.2</v>
      </c>
      <c r="J12" s="32">
        <f>ROUND(J11/$C11*100,1)</f>
        <v>5.9</v>
      </c>
    </row>
    <row r="13" spans="2:10" ht="13.5">
      <c r="B13" s="331" t="s">
        <v>84</v>
      </c>
      <c r="C13" s="101">
        <f>SUM(,C15,C17,C19,C21,C23)</f>
        <v>7194</v>
      </c>
      <c r="D13" s="42">
        <f>SUM(D15,D17,D19,D21,D23)</f>
        <v>621</v>
      </c>
      <c r="E13" s="42">
        <f>SUM(,E15,E17,E19,E21,E23)</f>
        <v>3508</v>
      </c>
      <c r="F13" s="42">
        <f>SUM(,F15,F17,F19,F21,F23)</f>
        <v>2639</v>
      </c>
      <c r="G13" s="42">
        <f>SUM(,G15,G17,G19,G21,G23)</f>
        <v>216</v>
      </c>
      <c r="H13" s="42">
        <f>SUM(,H15,H17,H19,H21,H23)</f>
        <v>9</v>
      </c>
      <c r="I13" s="42">
        <f>SUM(I15,I17,I19,I21,I23)</f>
        <v>48</v>
      </c>
      <c r="J13" s="26">
        <f>SUM(,J15,J17,J19,J21,J23)</f>
        <v>153</v>
      </c>
    </row>
    <row r="14" spans="2:10" ht="13.5">
      <c r="B14" s="341"/>
      <c r="C14" s="239">
        <f>SUM(D14:J14)</f>
        <v>99.99999999999999</v>
      </c>
      <c r="D14" s="27">
        <f aca="true" t="shared" si="6" ref="D14:I14">ROUND(D13/$C13*100,1)</f>
        <v>8.6</v>
      </c>
      <c r="E14" s="27">
        <f t="shared" si="6"/>
        <v>48.8</v>
      </c>
      <c r="F14" s="27">
        <f t="shared" si="6"/>
        <v>36.7</v>
      </c>
      <c r="G14" s="27">
        <f t="shared" si="6"/>
        <v>3</v>
      </c>
      <c r="H14" s="27">
        <f t="shared" si="6"/>
        <v>0.1</v>
      </c>
      <c r="I14" s="27">
        <f t="shared" si="6"/>
        <v>0.7</v>
      </c>
      <c r="J14" s="28">
        <f>ROUND(J13/$C13*100,1)</f>
        <v>2.1</v>
      </c>
    </row>
    <row r="15" spans="2:10" ht="13.5">
      <c r="B15" s="340" t="s">
        <v>177</v>
      </c>
      <c r="C15" s="93">
        <f aca="true" t="shared" si="7" ref="C15:C24">SUM(D15:J15)</f>
        <v>751</v>
      </c>
      <c r="D15" s="37">
        <v>83</v>
      </c>
      <c r="E15" s="37">
        <v>384</v>
      </c>
      <c r="F15" s="37">
        <v>242</v>
      </c>
      <c r="G15" s="37">
        <v>21</v>
      </c>
      <c r="H15" s="37">
        <v>0</v>
      </c>
      <c r="I15" s="37">
        <v>6</v>
      </c>
      <c r="J15" s="39">
        <v>15</v>
      </c>
    </row>
    <row r="16" spans="2:10" ht="13.5">
      <c r="B16" s="341"/>
      <c r="C16" s="239">
        <f t="shared" si="7"/>
        <v>100</v>
      </c>
      <c r="D16" s="27">
        <f aca="true" t="shared" si="8" ref="D16:J16">ROUND(D15/$C15*100,1)</f>
        <v>11.1</v>
      </c>
      <c r="E16" s="27">
        <f t="shared" si="8"/>
        <v>51.1</v>
      </c>
      <c r="F16" s="27">
        <f t="shared" si="8"/>
        <v>32.2</v>
      </c>
      <c r="G16" s="27">
        <f t="shared" si="8"/>
        <v>2.8</v>
      </c>
      <c r="H16" s="27">
        <f t="shared" si="8"/>
        <v>0</v>
      </c>
      <c r="I16" s="27">
        <f t="shared" si="8"/>
        <v>0.8</v>
      </c>
      <c r="J16" s="28">
        <f t="shared" si="8"/>
        <v>2</v>
      </c>
    </row>
    <row r="17" spans="2:10" ht="13.5">
      <c r="B17" s="340" t="s">
        <v>178</v>
      </c>
      <c r="C17" s="93">
        <f t="shared" si="7"/>
        <v>2327</v>
      </c>
      <c r="D17" s="37">
        <v>210</v>
      </c>
      <c r="E17" s="37">
        <v>1168</v>
      </c>
      <c r="F17" s="37">
        <v>812</v>
      </c>
      <c r="G17" s="37">
        <v>63</v>
      </c>
      <c r="H17" s="37">
        <v>6</v>
      </c>
      <c r="I17" s="37">
        <v>18</v>
      </c>
      <c r="J17" s="39">
        <v>50</v>
      </c>
    </row>
    <row r="18" spans="2:10" ht="13.5">
      <c r="B18" s="341"/>
      <c r="C18" s="239">
        <f t="shared" si="7"/>
        <v>99.99999999999999</v>
      </c>
      <c r="D18" s="27">
        <f aca="true" t="shared" si="9" ref="D18:J18">ROUND(D17/$C17*100,1)</f>
        <v>9</v>
      </c>
      <c r="E18" s="27">
        <f t="shared" si="9"/>
        <v>50.2</v>
      </c>
      <c r="F18" s="27">
        <f t="shared" si="9"/>
        <v>34.9</v>
      </c>
      <c r="G18" s="27">
        <f t="shared" si="9"/>
        <v>2.7</v>
      </c>
      <c r="H18" s="27">
        <f t="shared" si="9"/>
        <v>0.3</v>
      </c>
      <c r="I18" s="27">
        <f t="shared" si="9"/>
        <v>0.8</v>
      </c>
      <c r="J18" s="28">
        <f t="shared" si="9"/>
        <v>2.1</v>
      </c>
    </row>
    <row r="19" spans="2:10" ht="13.5">
      <c r="B19" s="340" t="s">
        <v>110</v>
      </c>
      <c r="C19" s="93">
        <f t="shared" si="7"/>
        <v>2394</v>
      </c>
      <c r="D19" s="37">
        <v>201</v>
      </c>
      <c r="E19" s="37">
        <v>1149</v>
      </c>
      <c r="F19" s="37">
        <v>902</v>
      </c>
      <c r="G19" s="37">
        <v>83</v>
      </c>
      <c r="H19" s="37">
        <v>1</v>
      </c>
      <c r="I19" s="37">
        <v>15</v>
      </c>
      <c r="J19" s="39">
        <v>43</v>
      </c>
    </row>
    <row r="20" spans="2:10" ht="13.5">
      <c r="B20" s="341"/>
      <c r="C20" s="239">
        <f t="shared" si="7"/>
        <v>99.99999999999999</v>
      </c>
      <c r="D20" s="27">
        <f aca="true" t="shared" si="10" ref="D20:J20">ROUND(D19/$C19*100,1)</f>
        <v>8.4</v>
      </c>
      <c r="E20" s="27">
        <f t="shared" si="10"/>
        <v>48</v>
      </c>
      <c r="F20" s="27">
        <f t="shared" si="10"/>
        <v>37.7</v>
      </c>
      <c r="G20" s="27">
        <f t="shared" si="10"/>
        <v>3.5</v>
      </c>
      <c r="H20" s="27">
        <f t="shared" si="10"/>
        <v>0</v>
      </c>
      <c r="I20" s="27">
        <f t="shared" si="10"/>
        <v>0.6</v>
      </c>
      <c r="J20" s="28">
        <f t="shared" si="10"/>
        <v>1.8</v>
      </c>
    </row>
    <row r="21" spans="2:10" ht="13.5">
      <c r="B21" s="340" t="s">
        <v>189</v>
      </c>
      <c r="C21" s="93">
        <f t="shared" si="7"/>
        <v>1712</v>
      </c>
      <c r="D21" s="37">
        <v>126</v>
      </c>
      <c r="E21" s="37">
        <v>805</v>
      </c>
      <c r="F21" s="37">
        <v>679</v>
      </c>
      <c r="G21" s="37">
        <v>48</v>
      </c>
      <c r="H21" s="37">
        <v>2</v>
      </c>
      <c r="I21" s="37">
        <v>9</v>
      </c>
      <c r="J21" s="39">
        <v>43</v>
      </c>
    </row>
    <row r="22" spans="2:10" ht="13.5" customHeight="1">
      <c r="B22" s="341"/>
      <c r="C22" s="239">
        <f t="shared" si="7"/>
        <v>99.99999999999999</v>
      </c>
      <c r="D22" s="27">
        <f aca="true" t="shared" si="11" ref="D22:J22">ROUND(D21/$C21*100,1)</f>
        <v>7.4</v>
      </c>
      <c r="E22" s="27">
        <f t="shared" si="11"/>
        <v>47</v>
      </c>
      <c r="F22" s="27">
        <f t="shared" si="11"/>
        <v>39.7</v>
      </c>
      <c r="G22" s="27">
        <f t="shared" si="11"/>
        <v>2.8</v>
      </c>
      <c r="H22" s="27">
        <f t="shared" si="11"/>
        <v>0.1</v>
      </c>
      <c r="I22" s="27">
        <f t="shared" si="11"/>
        <v>0.5</v>
      </c>
      <c r="J22" s="28">
        <f t="shared" si="11"/>
        <v>2.5</v>
      </c>
    </row>
    <row r="23" spans="2:10" ht="13.5">
      <c r="B23" s="342" t="s">
        <v>88</v>
      </c>
      <c r="C23" s="93">
        <f t="shared" si="7"/>
        <v>10</v>
      </c>
      <c r="D23" s="37">
        <v>1</v>
      </c>
      <c r="E23" s="37">
        <v>2</v>
      </c>
      <c r="F23" s="37">
        <v>4</v>
      </c>
      <c r="G23" s="37">
        <v>1</v>
      </c>
      <c r="H23" s="37">
        <v>0</v>
      </c>
      <c r="I23" s="37">
        <v>0</v>
      </c>
      <c r="J23" s="39">
        <v>2</v>
      </c>
    </row>
    <row r="24" spans="2:10" ht="13.5">
      <c r="B24" s="343"/>
      <c r="C24" s="240">
        <f t="shared" si="7"/>
        <v>100</v>
      </c>
      <c r="D24" s="31">
        <f aca="true" t="shared" si="12" ref="D24:J24">ROUND(D23/$C23*100,1)</f>
        <v>10</v>
      </c>
      <c r="E24" s="31">
        <f t="shared" si="12"/>
        <v>20</v>
      </c>
      <c r="F24" s="31">
        <f t="shared" si="12"/>
        <v>40</v>
      </c>
      <c r="G24" s="31">
        <f t="shared" si="12"/>
        <v>10</v>
      </c>
      <c r="H24" s="31">
        <f t="shared" si="12"/>
        <v>0</v>
      </c>
      <c r="I24" s="31">
        <f t="shared" si="12"/>
        <v>0</v>
      </c>
      <c r="J24" s="32">
        <f t="shared" si="12"/>
        <v>20</v>
      </c>
    </row>
    <row r="25" spans="2:10" ht="13.5">
      <c r="B25" s="331" t="s">
        <v>84</v>
      </c>
      <c r="C25" s="101">
        <f aca="true" t="shared" si="13" ref="C25:J25">SUM(C29,C27,C31,C33,C35,C37)</f>
        <v>7194</v>
      </c>
      <c r="D25" s="42">
        <f t="shared" si="13"/>
        <v>621</v>
      </c>
      <c r="E25" s="42">
        <f t="shared" si="13"/>
        <v>3508</v>
      </c>
      <c r="F25" s="42">
        <f t="shared" si="13"/>
        <v>2639</v>
      </c>
      <c r="G25" s="42">
        <f t="shared" si="13"/>
        <v>216</v>
      </c>
      <c r="H25" s="42">
        <f t="shared" si="13"/>
        <v>9</v>
      </c>
      <c r="I25" s="42">
        <f t="shared" si="13"/>
        <v>48</v>
      </c>
      <c r="J25" s="26">
        <f t="shared" si="13"/>
        <v>153</v>
      </c>
    </row>
    <row r="26" spans="2:10" ht="13.5">
      <c r="B26" s="341"/>
      <c r="C26" s="239">
        <f aca="true" t="shared" si="14" ref="C26:C38">SUM(D26:J26)</f>
        <v>99.99999999999999</v>
      </c>
      <c r="D26" s="27">
        <f aca="true" t="shared" si="15" ref="D26:I26">ROUND(D25/$C25*100,1)</f>
        <v>8.6</v>
      </c>
      <c r="E26" s="27">
        <f t="shared" si="15"/>
        <v>48.8</v>
      </c>
      <c r="F26" s="27">
        <f t="shared" si="15"/>
        <v>36.7</v>
      </c>
      <c r="G26" s="27">
        <f t="shared" si="15"/>
        <v>3</v>
      </c>
      <c r="H26" s="27">
        <f t="shared" si="15"/>
        <v>0.1</v>
      </c>
      <c r="I26" s="27">
        <f t="shared" si="15"/>
        <v>0.7</v>
      </c>
      <c r="J26" s="28">
        <f>ROUND(J25/$C25*100,1)</f>
        <v>2.1</v>
      </c>
    </row>
    <row r="27" spans="2:10" ht="13.5">
      <c r="B27" s="340" t="s">
        <v>112</v>
      </c>
      <c r="C27" s="93">
        <f>SUM(D27:J27)</f>
        <v>623</v>
      </c>
      <c r="D27" s="29">
        <v>42</v>
      </c>
      <c r="E27" s="29">
        <v>298</v>
      </c>
      <c r="F27" s="29">
        <v>239</v>
      </c>
      <c r="G27" s="29">
        <v>15</v>
      </c>
      <c r="H27" s="29">
        <v>0</v>
      </c>
      <c r="I27" s="29">
        <v>6</v>
      </c>
      <c r="J27" s="41">
        <v>23</v>
      </c>
    </row>
    <row r="28" spans="2:10" ht="13.5">
      <c r="B28" s="341"/>
      <c r="C28" s="239">
        <f>SUM(D28:J28)</f>
        <v>100.00000000000001</v>
      </c>
      <c r="D28" s="27">
        <f aca="true" t="shared" si="16" ref="D28:I28">ROUND(D27/$C27*100,1)</f>
        <v>6.7</v>
      </c>
      <c r="E28" s="27">
        <f t="shared" si="16"/>
        <v>47.8</v>
      </c>
      <c r="F28" s="27">
        <f t="shared" si="16"/>
        <v>38.4</v>
      </c>
      <c r="G28" s="27">
        <f t="shared" si="16"/>
        <v>2.4</v>
      </c>
      <c r="H28" s="27">
        <f t="shared" si="16"/>
        <v>0</v>
      </c>
      <c r="I28" s="27">
        <f t="shared" si="16"/>
        <v>1</v>
      </c>
      <c r="J28" s="28">
        <f>ROUND(J27/$C27*100,1)</f>
        <v>3.7</v>
      </c>
    </row>
    <row r="29" spans="2:10" ht="13.5">
      <c r="B29" s="332" t="s">
        <v>111</v>
      </c>
      <c r="C29" s="93">
        <f>SUM(D29:J29)</f>
        <v>640</v>
      </c>
      <c r="D29" s="37">
        <v>52</v>
      </c>
      <c r="E29" s="37">
        <v>307</v>
      </c>
      <c r="F29" s="37">
        <v>240</v>
      </c>
      <c r="G29" s="37">
        <v>23</v>
      </c>
      <c r="H29" s="37">
        <v>0</v>
      </c>
      <c r="I29" s="37">
        <v>4</v>
      </c>
      <c r="J29" s="39">
        <v>14</v>
      </c>
    </row>
    <row r="30" spans="2:10" ht="13.5">
      <c r="B30" s="341"/>
      <c r="C30" s="239">
        <f t="shared" si="14"/>
        <v>99.99999999999999</v>
      </c>
      <c r="D30" s="27">
        <f aca="true" t="shared" si="17" ref="D30:J30">ROUND(D29/$C29*100,1)</f>
        <v>8.1</v>
      </c>
      <c r="E30" s="27">
        <f t="shared" si="17"/>
        <v>48</v>
      </c>
      <c r="F30" s="27">
        <f t="shared" si="17"/>
        <v>37.5</v>
      </c>
      <c r="G30" s="27">
        <f t="shared" si="17"/>
        <v>3.6</v>
      </c>
      <c r="H30" s="27">
        <f t="shared" si="17"/>
        <v>0</v>
      </c>
      <c r="I30" s="27">
        <f t="shared" si="17"/>
        <v>0.6</v>
      </c>
      <c r="J30" s="28">
        <f t="shared" si="17"/>
        <v>2.2</v>
      </c>
    </row>
    <row r="31" spans="2:10" ht="13.5">
      <c r="B31" s="340" t="s">
        <v>113</v>
      </c>
      <c r="C31" s="93">
        <f>SUM(D31:J31)</f>
        <v>2080</v>
      </c>
      <c r="D31" s="29">
        <v>168</v>
      </c>
      <c r="E31" s="29">
        <v>959</v>
      </c>
      <c r="F31" s="29">
        <v>825</v>
      </c>
      <c r="G31" s="29">
        <v>69</v>
      </c>
      <c r="H31" s="29">
        <v>5</v>
      </c>
      <c r="I31" s="29">
        <v>17</v>
      </c>
      <c r="J31" s="41">
        <v>37</v>
      </c>
    </row>
    <row r="32" spans="2:10" ht="13.5">
      <c r="B32" s="341"/>
      <c r="C32" s="239">
        <f t="shared" si="14"/>
        <v>100</v>
      </c>
      <c r="D32" s="27">
        <f aca="true" t="shared" si="18" ref="D32:J32">ROUND(D31/$C31*100,1)</f>
        <v>8.1</v>
      </c>
      <c r="E32" s="27">
        <f t="shared" si="18"/>
        <v>46.1</v>
      </c>
      <c r="F32" s="27">
        <f t="shared" si="18"/>
        <v>39.7</v>
      </c>
      <c r="G32" s="27">
        <f t="shared" si="18"/>
        <v>3.3</v>
      </c>
      <c r="H32" s="27">
        <f t="shared" si="18"/>
        <v>0.2</v>
      </c>
      <c r="I32" s="27">
        <f t="shared" si="18"/>
        <v>0.8</v>
      </c>
      <c r="J32" s="28">
        <f t="shared" si="18"/>
        <v>1.8</v>
      </c>
    </row>
    <row r="33" spans="2:10" ht="13.5">
      <c r="B33" s="340" t="s">
        <v>114</v>
      </c>
      <c r="C33" s="93">
        <f>SUM(D33:J33)</f>
        <v>1538</v>
      </c>
      <c r="D33" s="29">
        <v>164</v>
      </c>
      <c r="E33" s="29">
        <v>835</v>
      </c>
      <c r="F33" s="29">
        <v>471</v>
      </c>
      <c r="G33" s="29">
        <v>29</v>
      </c>
      <c r="H33" s="29">
        <v>1</v>
      </c>
      <c r="I33" s="29">
        <v>9</v>
      </c>
      <c r="J33" s="41">
        <v>29</v>
      </c>
    </row>
    <row r="34" spans="2:10" ht="13.5">
      <c r="B34" s="341"/>
      <c r="C34" s="239">
        <f t="shared" si="14"/>
        <v>100</v>
      </c>
      <c r="D34" s="27">
        <f aca="true" t="shared" si="19" ref="D34:J34">ROUND(D33/$C33*100,1)</f>
        <v>10.7</v>
      </c>
      <c r="E34" s="27">
        <f>ROUND(E33/$C33*100,1)-0.1</f>
        <v>54.199999999999996</v>
      </c>
      <c r="F34" s="27">
        <f t="shared" si="19"/>
        <v>30.6</v>
      </c>
      <c r="G34" s="27">
        <f t="shared" si="19"/>
        <v>1.9</v>
      </c>
      <c r="H34" s="27">
        <f t="shared" si="19"/>
        <v>0.1</v>
      </c>
      <c r="I34" s="27">
        <f t="shared" si="19"/>
        <v>0.6</v>
      </c>
      <c r="J34" s="28">
        <f t="shared" si="19"/>
        <v>1.9</v>
      </c>
    </row>
    <row r="35" spans="2:10" ht="13.5">
      <c r="B35" s="340" t="s">
        <v>115</v>
      </c>
      <c r="C35" s="93">
        <f>SUM(D35:J35)</f>
        <v>1110</v>
      </c>
      <c r="D35" s="29">
        <v>97</v>
      </c>
      <c r="E35" s="29">
        <v>559</v>
      </c>
      <c r="F35" s="29">
        <v>402</v>
      </c>
      <c r="G35" s="29">
        <v>28</v>
      </c>
      <c r="H35" s="29">
        <v>0</v>
      </c>
      <c r="I35" s="29">
        <v>6</v>
      </c>
      <c r="J35" s="41">
        <v>18</v>
      </c>
    </row>
    <row r="36" spans="2:10" ht="13.5">
      <c r="B36" s="341"/>
      <c r="C36" s="239">
        <f t="shared" si="14"/>
        <v>100</v>
      </c>
      <c r="D36" s="27">
        <f aca="true" t="shared" si="20" ref="D36:I36">ROUND(D35/$C35*100,1)</f>
        <v>8.7</v>
      </c>
      <c r="E36" s="27">
        <f>ROUND(E35/$C35*100,1)+0.1</f>
        <v>50.5</v>
      </c>
      <c r="F36" s="27">
        <f t="shared" si="20"/>
        <v>36.2</v>
      </c>
      <c r="G36" s="27">
        <f t="shared" si="20"/>
        <v>2.5</v>
      </c>
      <c r="H36" s="27">
        <f t="shared" si="20"/>
        <v>0</v>
      </c>
      <c r="I36" s="27">
        <f t="shared" si="20"/>
        <v>0.5</v>
      </c>
      <c r="J36" s="28">
        <f>ROUND(J35/$C35*100,1)</f>
        <v>1.6</v>
      </c>
    </row>
    <row r="37" spans="2:10" ht="13.5">
      <c r="B37" s="340" t="s">
        <v>116</v>
      </c>
      <c r="C37" s="93">
        <f>SUM(D37:J37)</f>
        <v>1203</v>
      </c>
      <c r="D37" s="29">
        <v>98</v>
      </c>
      <c r="E37" s="29">
        <v>550</v>
      </c>
      <c r="F37" s="29">
        <v>462</v>
      </c>
      <c r="G37" s="29">
        <v>52</v>
      </c>
      <c r="H37" s="29">
        <v>3</v>
      </c>
      <c r="I37" s="29">
        <v>6</v>
      </c>
      <c r="J37" s="41">
        <v>32</v>
      </c>
    </row>
    <row r="38" spans="2:10" ht="13.5">
      <c r="B38" s="343"/>
      <c r="C38" s="240">
        <f t="shared" si="14"/>
        <v>100.00000000000001</v>
      </c>
      <c r="D38" s="31">
        <f aca="true" t="shared" si="21" ref="D38:I38">ROUND(D37/$C37*100,1)</f>
        <v>8.1</v>
      </c>
      <c r="E38" s="31">
        <f>ROUND(E37/$C37*100,1)+0.1</f>
        <v>45.800000000000004</v>
      </c>
      <c r="F38" s="31">
        <f t="shared" si="21"/>
        <v>38.4</v>
      </c>
      <c r="G38" s="31">
        <f t="shared" si="21"/>
        <v>4.3</v>
      </c>
      <c r="H38" s="31">
        <f t="shared" si="21"/>
        <v>0.2</v>
      </c>
      <c r="I38" s="31">
        <f t="shared" si="21"/>
        <v>0.5</v>
      </c>
      <c r="J38" s="32">
        <f>ROUND(J37/$C37*100,1)</f>
        <v>2.7</v>
      </c>
    </row>
    <row r="39" spans="2:10" ht="13.5">
      <c r="B39" s="331" t="s">
        <v>84</v>
      </c>
      <c r="C39" s="90">
        <f>SUM(C41,C43,C45)</f>
        <v>7194</v>
      </c>
      <c r="D39" s="42">
        <f>SUM(D41,D43,D45)</f>
        <v>621</v>
      </c>
      <c r="E39" s="42">
        <f aca="true" t="shared" si="22" ref="E39:J39">SUM(E41,E43,E45)</f>
        <v>3508</v>
      </c>
      <c r="F39" s="42">
        <f t="shared" si="22"/>
        <v>2639</v>
      </c>
      <c r="G39" s="42">
        <f t="shared" si="22"/>
        <v>216</v>
      </c>
      <c r="H39" s="42">
        <f t="shared" si="22"/>
        <v>9</v>
      </c>
      <c r="I39" s="42">
        <f t="shared" si="22"/>
        <v>48</v>
      </c>
      <c r="J39" s="26">
        <f t="shared" si="22"/>
        <v>153</v>
      </c>
    </row>
    <row r="40" spans="2:10" ht="13.5">
      <c r="B40" s="341"/>
      <c r="C40" s="239">
        <f aca="true" t="shared" si="23" ref="C40:C46">SUM(D40:J40)</f>
        <v>99.99999999999999</v>
      </c>
      <c r="D40" s="27">
        <f aca="true" t="shared" si="24" ref="D40:I40">ROUND(D39/$C39*100,1)</f>
        <v>8.6</v>
      </c>
      <c r="E40" s="27">
        <f t="shared" si="24"/>
        <v>48.8</v>
      </c>
      <c r="F40" s="27">
        <f t="shared" si="24"/>
        <v>36.7</v>
      </c>
      <c r="G40" s="27">
        <f t="shared" si="24"/>
        <v>3</v>
      </c>
      <c r="H40" s="27">
        <f t="shared" si="24"/>
        <v>0.1</v>
      </c>
      <c r="I40" s="27">
        <f t="shared" si="24"/>
        <v>0.7</v>
      </c>
      <c r="J40" s="28">
        <f>ROUND(J39/$C39*100,1)</f>
        <v>2.1</v>
      </c>
    </row>
    <row r="41" spans="2:10" ht="13.5">
      <c r="B41" s="340" t="s">
        <v>131</v>
      </c>
      <c r="C41" s="93">
        <f t="shared" si="23"/>
        <v>3200</v>
      </c>
      <c r="D41" s="29">
        <v>113</v>
      </c>
      <c r="E41" s="29">
        <v>1365</v>
      </c>
      <c r="F41" s="29">
        <v>1466</v>
      </c>
      <c r="G41" s="29">
        <v>158</v>
      </c>
      <c r="H41" s="29">
        <v>6</v>
      </c>
      <c r="I41" s="29">
        <v>16</v>
      </c>
      <c r="J41" s="41">
        <v>76</v>
      </c>
    </row>
    <row r="42" spans="2:10" ht="13.5">
      <c r="B42" s="341"/>
      <c r="C42" s="239">
        <f t="shared" si="23"/>
        <v>100.00000000000001</v>
      </c>
      <c r="D42" s="27">
        <f aca="true" t="shared" si="25" ref="D42:J42">ROUND(D41/$C41*100,1)</f>
        <v>3.5</v>
      </c>
      <c r="E42" s="27">
        <f t="shared" si="25"/>
        <v>42.7</v>
      </c>
      <c r="F42" s="27">
        <f t="shared" si="25"/>
        <v>45.8</v>
      </c>
      <c r="G42" s="27">
        <f t="shared" si="25"/>
        <v>4.9</v>
      </c>
      <c r="H42" s="27">
        <f t="shared" si="25"/>
        <v>0.2</v>
      </c>
      <c r="I42" s="27">
        <f t="shared" si="25"/>
        <v>0.5</v>
      </c>
      <c r="J42" s="28">
        <f t="shared" si="25"/>
        <v>2.4</v>
      </c>
    </row>
    <row r="43" spans="2:10" ht="13.5">
      <c r="B43" s="342" t="s">
        <v>117</v>
      </c>
      <c r="C43" s="93">
        <f t="shared" si="23"/>
        <v>2735</v>
      </c>
      <c r="D43" s="29">
        <v>315</v>
      </c>
      <c r="E43" s="29">
        <v>1497</v>
      </c>
      <c r="F43" s="29">
        <v>813</v>
      </c>
      <c r="G43" s="29">
        <v>35</v>
      </c>
      <c r="H43" s="29">
        <v>1</v>
      </c>
      <c r="I43" s="29">
        <v>19</v>
      </c>
      <c r="J43" s="41">
        <v>55</v>
      </c>
    </row>
    <row r="44" spans="2:10" ht="13.5" customHeight="1">
      <c r="B44" s="341"/>
      <c r="C44" s="237">
        <f t="shared" si="23"/>
        <v>100.00000000000001</v>
      </c>
      <c r="D44" s="27">
        <f aca="true" t="shared" si="26" ref="D44:J44">ROUND(D43/$C43*100,1)</f>
        <v>11.5</v>
      </c>
      <c r="E44" s="27">
        <f>ROUND(E43/$C43*100,1)+0.1</f>
        <v>54.800000000000004</v>
      </c>
      <c r="F44" s="27">
        <f t="shared" si="26"/>
        <v>29.7</v>
      </c>
      <c r="G44" s="27">
        <f t="shared" si="26"/>
        <v>1.3</v>
      </c>
      <c r="H44" s="27">
        <f t="shared" si="26"/>
        <v>0</v>
      </c>
      <c r="I44" s="27">
        <f t="shared" si="26"/>
        <v>0.7</v>
      </c>
      <c r="J44" s="28">
        <f t="shared" si="26"/>
        <v>2</v>
      </c>
    </row>
    <row r="45" spans="2:11" ht="13.5">
      <c r="B45" s="338" t="s">
        <v>34</v>
      </c>
      <c r="C45" s="98">
        <f t="shared" si="23"/>
        <v>1259</v>
      </c>
      <c r="D45" s="37">
        <v>193</v>
      </c>
      <c r="E45" s="37">
        <v>646</v>
      </c>
      <c r="F45" s="37">
        <v>360</v>
      </c>
      <c r="G45" s="37">
        <v>23</v>
      </c>
      <c r="H45" s="37">
        <v>2</v>
      </c>
      <c r="I45" s="37">
        <v>13</v>
      </c>
      <c r="J45" s="39">
        <v>22</v>
      </c>
      <c r="K45" s="68"/>
    </row>
    <row r="46" spans="2:11" ht="13.5">
      <c r="B46" s="343"/>
      <c r="C46" s="240">
        <f t="shared" si="23"/>
        <v>100.00000000000001</v>
      </c>
      <c r="D46" s="31">
        <f aca="true" t="shared" si="27" ref="D46:I46">ROUND(D45/$C45*100,1)</f>
        <v>15.3</v>
      </c>
      <c r="E46" s="31">
        <f>ROUND(E45/$C45*100,1)+0.1</f>
        <v>51.4</v>
      </c>
      <c r="F46" s="31">
        <f t="shared" si="27"/>
        <v>28.6</v>
      </c>
      <c r="G46" s="31">
        <f t="shared" si="27"/>
        <v>1.8</v>
      </c>
      <c r="H46" s="31">
        <f t="shared" si="27"/>
        <v>0.2</v>
      </c>
      <c r="I46" s="31">
        <f t="shared" si="27"/>
        <v>1</v>
      </c>
      <c r="J46" s="32">
        <f>ROUND(J45/$C45*100,1)</f>
        <v>1.7</v>
      </c>
      <c r="K46" s="69"/>
    </row>
    <row r="49" ht="13.5" customHeight="1">
      <c r="A49" s="19" t="s">
        <v>301</v>
      </c>
    </row>
    <row r="50" ht="13.5">
      <c r="A50" s="19" t="s">
        <v>162</v>
      </c>
    </row>
    <row r="51" ht="13.5">
      <c r="I51" s="290" t="s">
        <v>250</v>
      </c>
    </row>
    <row r="52" spans="2:9" ht="27">
      <c r="B52" s="291"/>
      <c r="C52" s="95" t="s">
        <v>84</v>
      </c>
      <c r="D52" s="21" t="s">
        <v>139</v>
      </c>
      <c r="E52" s="35" t="s">
        <v>140</v>
      </c>
      <c r="F52" s="35" t="s">
        <v>141</v>
      </c>
      <c r="G52" s="35" t="s">
        <v>142</v>
      </c>
      <c r="H52" s="22" t="s">
        <v>23</v>
      </c>
      <c r="I52" s="23" t="s">
        <v>88</v>
      </c>
    </row>
    <row r="53" spans="2:9" ht="13.5">
      <c r="B53" s="331" t="s">
        <v>84</v>
      </c>
      <c r="C53" s="90">
        <f>SUM(C55,C57,C59)</f>
        <v>7194</v>
      </c>
      <c r="D53" s="37">
        <f aca="true" t="shared" si="28" ref="D53:I53">SUM(D55,D57,D59)</f>
        <v>1737</v>
      </c>
      <c r="E53" s="25">
        <f t="shared" si="28"/>
        <v>3393</v>
      </c>
      <c r="F53" s="25">
        <f t="shared" si="28"/>
        <v>1536</v>
      </c>
      <c r="G53" s="25">
        <f t="shared" si="28"/>
        <v>324</v>
      </c>
      <c r="H53" s="37">
        <f t="shared" si="28"/>
        <v>121</v>
      </c>
      <c r="I53" s="26">
        <f t="shared" si="28"/>
        <v>83</v>
      </c>
    </row>
    <row r="54" spans="2:9" ht="13.5">
      <c r="B54" s="341"/>
      <c r="C54" s="239">
        <f aca="true" t="shared" si="29" ref="C54:C60">SUM(D54:I54)</f>
        <v>100</v>
      </c>
      <c r="D54" s="27">
        <f>ROUND(D53/$C53*100,1)</f>
        <v>24.1</v>
      </c>
      <c r="E54" s="27">
        <f>ROUND(E53/$C53*100,1)-0.1</f>
        <v>47.1</v>
      </c>
      <c r="F54" s="27">
        <f>ROUND(F53/$C53*100,1)</f>
        <v>21.4</v>
      </c>
      <c r="G54" s="27">
        <f>ROUND(G53/$C53*100,1)</f>
        <v>4.5</v>
      </c>
      <c r="H54" s="27">
        <f>ROUND(H53/$C53*100,1)</f>
        <v>1.7</v>
      </c>
      <c r="I54" s="28">
        <f>ROUND(I53/$C53*100,1)</f>
        <v>1.2</v>
      </c>
    </row>
    <row r="55" spans="2:9" ht="13.5">
      <c r="B55" s="332" t="s">
        <v>89</v>
      </c>
      <c r="C55" s="93">
        <f t="shared" si="29"/>
        <v>3673</v>
      </c>
      <c r="D55" s="37">
        <v>864</v>
      </c>
      <c r="E55" s="37">
        <v>1771</v>
      </c>
      <c r="F55" s="37">
        <v>792</v>
      </c>
      <c r="G55" s="37">
        <v>153</v>
      </c>
      <c r="H55" s="64">
        <v>50</v>
      </c>
      <c r="I55" s="39">
        <v>43</v>
      </c>
    </row>
    <row r="56" spans="2:9" ht="13.5">
      <c r="B56" s="341"/>
      <c r="C56" s="239">
        <f t="shared" si="29"/>
        <v>100</v>
      </c>
      <c r="D56" s="27">
        <f>ROUND(D55/$C55*100,1)</f>
        <v>23.5</v>
      </c>
      <c r="E56" s="27">
        <f>ROUND(E55/$C55*100,1)-0.1</f>
        <v>48.1</v>
      </c>
      <c r="F56" s="27">
        <f>ROUND(F55/$C55*100,1)</f>
        <v>21.6</v>
      </c>
      <c r="G56" s="27">
        <f>ROUND(G55/$C55*100,1)</f>
        <v>4.2</v>
      </c>
      <c r="H56" s="27">
        <f>ROUND(H55/$C55*100,1)</f>
        <v>1.4</v>
      </c>
      <c r="I56" s="28">
        <f>ROUND(I55/$C55*100,1)</f>
        <v>1.2</v>
      </c>
    </row>
    <row r="57" spans="2:9" ht="13.5" customHeight="1">
      <c r="B57" s="340" t="s">
        <v>90</v>
      </c>
      <c r="C57" s="93">
        <f t="shared" si="29"/>
        <v>3436</v>
      </c>
      <c r="D57" s="37">
        <v>848</v>
      </c>
      <c r="E57" s="37">
        <v>1592</v>
      </c>
      <c r="F57" s="37">
        <v>719</v>
      </c>
      <c r="G57" s="37">
        <v>169</v>
      </c>
      <c r="H57" s="64">
        <v>70</v>
      </c>
      <c r="I57" s="39">
        <v>38</v>
      </c>
    </row>
    <row r="58" spans="2:9" ht="13.5">
      <c r="B58" s="341"/>
      <c r="C58" s="239">
        <f t="shared" si="29"/>
        <v>100</v>
      </c>
      <c r="D58" s="27">
        <f>ROUND(D57/$C57*100,1)</f>
        <v>24.7</v>
      </c>
      <c r="E58" s="27">
        <f>ROUND(E57/$C57*100,1)+0.1</f>
        <v>46.4</v>
      </c>
      <c r="F58" s="27">
        <f>ROUND(F57/$C57*100,1)</f>
        <v>20.9</v>
      </c>
      <c r="G58" s="27">
        <f>ROUND(G57/$C57*100,1)</f>
        <v>4.9</v>
      </c>
      <c r="H58" s="27">
        <f>ROUND(H57/$C57*100,1)</f>
        <v>2</v>
      </c>
      <c r="I58" s="28">
        <f>ROUND(I57/$C57*100,1)</f>
        <v>1.1</v>
      </c>
    </row>
    <row r="59" spans="2:9" ht="13.5" customHeight="1">
      <c r="B59" s="342" t="s">
        <v>88</v>
      </c>
      <c r="C59" s="93">
        <f t="shared" si="29"/>
        <v>85</v>
      </c>
      <c r="D59" s="37">
        <v>25</v>
      </c>
      <c r="E59" s="37">
        <v>30</v>
      </c>
      <c r="F59" s="37">
        <v>25</v>
      </c>
      <c r="G59" s="37">
        <v>2</v>
      </c>
      <c r="H59" s="64">
        <v>1</v>
      </c>
      <c r="I59" s="39">
        <v>2</v>
      </c>
    </row>
    <row r="60" spans="2:9" ht="13.5">
      <c r="B60" s="343"/>
      <c r="C60" s="239">
        <f t="shared" si="29"/>
        <v>100.00000000000001</v>
      </c>
      <c r="D60" s="31">
        <f>ROUND(D59/$C59*100,1)</f>
        <v>29.4</v>
      </c>
      <c r="E60" s="31">
        <f>ROUND(E59/$C59*100,1)-0.1</f>
        <v>35.199999999999996</v>
      </c>
      <c r="F60" s="31">
        <f>ROUND(F59/$C59*100,1)</f>
        <v>29.4</v>
      </c>
      <c r="G60" s="31">
        <f>ROUND(G59/$C59*100,1)</f>
        <v>2.4</v>
      </c>
      <c r="H60" s="31">
        <f>ROUND(H59/$C59*100,1)</f>
        <v>1.2</v>
      </c>
      <c r="I60" s="32">
        <f>ROUND(I59/$C59*100,1)</f>
        <v>2.4</v>
      </c>
    </row>
    <row r="61" spans="2:9" ht="13.5">
      <c r="B61" s="331" t="s">
        <v>84</v>
      </c>
      <c r="C61" s="96">
        <f>SUM(,C63,C65,C67,C69,C71)</f>
        <v>7194</v>
      </c>
      <c r="D61" s="37">
        <f>SUM(D63,,D65,D67,D69,D71)</f>
        <v>1737</v>
      </c>
      <c r="E61" s="25">
        <f>SUM(E63,,E65,E67,E69,E71)</f>
        <v>3393</v>
      </c>
      <c r="F61" s="25">
        <f>SUM(F63,,F65,F67,F69,F71)</f>
        <v>1536</v>
      </c>
      <c r="G61" s="25">
        <f>SUM(G63,,G65,G67,G69,G71)</f>
        <v>324</v>
      </c>
      <c r="H61" s="37">
        <f>SUM(H63,H65,H67,H69,H71)</f>
        <v>121</v>
      </c>
      <c r="I61" s="26">
        <f>SUM(I63,,I65,I67,I69,I71)</f>
        <v>83</v>
      </c>
    </row>
    <row r="62" spans="2:9" ht="13.5">
      <c r="B62" s="341"/>
      <c r="C62" s="239">
        <f aca="true" t="shared" si="30" ref="C62:C72">SUM(D62:I62)</f>
        <v>100</v>
      </c>
      <c r="D62" s="27">
        <f aca="true" t="shared" si="31" ref="D62:I62">ROUND(D61/$C61*100,1)</f>
        <v>24.1</v>
      </c>
      <c r="E62" s="27">
        <f>ROUND(E61/$C61*100,1)-0.1</f>
        <v>47.1</v>
      </c>
      <c r="F62" s="27">
        <f t="shared" si="31"/>
        <v>21.4</v>
      </c>
      <c r="G62" s="27">
        <f t="shared" si="31"/>
        <v>4.5</v>
      </c>
      <c r="H62" s="27">
        <f t="shared" si="31"/>
        <v>1.7</v>
      </c>
      <c r="I62" s="28">
        <f t="shared" si="31"/>
        <v>1.2</v>
      </c>
    </row>
    <row r="63" spans="2:9" s="57" customFormat="1" ht="13.5" customHeight="1">
      <c r="B63" s="340" t="s">
        <v>177</v>
      </c>
      <c r="C63" s="93">
        <f t="shared" si="30"/>
        <v>751</v>
      </c>
      <c r="D63" s="37">
        <v>164</v>
      </c>
      <c r="E63" s="37">
        <v>379</v>
      </c>
      <c r="F63" s="37">
        <v>159</v>
      </c>
      <c r="G63" s="37">
        <v>29</v>
      </c>
      <c r="H63" s="64">
        <v>13</v>
      </c>
      <c r="I63" s="39">
        <v>7</v>
      </c>
    </row>
    <row r="64" spans="2:9" s="57" customFormat="1" ht="13.5">
      <c r="B64" s="341"/>
      <c r="C64" s="239">
        <f t="shared" si="30"/>
        <v>100.00000000000001</v>
      </c>
      <c r="D64" s="27">
        <f aca="true" t="shared" si="32" ref="D64:I64">ROUND(D63/$C63*100,1)</f>
        <v>21.8</v>
      </c>
      <c r="E64" s="27">
        <f t="shared" si="32"/>
        <v>50.5</v>
      </c>
      <c r="F64" s="27">
        <f t="shared" si="32"/>
        <v>21.2</v>
      </c>
      <c r="G64" s="27">
        <f t="shared" si="32"/>
        <v>3.9</v>
      </c>
      <c r="H64" s="27">
        <f t="shared" si="32"/>
        <v>1.7</v>
      </c>
      <c r="I64" s="28">
        <f t="shared" si="32"/>
        <v>0.9</v>
      </c>
    </row>
    <row r="65" spans="2:9" ht="13.5">
      <c r="B65" s="340" t="s">
        <v>178</v>
      </c>
      <c r="C65" s="93">
        <f t="shared" si="30"/>
        <v>2327</v>
      </c>
      <c r="D65" s="37">
        <v>553</v>
      </c>
      <c r="E65" s="37">
        <v>1136</v>
      </c>
      <c r="F65" s="37">
        <v>458</v>
      </c>
      <c r="G65" s="37">
        <v>110</v>
      </c>
      <c r="H65" s="64">
        <v>42</v>
      </c>
      <c r="I65" s="39">
        <v>28</v>
      </c>
    </row>
    <row r="66" spans="2:9" ht="13.5">
      <c r="B66" s="341"/>
      <c r="C66" s="239">
        <f t="shared" si="30"/>
        <v>100</v>
      </c>
      <c r="D66" s="27">
        <f aca="true" t="shared" si="33" ref="D66:I66">ROUND(D65/$C65*100,1)</f>
        <v>23.8</v>
      </c>
      <c r="E66" s="27">
        <f t="shared" si="33"/>
        <v>48.8</v>
      </c>
      <c r="F66" s="27">
        <f t="shared" si="33"/>
        <v>19.7</v>
      </c>
      <c r="G66" s="27">
        <f t="shared" si="33"/>
        <v>4.7</v>
      </c>
      <c r="H66" s="27">
        <f t="shared" si="33"/>
        <v>1.8</v>
      </c>
      <c r="I66" s="28">
        <f t="shared" si="33"/>
        <v>1.2</v>
      </c>
    </row>
    <row r="67" spans="2:9" ht="13.5">
      <c r="B67" s="340" t="s">
        <v>110</v>
      </c>
      <c r="C67" s="93">
        <f t="shared" si="30"/>
        <v>2394</v>
      </c>
      <c r="D67" s="37">
        <v>576</v>
      </c>
      <c r="E67" s="37">
        <v>1130</v>
      </c>
      <c r="F67" s="37">
        <v>519</v>
      </c>
      <c r="G67" s="37">
        <v>103</v>
      </c>
      <c r="H67" s="64">
        <v>44</v>
      </c>
      <c r="I67" s="39">
        <v>22</v>
      </c>
    </row>
    <row r="68" spans="2:9" ht="13.5">
      <c r="B68" s="341"/>
      <c r="C68" s="239">
        <f t="shared" si="30"/>
        <v>100.00000000000001</v>
      </c>
      <c r="D68" s="27">
        <f aca="true" t="shared" si="34" ref="D68:I68">ROUND(D67/$C67*100,1)</f>
        <v>24.1</v>
      </c>
      <c r="E68" s="27">
        <f t="shared" si="34"/>
        <v>47.2</v>
      </c>
      <c r="F68" s="27">
        <f t="shared" si="34"/>
        <v>21.7</v>
      </c>
      <c r="G68" s="27">
        <f t="shared" si="34"/>
        <v>4.3</v>
      </c>
      <c r="H68" s="27">
        <f t="shared" si="34"/>
        <v>1.8</v>
      </c>
      <c r="I68" s="28">
        <f t="shared" si="34"/>
        <v>0.9</v>
      </c>
    </row>
    <row r="69" spans="2:9" ht="13.5">
      <c r="B69" s="340" t="s">
        <v>189</v>
      </c>
      <c r="C69" s="93">
        <f t="shared" si="30"/>
        <v>1712</v>
      </c>
      <c r="D69" s="37">
        <v>440</v>
      </c>
      <c r="E69" s="37">
        <v>745</v>
      </c>
      <c r="F69" s="37">
        <v>399</v>
      </c>
      <c r="G69" s="37">
        <v>80</v>
      </c>
      <c r="H69" s="64">
        <v>22</v>
      </c>
      <c r="I69" s="39">
        <v>26</v>
      </c>
    </row>
    <row r="70" spans="2:9" ht="13.5">
      <c r="B70" s="341"/>
      <c r="C70" s="239">
        <f t="shared" si="30"/>
        <v>100</v>
      </c>
      <c r="D70" s="27">
        <f aca="true" t="shared" si="35" ref="D70:I70">ROUND(D69/$C69*100,1)</f>
        <v>25.7</v>
      </c>
      <c r="E70" s="27">
        <f t="shared" si="35"/>
        <v>43.5</v>
      </c>
      <c r="F70" s="27">
        <f t="shared" si="35"/>
        <v>23.3</v>
      </c>
      <c r="G70" s="27">
        <f t="shared" si="35"/>
        <v>4.7</v>
      </c>
      <c r="H70" s="27">
        <f t="shared" si="35"/>
        <v>1.3</v>
      </c>
      <c r="I70" s="28">
        <f t="shared" si="35"/>
        <v>1.5</v>
      </c>
    </row>
    <row r="71" spans="2:9" ht="13.5" customHeight="1">
      <c r="B71" s="342" t="s">
        <v>88</v>
      </c>
      <c r="C71" s="93">
        <f t="shared" si="30"/>
        <v>10</v>
      </c>
      <c r="D71" s="37">
        <v>4</v>
      </c>
      <c r="E71" s="37">
        <v>3</v>
      </c>
      <c r="F71" s="37">
        <v>1</v>
      </c>
      <c r="G71" s="37">
        <v>2</v>
      </c>
      <c r="H71" s="64">
        <v>0</v>
      </c>
      <c r="I71" s="39">
        <v>0</v>
      </c>
    </row>
    <row r="72" spans="2:9" ht="13.5">
      <c r="B72" s="343"/>
      <c r="C72" s="239">
        <f t="shared" si="30"/>
        <v>100</v>
      </c>
      <c r="D72" s="31">
        <f aca="true" t="shared" si="36" ref="D72:I72">ROUND(D71/$C71*100,1)</f>
        <v>40</v>
      </c>
      <c r="E72" s="31">
        <f t="shared" si="36"/>
        <v>30</v>
      </c>
      <c r="F72" s="31">
        <f t="shared" si="36"/>
        <v>10</v>
      </c>
      <c r="G72" s="27">
        <f t="shared" si="36"/>
        <v>20</v>
      </c>
      <c r="H72" s="31">
        <f t="shared" si="36"/>
        <v>0</v>
      </c>
      <c r="I72" s="32">
        <f t="shared" si="36"/>
        <v>0</v>
      </c>
    </row>
    <row r="73" spans="2:9" ht="13.5">
      <c r="B73" s="331" t="s">
        <v>84</v>
      </c>
      <c r="C73" s="101">
        <f aca="true" t="shared" si="37" ref="C73:I73">SUM(C77,C75,C79,C81,C83,C85)</f>
        <v>7194</v>
      </c>
      <c r="D73" s="42">
        <f t="shared" si="37"/>
        <v>1737</v>
      </c>
      <c r="E73" s="42">
        <f t="shared" si="37"/>
        <v>3393</v>
      </c>
      <c r="F73" s="42">
        <f t="shared" si="37"/>
        <v>1536</v>
      </c>
      <c r="G73" s="42">
        <f t="shared" si="37"/>
        <v>324</v>
      </c>
      <c r="H73" s="42">
        <f t="shared" si="37"/>
        <v>121</v>
      </c>
      <c r="I73" s="43">
        <f t="shared" si="37"/>
        <v>83</v>
      </c>
    </row>
    <row r="74" spans="2:9" ht="13.5">
      <c r="B74" s="341"/>
      <c r="C74" s="239">
        <f aca="true" t="shared" si="38" ref="C74:C86">SUM(D74:I74)</f>
        <v>100</v>
      </c>
      <c r="D74" s="27">
        <f aca="true" t="shared" si="39" ref="D74:I74">ROUND(D73/$C73*100,1)</f>
        <v>24.1</v>
      </c>
      <c r="E74" s="27">
        <f>ROUND(E73/$C73*100,1)-0.1</f>
        <v>47.1</v>
      </c>
      <c r="F74" s="27">
        <f t="shared" si="39"/>
        <v>21.4</v>
      </c>
      <c r="G74" s="27">
        <f t="shared" si="39"/>
        <v>4.5</v>
      </c>
      <c r="H74" s="27">
        <f t="shared" si="39"/>
        <v>1.7</v>
      </c>
      <c r="I74" s="28">
        <f t="shared" si="39"/>
        <v>1.2</v>
      </c>
    </row>
    <row r="75" spans="2:9" ht="13.5">
      <c r="B75" s="340" t="s">
        <v>112</v>
      </c>
      <c r="C75" s="93">
        <f t="shared" si="38"/>
        <v>623</v>
      </c>
      <c r="D75" s="29">
        <v>154</v>
      </c>
      <c r="E75" s="29">
        <v>277</v>
      </c>
      <c r="F75" s="29">
        <v>139</v>
      </c>
      <c r="G75" s="29">
        <v>28</v>
      </c>
      <c r="H75" s="66">
        <v>6</v>
      </c>
      <c r="I75" s="41">
        <v>19</v>
      </c>
    </row>
    <row r="76" spans="2:9" ht="13.5">
      <c r="B76" s="341"/>
      <c r="C76" s="239">
        <f t="shared" si="38"/>
        <v>100</v>
      </c>
      <c r="D76" s="27">
        <f aca="true" t="shared" si="40" ref="D76:I76">ROUND(D75/$C75*100,1)</f>
        <v>24.7</v>
      </c>
      <c r="E76" s="27">
        <f t="shared" si="40"/>
        <v>44.5</v>
      </c>
      <c r="F76" s="27">
        <f t="shared" si="40"/>
        <v>22.3</v>
      </c>
      <c r="G76" s="27">
        <f t="shared" si="40"/>
        <v>4.5</v>
      </c>
      <c r="H76" s="27">
        <f t="shared" si="40"/>
        <v>1</v>
      </c>
      <c r="I76" s="28">
        <f t="shared" si="40"/>
        <v>3</v>
      </c>
    </row>
    <row r="77" spans="2:9" ht="13.5">
      <c r="B77" s="332" t="s">
        <v>111</v>
      </c>
      <c r="C77" s="93">
        <f t="shared" si="38"/>
        <v>640</v>
      </c>
      <c r="D77" s="37">
        <v>168</v>
      </c>
      <c r="E77" s="37">
        <v>301</v>
      </c>
      <c r="F77" s="37">
        <v>133</v>
      </c>
      <c r="G77" s="37">
        <v>25</v>
      </c>
      <c r="H77" s="64">
        <v>6</v>
      </c>
      <c r="I77" s="39">
        <v>7</v>
      </c>
    </row>
    <row r="78" spans="2:9" ht="13.5">
      <c r="B78" s="341"/>
      <c r="C78" s="239">
        <f t="shared" si="38"/>
        <v>100</v>
      </c>
      <c r="D78" s="27">
        <f aca="true" t="shared" si="41" ref="D78:I78">ROUND(D77/$C77*100,1)</f>
        <v>26.3</v>
      </c>
      <c r="E78" s="27">
        <f t="shared" si="41"/>
        <v>47</v>
      </c>
      <c r="F78" s="27">
        <f t="shared" si="41"/>
        <v>20.8</v>
      </c>
      <c r="G78" s="27">
        <f t="shared" si="41"/>
        <v>3.9</v>
      </c>
      <c r="H78" s="27">
        <f t="shared" si="41"/>
        <v>0.9</v>
      </c>
      <c r="I78" s="28">
        <f t="shared" si="41"/>
        <v>1.1</v>
      </c>
    </row>
    <row r="79" spans="2:9" ht="13.5">
      <c r="B79" s="340" t="s">
        <v>113</v>
      </c>
      <c r="C79" s="93">
        <f t="shared" si="38"/>
        <v>2080</v>
      </c>
      <c r="D79" s="37">
        <v>503</v>
      </c>
      <c r="E79" s="37">
        <v>956</v>
      </c>
      <c r="F79" s="37">
        <v>455</v>
      </c>
      <c r="G79" s="37">
        <v>108</v>
      </c>
      <c r="H79" s="64">
        <v>38</v>
      </c>
      <c r="I79" s="39">
        <v>20</v>
      </c>
    </row>
    <row r="80" spans="2:9" ht="13.5">
      <c r="B80" s="341"/>
      <c r="C80" s="239">
        <f t="shared" si="38"/>
        <v>100</v>
      </c>
      <c r="D80" s="27">
        <f>ROUND(D79/$C79*100,1)</f>
        <v>24.2</v>
      </c>
      <c r="E80" s="27">
        <f>ROUND(E79/$C79*100,1)-0.1</f>
        <v>45.9</v>
      </c>
      <c r="F80" s="27">
        <f>ROUND(F79/$C79*100,1)</f>
        <v>21.9</v>
      </c>
      <c r="G80" s="27">
        <f>ROUND(G79/$C79*100,1)</f>
        <v>5.2</v>
      </c>
      <c r="H80" s="27">
        <f>ROUND(H79/$C79*100,1)</f>
        <v>1.8</v>
      </c>
      <c r="I80" s="28">
        <f>ROUND(I79/$C79*100,1)</f>
        <v>1</v>
      </c>
    </row>
    <row r="81" spans="2:9" ht="13.5">
      <c r="B81" s="340" t="s">
        <v>114</v>
      </c>
      <c r="C81" s="93">
        <f t="shared" si="38"/>
        <v>1538</v>
      </c>
      <c r="D81" s="29">
        <v>386</v>
      </c>
      <c r="E81" s="29">
        <v>768</v>
      </c>
      <c r="F81" s="29">
        <v>285</v>
      </c>
      <c r="G81" s="29">
        <v>53</v>
      </c>
      <c r="H81" s="66">
        <v>30</v>
      </c>
      <c r="I81" s="41">
        <v>16</v>
      </c>
    </row>
    <row r="82" spans="2:12" ht="13.5">
      <c r="B82" s="341"/>
      <c r="C82" s="239">
        <f t="shared" si="38"/>
        <v>100</v>
      </c>
      <c r="D82" s="27">
        <f>ROUND(D81/$C81*100,1)</f>
        <v>25.1</v>
      </c>
      <c r="E82" s="27">
        <f>ROUND(E81/$C81*100,1)+0.1</f>
        <v>50</v>
      </c>
      <c r="F82" s="27">
        <f>ROUND(F81/$C81*100,1)</f>
        <v>18.5</v>
      </c>
      <c r="G82" s="27">
        <f>ROUND(G81/$C81*100,1)</f>
        <v>3.4</v>
      </c>
      <c r="H82" s="27">
        <f>ROUND(H81/$C81*100,1)</f>
        <v>2</v>
      </c>
      <c r="I82" s="28">
        <f>ROUND(I81/$C81*100,1)</f>
        <v>1</v>
      </c>
      <c r="L82" s="57"/>
    </row>
    <row r="83" spans="2:9" ht="13.5">
      <c r="B83" s="340" t="s">
        <v>115</v>
      </c>
      <c r="C83" s="93">
        <f t="shared" si="38"/>
        <v>1110</v>
      </c>
      <c r="D83" s="29">
        <v>263</v>
      </c>
      <c r="E83" s="29">
        <v>526</v>
      </c>
      <c r="F83" s="29">
        <v>246</v>
      </c>
      <c r="G83" s="29">
        <v>45</v>
      </c>
      <c r="H83" s="66">
        <v>20</v>
      </c>
      <c r="I83" s="41">
        <v>10</v>
      </c>
    </row>
    <row r="84" spans="2:9" ht="13.5">
      <c r="B84" s="341"/>
      <c r="C84" s="239">
        <f t="shared" si="38"/>
        <v>100</v>
      </c>
      <c r="D84" s="27">
        <f>ROUND(D83/$C83*100,1)</f>
        <v>23.7</v>
      </c>
      <c r="E84" s="27">
        <f>ROUND(E83/$C83*100,1)-0.1</f>
        <v>47.3</v>
      </c>
      <c r="F84" s="27">
        <f>ROUND(F83/$C83*100,1)</f>
        <v>22.2</v>
      </c>
      <c r="G84" s="27">
        <f>ROUND(G83/$C83*100,1)</f>
        <v>4.1</v>
      </c>
      <c r="H84" s="27">
        <f>ROUND(H83/$C83*100,1)</f>
        <v>1.8</v>
      </c>
      <c r="I84" s="28">
        <f>ROUND(I83/$C83*100,1)</f>
        <v>0.9</v>
      </c>
    </row>
    <row r="85" spans="2:9" ht="13.5">
      <c r="B85" s="340" t="s">
        <v>116</v>
      </c>
      <c r="C85" s="93">
        <f t="shared" si="38"/>
        <v>1203</v>
      </c>
      <c r="D85" s="29">
        <v>263</v>
      </c>
      <c r="E85" s="29">
        <v>565</v>
      </c>
      <c r="F85" s="29">
        <v>278</v>
      </c>
      <c r="G85" s="29">
        <v>65</v>
      </c>
      <c r="H85" s="66">
        <v>21</v>
      </c>
      <c r="I85" s="41">
        <v>11</v>
      </c>
    </row>
    <row r="86" spans="2:9" ht="13.5">
      <c r="B86" s="341"/>
      <c r="C86" s="238">
        <f t="shared" si="38"/>
        <v>100.00000000000001</v>
      </c>
      <c r="D86" s="31">
        <f aca="true" t="shared" si="42" ref="D86:I86">ROUND(D85/$C85*100,1)</f>
        <v>21.9</v>
      </c>
      <c r="E86" s="31">
        <f t="shared" si="42"/>
        <v>47</v>
      </c>
      <c r="F86" s="31">
        <f t="shared" si="42"/>
        <v>23.1</v>
      </c>
      <c r="G86" s="31">
        <f t="shared" si="42"/>
        <v>5.4</v>
      </c>
      <c r="H86" s="31">
        <f t="shared" si="42"/>
        <v>1.7</v>
      </c>
      <c r="I86" s="32">
        <f t="shared" si="42"/>
        <v>0.9</v>
      </c>
    </row>
    <row r="87" spans="2:9" ht="13.5">
      <c r="B87" s="331" t="s">
        <v>84</v>
      </c>
      <c r="C87" s="90">
        <f aca="true" t="shared" si="43" ref="C87:I87">SUM(C89,C91,C93)</f>
        <v>7194</v>
      </c>
      <c r="D87" s="37">
        <f t="shared" si="43"/>
        <v>1737</v>
      </c>
      <c r="E87" s="37">
        <f t="shared" si="43"/>
        <v>3393</v>
      </c>
      <c r="F87" s="37">
        <f t="shared" si="43"/>
        <v>1536</v>
      </c>
      <c r="G87" s="37">
        <f t="shared" si="43"/>
        <v>324</v>
      </c>
      <c r="H87" s="37">
        <f t="shared" si="43"/>
        <v>121</v>
      </c>
      <c r="I87" s="39">
        <f t="shared" si="43"/>
        <v>83</v>
      </c>
    </row>
    <row r="88" spans="2:9" ht="13.5">
      <c r="B88" s="341"/>
      <c r="C88" s="239">
        <f aca="true" t="shared" si="44" ref="C88:C94">SUM(D88:I88)</f>
        <v>100</v>
      </c>
      <c r="D88" s="27">
        <f aca="true" t="shared" si="45" ref="D88:I88">ROUND(D87/$C87*100,1)</f>
        <v>24.1</v>
      </c>
      <c r="E88" s="27">
        <f>ROUND(E87/$C87*100,1)-0.1</f>
        <v>47.1</v>
      </c>
      <c r="F88" s="27">
        <f t="shared" si="45"/>
        <v>21.4</v>
      </c>
      <c r="G88" s="27">
        <f t="shared" si="45"/>
        <v>4.5</v>
      </c>
      <c r="H88" s="27">
        <f t="shared" si="45"/>
        <v>1.7</v>
      </c>
      <c r="I88" s="28">
        <f t="shared" si="45"/>
        <v>1.2</v>
      </c>
    </row>
    <row r="89" spans="2:9" ht="13.5">
      <c r="B89" s="340" t="s">
        <v>131</v>
      </c>
      <c r="C89" s="93">
        <f t="shared" si="44"/>
        <v>3200</v>
      </c>
      <c r="D89" s="29">
        <v>901</v>
      </c>
      <c r="E89" s="29">
        <v>1388</v>
      </c>
      <c r="F89" s="29">
        <v>694</v>
      </c>
      <c r="G89" s="29">
        <v>144</v>
      </c>
      <c r="H89" s="66">
        <v>38</v>
      </c>
      <c r="I89" s="41">
        <v>35</v>
      </c>
    </row>
    <row r="90" spans="2:9" ht="13.5">
      <c r="B90" s="341"/>
      <c r="C90" s="239">
        <f t="shared" si="44"/>
        <v>100</v>
      </c>
      <c r="D90" s="27">
        <f>ROUND(D89/$C89*100,1)</f>
        <v>28.2</v>
      </c>
      <c r="E90" s="27">
        <f>ROUND(E89/$C89*100,1)-0.1</f>
        <v>43.3</v>
      </c>
      <c r="F90" s="27">
        <f>ROUND(F89/$C89*100,1)</f>
        <v>21.7</v>
      </c>
      <c r="G90" s="27">
        <f>ROUND(G89/$C89*100,1)</f>
        <v>4.5</v>
      </c>
      <c r="H90" s="27">
        <f>ROUND(H89/$C89*100,1)</f>
        <v>1.2</v>
      </c>
      <c r="I90" s="28">
        <f>ROUND(I89/$C89*100,1)</f>
        <v>1.1</v>
      </c>
    </row>
    <row r="91" spans="2:9" ht="13.5">
      <c r="B91" s="342" t="s">
        <v>117</v>
      </c>
      <c r="C91" s="93">
        <f t="shared" si="44"/>
        <v>2735</v>
      </c>
      <c r="D91" s="29">
        <v>570</v>
      </c>
      <c r="E91" s="29">
        <v>1368</v>
      </c>
      <c r="F91" s="29">
        <v>583</v>
      </c>
      <c r="G91" s="29">
        <v>117</v>
      </c>
      <c r="H91" s="66">
        <v>61</v>
      </c>
      <c r="I91" s="41">
        <v>36</v>
      </c>
    </row>
    <row r="92" spans="2:9" ht="13.5">
      <c r="B92" s="341"/>
      <c r="C92" s="239">
        <f t="shared" si="44"/>
        <v>100</v>
      </c>
      <c r="D92" s="27">
        <f>ROUND(D91/$C91*100,1)</f>
        <v>20.8</v>
      </c>
      <c r="E92" s="27">
        <f>ROUND(E91/$C91*100,1)+0.1</f>
        <v>50.1</v>
      </c>
      <c r="F92" s="27">
        <f>ROUND(F91/$C91*100,1)</f>
        <v>21.3</v>
      </c>
      <c r="G92" s="27">
        <f>ROUND(G91/$C91*100,1)</f>
        <v>4.3</v>
      </c>
      <c r="H92" s="27">
        <f>ROUND(H91/$C91*100,1)</f>
        <v>2.2</v>
      </c>
      <c r="I92" s="28">
        <f>ROUND(I91/$C91*100,1)</f>
        <v>1.3</v>
      </c>
    </row>
    <row r="93" spans="2:11" ht="13.5">
      <c r="B93" s="338" t="s">
        <v>34</v>
      </c>
      <c r="C93" s="93">
        <f t="shared" si="44"/>
        <v>1259</v>
      </c>
      <c r="D93" s="37">
        <v>266</v>
      </c>
      <c r="E93" s="37">
        <v>637</v>
      </c>
      <c r="F93" s="37">
        <v>259</v>
      </c>
      <c r="G93" s="37">
        <v>63</v>
      </c>
      <c r="H93" s="64">
        <v>22</v>
      </c>
      <c r="I93" s="39">
        <v>12</v>
      </c>
      <c r="J93" s="58"/>
      <c r="K93" s="58"/>
    </row>
    <row r="94" spans="2:11" ht="13.5">
      <c r="B94" s="343"/>
      <c r="C94" s="238">
        <f t="shared" si="44"/>
        <v>100.00000000000001</v>
      </c>
      <c r="D94" s="31">
        <f aca="true" t="shared" si="46" ref="D94:I94">ROUND(D93/$C93*100,1)</f>
        <v>21.1</v>
      </c>
      <c r="E94" s="31">
        <f t="shared" si="46"/>
        <v>50.6</v>
      </c>
      <c r="F94" s="31">
        <f t="shared" si="46"/>
        <v>20.6</v>
      </c>
      <c r="G94" s="31">
        <f t="shared" si="46"/>
        <v>5</v>
      </c>
      <c r="H94" s="31">
        <f t="shared" si="46"/>
        <v>1.7</v>
      </c>
      <c r="I94" s="32">
        <f t="shared" si="46"/>
        <v>1</v>
      </c>
      <c r="J94" s="59"/>
      <c r="K94" s="59"/>
    </row>
    <row r="95" ht="13.5">
      <c r="A95" s="19" t="s">
        <v>302</v>
      </c>
    </row>
    <row r="96" ht="13.5">
      <c r="A96" s="19" t="s">
        <v>162</v>
      </c>
    </row>
    <row r="97" ht="13.5">
      <c r="I97" s="290" t="s">
        <v>250</v>
      </c>
    </row>
    <row r="98" spans="2:9" ht="27">
      <c r="B98" s="291"/>
      <c r="C98" s="95" t="s">
        <v>84</v>
      </c>
      <c r="D98" s="21" t="s">
        <v>139</v>
      </c>
      <c r="E98" s="35" t="s">
        <v>140</v>
      </c>
      <c r="F98" s="35" t="s">
        <v>141</v>
      </c>
      <c r="G98" s="35" t="s">
        <v>142</v>
      </c>
      <c r="H98" s="22" t="s">
        <v>23</v>
      </c>
      <c r="I98" s="23" t="s">
        <v>88</v>
      </c>
    </row>
    <row r="99" spans="2:9" ht="13.5">
      <c r="B99" s="331" t="s">
        <v>84</v>
      </c>
      <c r="C99" s="90">
        <f aca="true" t="shared" si="47" ref="C99:I99">SUM(C101,C103,C105)</f>
        <v>7194</v>
      </c>
      <c r="D99" s="37">
        <f t="shared" si="47"/>
        <v>3590</v>
      </c>
      <c r="E99" s="37">
        <f t="shared" si="47"/>
        <v>3128</v>
      </c>
      <c r="F99" s="37">
        <f t="shared" si="47"/>
        <v>175</v>
      </c>
      <c r="G99" s="37">
        <f t="shared" si="47"/>
        <v>16</v>
      </c>
      <c r="H99" s="37">
        <f t="shared" si="47"/>
        <v>149</v>
      </c>
      <c r="I99" s="26">
        <f t="shared" si="47"/>
        <v>136</v>
      </c>
    </row>
    <row r="100" spans="2:9" ht="13.5">
      <c r="B100" s="341"/>
      <c r="C100" s="239">
        <f aca="true" t="shared" si="48" ref="C100:C106">SUM(D100:I100)</f>
        <v>100.00000000000001</v>
      </c>
      <c r="D100" s="27">
        <f aca="true" t="shared" si="49" ref="D100:I100">ROUND(D99/$C99*100,1)</f>
        <v>49.9</v>
      </c>
      <c r="E100" s="27">
        <f t="shared" si="49"/>
        <v>43.5</v>
      </c>
      <c r="F100" s="27">
        <f t="shared" si="49"/>
        <v>2.4</v>
      </c>
      <c r="G100" s="27">
        <f t="shared" si="49"/>
        <v>0.2</v>
      </c>
      <c r="H100" s="27">
        <f t="shared" si="49"/>
        <v>2.1</v>
      </c>
      <c r="I100" s="28">
        <f t="shared" si="49"/>
        <v>1.9</v>
      </c>
    </row>
    <row r="101" spans="2:9" ht="13.5" customHeight="1">
      <c r="B101" s="332" t="s">
        <v>89</v>
      </c>
      <c r="C101" s="93">
        <f t="shared" si="48"/>
        <v>3673</v>
      </c>
      <c r="D101" s="37">
        <v>1806</v>
      </c>
      <c r="E101" s="37">
        <v>1611</v>
      </c>
      <c r="F101" s="37">
        <v>105</v>
      </c>
      <c r="G101" s="37">
        <v>8</v>
      </c>
      <c r="H101" s="64">
        <v>76</v>
      </c>
      <c r="I101" s="39">
        <v>67</v>
      </c>
    </row>
    <row r="102" spans="2:9" ht="13.5">
      <c r="B102" s="341"/>
      <c r="C102" s="239">
        <f t="shared" si="48"/>
        <v>100</v>
      </c>
      <c r="D102" s="27">
        <f>ROUND(D101/$C101*100,1)-0.1</f>
        <v>49.1</v>
      </c>
      <c r="E102" s="27">
        <f>ROUND(E101/$C101*100,1)</f>
        <v>43.9</v>
      </c>
      <c r="F102" s="27">
        <f>ROUND(F101/$C101*100,1)</f>
        <v>2.9</v>
      </c>
      <c r="G102" s="27">
        <f>ROUND(G101/$C101*100,1)</f>
        <v>0.2</v>
      </c>
      <c r="H102" s="27">
        <f>ROUND(H101/$C101*100,1)</f>
        <v>2.1</v>
      </c>
      <c r="I102" s="28">
        <f>ROUND(I101/$C101*100,1)</f>
        <v>1.8</v>
      </c>
    </row>
    <row r="103" spans="2:9" ht="13.5">
      <c r="B103" s="340" t="s">
        <v>90</v>
      </c>
      <c r="C103" s="93">
        <f t="shared" si="48"/>
        <v>3436</v>
      </c>
      <c r="D103" s="37">
        <v>1739</v>
      </c>
      <c r="E103" s="37">
        <v>1483</v>
      </c>
      <c r="F103" s="37">
        <v>69</v>
      </c>
      <c r="G103" s="37">
        <v>8</v>
      </c>
      <c r="H103" s="64">
        <v>72</v>
      </c>
      <c r="I103" s="39">
        <v>65</v>
      </c>
    </row>
    <row r="104" spans="2:9" ht="13.5">
      <c r="B104" s="341"/>
      <c r="C104" s="239">
        <f t="shared" si="48"/>
        <v>100.00000000000001</v>
      </c>
      <c r="D104" s="27">
        <f aca="true" t="shared" si="50" ref="D104:I104">ROUND(D103/$C103*100,1)</f>
        <v>50.6</v>
      </c>
      <c r="E104" s="27">
        <f t="shared" si="50"/>
        <v>43.2</v>
      </c>
      <c r="F104" s="27">
        <f t="shared" si="50"/>
        <v>2</v>
      </c>
      <c r="G104" s="27">
        <f t="shared" si="50"/>
        <v>0.2</v>
      </c>
      <c r="H104" s="27">
        <f t="shared" si="50"/>
        <v>2.1</v>
      </c>
      <c r="I104" s="28">
        <f t="shared" si="50"/>
        <v>1.9</v>
      </c>
    </row>
    <row r="105" spans="2:9" ht="13.5" customHeight="1">
      <c r="B105" s="342" t="s">
        <v>88</v>
      </c>
      <c r="C105" s="93">
        <f t="shared" si="48"/>
        <v>85</v>
      </c>
      <c r="D105" s="37">
        <v>45</v>
      </c>
      <c r="E105" s="37">
        <v>34</v>
      </c>
      <c r="F105" s="37">
        <v>1</v>
      </c>
      <c r="G105" s="37">
        <v>0</v>
      </c>
      <c r="H105" s="64">
        <v>1</v>
      </c>
      <c r="I105" s="39">
        <v>4</v>
      </c>
    </row>
    <row r="106" spans="2:9" ht="13.5">
      <c r="B106" s="343"/>
      <c r="C106" s="239">
        <f t="shared" si="48"/>
        <v>100.00000000000001</v>
      </c>
      <c r="D106" s="31">
        <f aca="true" t="shared" si="51" ref="D106:I106">ROUND(D105/$C105*100,1)</f>
        <v>52.9</v>
      </c>
      <c r="E106" s="31">
        <f t="shared" si="51"/>
        <v>40</v>
      </c>
      <c r="F106" s="31">
        <f t="shared" si="51"/>
        <v>1.2</v>
      </c>
      <c r="G106" s="31">
        <f t="shared" si="51"/>
        <v>0</v>
      </c>
      <c r="H106" s="31">
        <f t="shared" si="51"/>
        <v>1.2</v>
      </c>
      <c r="I106" s="32">
        <f t="shared" si="51"/>
        <v>4.7</v>
      </c>
    </row>
    <row r="107" spans="2:9" ht="13.5">
      <c r="B107" s="331" t="s">
        <v>84</v>
      </c>
      <c r="C107" s="96">
        <f>SUM(,C109,C111,C113,C115,C117)</f>
        <v>7194</v>
      </c>
      <c r="D107" s="37">
        <f aca="true" t="shared" si="52" ref="D107:I107">SUM(D109,D111,D113,D115,D117)</f>
        <v>3590</v>
      </c>
      <c r="E107" s="25">
        <f t="shared" si="52"/>
        <v>3128</v>
      </c>
      <c r="F107" s="25">
        <f t="shared" si="52"/>
        <v>175</v>
      </c>
      <c r="G107" s="25">
        <f t="shared" si="52"/>
        <v>16</v>
      </c>
      <c r="H107" s="25">
        <f t="shared" si="52"/>
        <v>149</v>
      </c>
      <c r="I107" s="26">
        <f t="shared" si="52"/>
        <v>136</v>
      </c>
    </row>
    <row r="108" spans="2:9" ht="13.5">
      <c r="B108" s="341"/>
      <c r="C108" s="239">
        <v>100</v>
      </c>
      <c r="D108" s="27">
        <f aca="true" t="shared" si="53" ref="D108:I108">ROUND(D107/$C107*100,1)</f>
        <v>49.9</v>
      </c>
      <c r="E108" s="27">
        <f t="shared" si="53"/>
        <v>43.5</v>
      </c>
      <c r="F108" s="27">
        <f t="shared" si="53"/>
        <v>2.4</v>
      </c>
      <c r="G108" s="27">
        <f t="shared" si="53"/>
        <v>0.2</v>
      </c>
      <c r="H108" s="27">
        <f t="shared" si="53"/>
        <v>2.1</v>
      </c>
      <c r="I108" s="28">
        <f t="shared" si="53"/>
        <v>1.9</v>
      </c>
    </row>
    <row r="109" spans="2:9" ht="13.5">
      <c r="B109" s="340" t="s">
        <v>177</v>
      </c>
      <c r="C109" s="93">
        <f>SUM(D109:K109)</f>
        <v>751</v>
      </c>
      <c r="D109" s="37">
        <v>334</v>
      </c>
      <c r="E109" s="37">
        <v>365</v>
      </c>
      <c r="F109" s="37">
        <v>23</v>
      </c>
      <c r="G109" s="37">
        <v>1</v>
      </c>
      <c r="H109" s="64">
        <v>13</v>
      </c>
      <c r="I109" s="39">
        <v>15</v>
      </c>
    </row>
    <row r="110" spans="2:9" ht="13.5">
      <c r="B110" s="341"/>
      <c r="C110" s="239">
        <f>SUM(D110:I110)</f>
        <v>99.99999999999999</v>
      </c>
      <c r="D110" s="27">
        <f aca="true" t="shared" si="54" ref="D110:I110">ROUND(D109/$C109*100,1)</f>
        <v>44.5</v>
      </c>
      <c r="E110" s="27">
        <f t="shared" si="54"/>
        <v>48.6</v>
      </c>
      <c r="F110" s="27">
        <f t="shared" si="54"/>
        <v>3.1</v>
      </c>
      <c r="G110" s="27">
        <f t="shared" si="54"/>
        <v>0.1</v>
      </c>
      <c r="H110" s="27">
        <f t="shared" si="54"/>
        <v>1.7</v>
      </c>
      <c r="I110" s="28">
        <f t="shared" si="54"/>
        <v>2</v>
      </c>
    </row>
    <row r="111" spans="2:9" ht="13.5">
      <c r="B111" s="340" t="s">
        <v>178</v>
      </c>
      <c r="C111" s="93">
        <f>SUM(D111:K111)</f>
        <v>2327</v>
      </c>
      <c r="D111" s="37">
        <v>1161</v>
      </c>
      <c r="E111" s="37">
        <v>1007</v>
      </c>
      <c r="F111" s="37">
        <v>49</v>
      </c>
      <c r="G111" s="37">
        <v>6</v>
      </c>
      <c r="H111" s="64">
        <v>51</v>
      </c>
      <c r="I111" s="39">
        <v>53</v>
      </c>
    </row>
    <row r="112" spans="2:9" ht="13.5">
      <c r="B112" s="341"/>
      <c r="C112" s="239">
        <f>SUM(D112:I112)</f>
        <v>99.99999999999999</v>
      </c>
      <c r="D112" s="27">
        <f>ROUND(D111/$C111*100,1)-0.1</f>
        <v>49.8</v>
      </c>
      <c r="E112" s="27">
        <f>ROUND(E111/$C111*100,1)</f>
        <v>43.3</v>
      </c>
      <c r="F112" s="27">
        <f>ROUND(F111/$C111*100,1)</f>
        <v>2.1</v>
      </c>
      <c r="G112" s="27">
        <f>ROUND(G111/$C111*100,1)</f>
        <v>0.3</v>
      </c>
      <c r="H112" s="27">
        <f>ROUND(H111/$C111*100,1)</f>
        <v>2.2</v>
      </c>
      <c r="I112" s="28">
        <f>ROUND(I111/$C111*100,1)</f>
        <v>2.3</v>
      </c>
    </row>
    <row r="113" spans="2:9" ht="13.5">
      <c r="B113" s="340" t="s">
        <v>110</v>
      </c>
      <c r="C113" s="93">
        <f>SUM(D113:K113)</f>
        <v>2394</v>
      </c>
      <c r="D113" s="37">
        <v>1207</v>
      </c>
      <c r="E113" s="37">
        <v>1032</v>
      </c>
      <c r="F113" s="37">
        <v>63</v>
      </c>
      <c r="G113" s="37">
        <v>7</v>
      </c>
      <c r="H113" s="64">
        <v>49</v>
      </c>
      <c r="I113" s="39">
        <v>36</v>
      </c>
    </row>
    <row r="114" spans="2:9" ht="13.5">
      <c r="B114" s="341"/>
      <c r="C114" s="239">
        <f>SUM(D114:I114)</f>
        <v>99.99999999999999</v>
      </c>
      <c r="D114" s="27">
        <f>ROUND(D113/$C113*100,1)+0.1</f>
        <v>50.5</v>
      </c>
      <c r="E114" s="27">
        <f>ROUND(E113/$C113*100,1)</f>
        <v>43.1</v>
      </c>
      <c r="F114" s="27">
        <f>ROUND(F113/$C113*100,1)</f>
        <v>2.6</v>
      </c>
      <c r="G114" s="27">
        <f>ROUND(G113/$C113*100,1)</f>
        <v>0.3</v>
      </c>
      <c r="H114" s="27">
        <f>ROUND(H113/$C113*100,1)</f>
        <v>2</v>
      </c>
      <c r="I114" s="28">
        <f>ROUND(I113/$C113*100,1)</f>
        <v>1.5</v>
      </c>
    </row>
    <row r="115" spans="2:9" ht="13.5">
      <c r="B115" s="340" t="s">
        <v>189</v>
      </c>
      <c r="C115" s="93">
        <f>SUM(D115:K115)</f>
        <v>1712</v>
      </c>
      <c r="D115" s="37">
        <v>882</v>
      </c>
      <c r="E115" s="37">
        <v>721</v>
      </c>
      <c r="F115" s="37">
        <v>39</v>
      </c>
      <c r="G115" s="37">
        <v>2</v>
      </c>
      <c r="H115" s="64">
        <v>36</v>
      </c>
      <c r="I115" s="39">
        <v>32</v>
      </c>
    </row>
    <row r="116" spans="2:9" ht="13.5">
      <c r="B116" s="341"/>
      <c r="C116" s="239">
        <f>SUM(D116:I116)</f>
        <v>99.99999999999999</v>
      </c>
      <c r="D116" s="27">
        <f aca="true" t="shared" si="55" ref="D116:I116">ROUND(D115/$C115*100,1)</f>
        <v>51.5</v>
      </c>
      <c r="E116" s="27">
        <f t="shared" si="55"/>
        <v>42.1</v>
      </c>
      <c r="F116" s="27">
        <f t="shared" si="55"/>
        <v>2.3</v>
      </c>
      <c r="G116" s="27">
        <f t="shared" si="55"/>
        <v>0.1</v>
      </c>
      <c r="H116" s="27">
        <f t="shared" si="55"/>
        <v>2.1</v>
      </c>
      <c r="I116" s="28">
        <f t="shared" si="55"/>
        <v>1.9</v>
      </c>
    </row>
    <row r="117" spans="2:9" ht="13.5" customHeight="1">
      <c r="B117" s="342" t="s">
        <v>88</v>
      </c>
      <c r="C117" s="93">
        <f>SUM(D117:K117)</f>
        <v>10</v>
      </c>
      <c r="D117" s="37">
        <v>6</v>
      </c>
      <c r="E117" s="37">
        <v>3</v>
      </c>
      <c r="F117" s="37">
        <v>1</v>
      </c>
      <c r="G117" s="37">
        <v>0</v>
      </c>
      <c r="H117" s="64">
        <v>0</v>
      </c>
      <c r="I117" s="39">
        <v>0</v>
      </c>
    </row>
    <row r="118" spans="2:9" ht="13.5">
      <c r="B118" s="343"/>
      <c r="C118" s="239">
        <f>SUM(D118:I118)</f>
        <v>100</v>
      </c>
      <c r="D118" s="31">
        <f aca="true" t="shared" si="56" ref="D118:I118">ROUND(D117/$C117*100,1)</f>
        <v>60</v>
      </c>
      <c r="E118" s="31">
        <f t="shared" si="56"/>
        <v>30</v>
      </c>
      <c r="F118" s="31">
        <f t="shared" si="56"/>
        <v>10</v>
      </c>
      <c r="G118" s="31">
        <f t="shared" si="56"/>
        <v>0</v>
      </c>
      <c r="H118" s="31">
        <f t="shared" si="56"/>
        <v>0</v>
      </c>
      <c r="I118" s="32">
        <f t="shared" si="56"/>
        <v>0</v>
      </c>
    </row>
    <row r="119" spans="2:9" ht="13.5">
      <c r="B119" s="331" t="s">
        <v>84</v>
      </c>
      <c r="C119" s="101">
        <f aca="true" t="shared" si="57" ref="C119:H119">SUM(C123,C121,C125,C127,C129,C131)</f>
        <v>7194</v>
      </c>
      <c r="D119" s="42">
        <f t="shared" si="57"/>
        <v>3590</v>
      </c>
      <c r="E119" s="42">
        <f t="shared" si="57"/>
        <v>3128</v>
      </c>
      <c r="F119" s="42">
        <f t="shared" si="57"/>
        <v>175</v>
      </c>
      <c r="G119" s="42">
        <f t="shared" si="57"/>
        <v>16</v>
      </c>
      <c r="H119" s="42">
        <f t="shared" si="57"/>
        <v>149</v>
      </c>
      <c r="I119" s="26">
        <f>SUM(I123,I121,I125,I127,I129,I131)</f>
        <v>136</v>
      </c>
    </row>
    <row r="120" spans="2:9" ht="13.5">
      <c r="B120" s="341"/>
      <c r="C120" s="239">
        <f aca="true" t="shared" si="58" ref="C120:C132">SUM(D120:I120)</f>
        <v>100.00000000000001</v>
      </c>
      <c r="D120" s="27">
        <f aca="true" t="shared" si="59" ref="D120:I120">ROUND(D119/$C119*100,1)</f>
        <v>49.9</v>
      </c>
      <c r="E120" s="27">
        <f t="shared" si="59"/>
        <v>43.5</v>
      </c>
      <c r="F120" s="27">
        <f t="shared" si="59"/>
        <v>2.4</v>
      </c>
      <c r="G120" s="27">
        <f t="shared" si="59"/>
        <v>0.2</v>
      </c>
      <c r="H120" s="27">
        <f t="shared" si="59"/>
        <v>2.1</v>
      </c>
      <c r="I120" s="28">
        <f t="shared" si="59"/>
        <v>1.9</v>
      </c>
    </row>
    <row r="121" spans="2:9" ht="13.5">
      <c r="B121" s="340" t="s">
        <v>112</v>
      </c>
      <c r="C121" s="93">
        <f t="shared" si="58"/>
        <v>623</v>
      </c>
      <c r="D121" s="29">
        <v>344</v>
      </c>
      <c r="E121" s="29">
        <v>229</v>
      </c>
      <c r="F121" s="29">
        <v>14</v>
      </c>
      <c r="G121" s="29">
        <v>1</v>
      </c>
      <c r="H121" s="66">
        <v>11</v>
      </c>
      <c r="I121" s="41">
        <v>24</v>
      </c>
    </row>
    <row r="122" spans="2:9" ht="13.5">
      <c r="B122" s="341"/>
      <c r="C122" s="239">
        <f t="shared" si="58"/>
        <v>100.00000000000001</v>
      </c>
      <c r="D122" s="27">
        <f>ROUND(D121/$C121*100,1)-0.1</f>
        <v>55.1</v>
      </c>
      <c r="E122" s="27">
        <f>ROUND(E121/$C121*100,1)</f>
        <v>36.8</v>
      </c>
      <c r="F122" s="27">
        <f>ROUND(F121/$C121*100,1)</f>
        <v>2.2</v>
      </c>
      <c r="G122" s="27">
        <f>ROUND(G121/$C121*100,1)</f>
        <v>0.2</v>
      </c>
      <c r="H122" s="27">
        <f>ROUND(H121/$C121*100,1)</f>
        <v>1.8</v>
      </c>
      <c r="I122" s="28">
        <f>ROUND(I121/$C121*100,1)</f>
        <v>3.9</v>
      </c>
    </row>
    <row r="123" spans="2:9" ht="13.5">
      <c r="B123" s="332" t="s">
        <v>111</v>
      </c>
      <c r="C123" s="93">
        <f t="shared" si="58"/>
        <v>640</v>
      </c>
      <c r="D123" s="37">
        <v>345</v>
      </c>
      <c r="E123" s="37">
        <v>261</v>
      </c>
      <c r="F123" s="37">
        <v>13</v>
      </c>
      <c r="G123" s="37">
        <v>0</v>
      </c>
      <c r="H123" s="64">
        <v>9</v>
      </c>
      <c r="I123" s="39">
        <v>12</v>
      </c>
    </row>
    <row r="124" spans="2:9" ht="13.5">
      <c r="B124" s="341"/>
      <c r="C124" s="239">
        <f t="shared" si="58"/>
        <v>100</v>
      </c>
      <c r="D124" s="27">
        <f aca="true" t="shared" si="60" ref="D124:I124">ROUND(D123/$C123*100,1)</f>
        <v>53.9</v>
      </c>
      <c r="E124" s="27">
        <f t="shared" si="60"/>
        <v>40.8</v>
      </c>
      <c r="F124" s="27">
        <f t="shared" si="60"/>
        <v>2</v>
      </c>
      <c r="G124" s="27">
        <f t="shared" si="60"/>
        <v>0</v>
      </c>
      <c r="H124" s="27">
        <f t="shared" si="60"/>
        <v>1.4</v>
      </c>
      <c r="I124" s="28">
        <f t="shared" si="60"/>
        <v>1.9</v>
      </c>
    </row>
    <row r="125" spans="2:9" ht="13.5">
      <c r="B125" s="340" t="s">
        <v>113</v>
      </c>
      <c r="C125" s="93">
        <f t="shared" si="58"/>
        <v>2080</v>
      </c>
      <c r="D125" s="29">
        <v>1044</v>
      </c>
      <c r="E125" s="29">
        <v>905</v>
      </c>
      <c r="F125" s="29">
        <v>53</v>
      </c>
      <c r="G125" s="29">
        <v>6</v>
      </c>
      <c r="H125" s="64">
        <v>38</v>
      </c>
      <c r="I125" s="41">
        <v>34</v>
      </c>
    </row>
    <row r="126" spans="2:9" ht="13.5">
      <c r="B126" s="341"/>
      <c r="C126" s="239">
        <f t="shared" si="58"/>
        <v>100</v>
      </c>
      <c r="D126" s="27">
        <f>ROUND(D125/$C125*100,1)+0.1</f>
        <v>50.300000000000004</v>
      </c>
      <c r="E126" s="27">
        <f>ROUND(E125/$C125*100,1)</f>
        <v>43.5</v>
      </c>
      <c r="F126" s="27">
        <f>ROUND(F125/$C125*100,1)</f>
        <v>2.5</v>
      </c>
      <c r="G126" s="27">
        <f>ROUND(G125/$C125*100,1)</f>
        <v>0.3</v>
      </c>
      <c r="H126" s="27">
        <f>ROUND(H125/$C125*100,1)</f>
        <v>1.8</v>
      </c>
      <c r="I126" s="28">
        <f>ROUND(I125/$C125*100,1)</f>
        <v>1.6</v>
      </c>
    </row>
    <row r="127" spans="2:9" ht="13.5">
      <c r="B127" s="340" t="s">
        <v>114</v>
      </c>
      <c r="C127" s="93">
        <f t="shared" si="58"/>
        <v>1538</v>
      </c>
      <c r="D127" s="29">
        <v>780</v>
      </c>
      <c r="E127" s="29">
        <v>661</v>
      </c>
      <c r="F127" s="29">
        <v>32</v>
      </c>
      <c r="G127" s="29">
        <v>5</v>
      </c>
      <c r="H127" s="66">
        <v>36</v>
      </c>
      <c r="I127" s="41">
        <v>24</v>
      </c>
    </row>
    <row r="128" spans="2:9" ht="13.5">
      <c r="B128" s="341"/>
      <c r="C128" s="239">
        <f t="shared" si="58"/>
        <v>99.99999999999999</v>
      </c>
      <c r="D128" s="27">
        <f aca="true" t="shared" si="61" ref="D128:I128">ROUND(D127/$C127*100,1)</f>
        <v>50.7</v>
      </c>
      <c r="E128" s="27">
        <f t="shared" si="61"/>
        <v>43</v>
      </c>
      <c r="F128" s="27">
        <f t="shared" si="61"/>
        <v>2.1</v>
      </c>
      <c r="G128" s="27">
        <f t="shared" si="61"/>
        <v>0.3</v>
      </c>
      <c r="H128" s="27">
        <f t="shared" si="61"/>
        <v>2.3</v>
      </c>
      <c r="I128" s="28">
        <f t="shared" si="61"/>
        <v>1.6</v>
      </c>
    </row>
    <row r="129" spans="2:9" ht="13.5">
      <c r="B129" s="340" t="s">
        <v>115</v>
      </c>
      <c r="C129" s="93">
        <f t="shared" si="58"/>
        <v>1110</v>
      </c>
      <c r="D129" s="29">
        <v>531</v>
      </c>
      <c r="E129" s="29">
        <v>505</v>
      </c>
      <c r="F129" s="29">
        <v>33</v>
      </c>
      <c r="G129" s="29">
        <v>2</v>
      </c>
      <c r="H129" s="66">
        <v>24</v>
      </c>
      <c r="I129" s="41">
        <v>15</v>
      </c>
    </row>
    <row r="130" spans="2:9" ht="13.5">
      <c r="B130" s="341"/>
      <c r="C130" s="239">
        <f t="shared" si="58"/>
        <v>100</v>
      </c>
      <c r="D130" s="27">
        <f>ROUND(D129/$C129*100,1)-0.1</f>
        <v>47.699999999999996</v>
      </c>
      <c r="E130" s="27">
        <f>ROUND(E129/$C129*100,1)</f>
        <v>45.5</v>
      </c>
      <c r="F130" s="27">
        <f>ROUND(F129/$C129*100,1)</f>
        <v>3</v>
      </c>
      <c r="G130" s="27">
        <f>ROUND(G129/$C129*100,1)</f>
        <v>0.2</v>
      </c>
      <c r="H130" s="27">
        <f>ROUND(H129/$C129*100,1)</f>
        <v>2.2</v>
      </c>
      <c r="I130" s="28">
        <f>ROUND(I129/$C129*100,1)</f>
        <v>1.4</v>
      </c>
    </row>
    <row r="131" spans="2:9" ht="13.5">
      <c r="B131" s="340" t="s">
        <v>116</v>
      </c>
      <c r="C131" s="93">
        <f t="shared" si="58"/>
        <v>1203</v>
      </c>
      <c r="D131" s="29">
        <v>546</v>
      </c>
      <c r="E131" s="29">
        <v>567</v>
      </c>
      <c r="F131" s="29">
        <v>30</v>
      </c>
      <c r="G131" s="29">
        <v>2</v>
      </c>
      <c r="H131" s="66">
        <v>31</v>
      </c>
      <c r="I131" s="41">
        <v>27</v>
      </c>
    </row>
    <row r="132" spans="2:9" ht="13.5">
      <c r="B132" s="341"/>
      <c r="C132" s="238">
        <f t="shared" si="58"/>
        <v>100</v>
      </c>
      <c r="D132" s="31">
        <f aca="true" t="shared" si="62" ref="D132:I132">ROUND(D131/$C131*100,1)</f>
        <v>45.4</v>
      </c>
      <c r="E132" s="31">
        <f t="shared" si="62"/>
        <v>47.1</v>
      </c>
      <c r="F132" s="31">
        <f t="shared" si="62"/>
        <v>2.5</v>
      </c>
      <c r="G132" s="31">
        <f t="shared" si="62"/>
        <v>0.2</v>
      </c>
      <c r="H132" s="31">
        <f t="shared" si="62"/>
        <v>2.6</v>
      </c>
      <c r="I132" s="32">
        <f t="shared" si="62"/>
        <v>2.2</v>
      </c>
    </row>
    <row r="133" spans="2:9" ht="13.5">
      <c r="B133" s="331" t="s">
        <v>84</v>
      </c>
      <c r="C133" s="90">
        <f aca="true" t="shared" si="63" ref="C133:I133">SUM(C135,C137,C139)</f>
        <v>7194</v>
      </c>
      <c r="D133" s="37">
        <f t="shared" si="63"/>
        <v>3590</v>
      </c>
      <c r="E133" s="37">
        <f t="shared" si="63"/>
        <v>3128</v>
      </c>
      <c r="F133" s="37">
        <f t="shared" si="63"/>
        <v>175</v>
      </c>
      <c r="G133" s="37">
        <f t="shared" si="63"/>
        <v>16</v>
      </c>
      <c r="H133" s="37">
        <f t="shared" si="63"/>
        <v>149</v>
      </c>
      <c r="I133" s="26">
        <f t="shared" si="63"/>
        <v>136</v>
      </c>
    </row>
    <row r="134" spans="2:9" ht="13.5">
      <c r="B134" s="341"/>
      <c r="C134" s="239">
        <f aca="true" t="shared" si="64" ref="C134:C140">SUM(D134:I134)</f>
        <v>100.00000000000001</v>
      </c>
      <c r="D134" s="27">
        <f aca="true" t="shared" si="65" ref="D134:I134">ROUND(D133/$C133*100,1)</f>
        <v>49.9</v>
      </c>
      <c r="E134" s="27">
        <f t="shared" si="65"/>
        <v>43.5</v>
      </c>
      <c r="F134" s="27">
        <f t="shared" si="65"/>
        <v>2.4</v>
      </c>
      <c r="G134" s="27">
        <f t="shared" si="65"/>
        <v>0.2</v>
      </c>
      <c r="H134" s="27">
        <f t="shared" si="65"/>
        <v>2.1</v>
      </c>
      <c r="I134" s="28">
        <f t="shared" si="65"/>
        <v>1.9</v>
      </c>
    </row>
    <row r="135" spans="2:9" ht="13.5">
      <c r="B135" s="340" t="s">
        <v>131</v>
      </c>
      <c r="C135" s="93">
        <f t="shared" si="64"/>
        <v>3200</v>
      </c>
      <c r="D135" s="29">
        <v>1740</v>
      </c>
      <c r="E135" s="29">
        <v>1257</v>
      </c>
      <c r="F135" s="29">
        <v>82</v>
      </c>
      <c r="G135" s="29">
        <v>7</v>
      </c>
      <c r="H135" s="66">
        <v>48</v>
      </c>
      <c r="I135" s="41">
        <v>66</v>
      </c>
    </row>
    <row r="136" spans="2:9" ht="13.5" customHeight="1">
      <c r="B136" s="341"/>
      <c r="C136" s="239">
        <f t="shared" si="64"/>
        <v>99.99999999999999</v>
      </c>
      <c r="D136" s="27">
        <f>ROUND(D135/$C135*100,1)-0.1</f>
        <v>54.3</v>
      </c>
      <c r="E136" s="27">
        <f>ROUND(E135/$C135*100,1)</f>
        <v>39.3</v>
      </c>
      <c r="F136" s="27">
        <f>ROUND(F135/$C135*100,1)</f>
        <v>2.6</v>
      </c>
      <c r="G136" s="27">
        <f>ROUND(G135/$C135*100,1)</f>
        <v>0.2</v>
      </c>
      <c r="H136" s="27">
        <f>ROUND(H135/$C135*100,1)</f>
        <v>1.5</v>
      </c>
      <c r="I136" s="28">
        <f>ROUND(I135/$C135*100,1)</f>
        <v>2.1</v>
      </c>
    </row>
    <row r="137" spans="2:9" ht="13.5">
      <c r="B137" s="342" t="s">
        <v>117</v>
      </c>
      <c r="C137" s="93">
        <f t="shared" si="64"/>
        <v>2735</v>
      </c>
      <c r="D137" s="29">
        <v>1231</v>
      </c>
      <c r="E137" s="29">
        <v>1305</v>
      </c>
      <c r="F137" s="29">
        <v>68</v>
      </c>
      <c r="G137" s="29">
        <v>7</v>
      </c>
      <c r="H137" s="66">
        <v>73</v>
      </c>
      <c r="I137" s="41">
        <v>51</v>
      </c>
    </row>
    <row r="138" spans="2:9" ht="13.5">
      <c r="B138" s="341"/>
      <c r="C138" s="239">
        <f t="shared" si="64"/>
        <v>100</v>
      </c>
      <c r="D138" s="27">
        <f aca="true" t="shared" si="66" ref="D138:I138">ROUND(D137/$C137*100,1)</f>
        <v>45</v>
      </c>
      <c r="E138" s="27">
        <f>ROUND(E137/$C137*100,1)-0.1</f>
        <v>47.6</v>
      </c>
      <c r="F138" s="27">
        <f t="shared" si="66"/>
        <v>2.5</v>
      </c>
      <c r="G138" s="27">
        <f t="shared" si="66"/>
        <v>0.3</v>
      </c>
      <c r="H138" s="27">
        <f t="shared" si="66"/>
        <v>2.7</v>
      </c>
      <c r="I138" s="28">
        <f t="shared" si="66"/>
        <v>1.9</v>
      </c>
    </row>
    <row r="139" spans="2:9" ht="13.5">
      <c r="B139" s="338" t="s">
        <v>34</v>
      </c>
      <c r="C139" s="93">
        <f t="shared" si="64"/>
        <v>1259</v>
      </c>
      <c r="D139" s="37">
        <v>619</v>
      </c>
      <c r="E139" s="37">
        <v>566</v>
      </c>
      <c r="F139" s="37">
        <v>25</v>
      </c>
      <c r="G139" s="37">
        <v>2</v>
      </c>
      <c r="H139" s="64">
        <v>28</v>
      </c>
      <c r="I139" s="39">
        <v>19</v>
      </c>
    </row>
    <row r="140" spans="2:9" ht="13.5">
      <c r="B140" s="343"/>
      <c r="C140" s="238">
        <f t="shared" si="64"/>
        <v>100</v>
      </c>
      <c r="D140" s="31">
        <f>ROUND(D139/$C139*100,1)-0.1</f>
        <v>49.1</v>
      </c>
      <c r="E140" s="31">
        <f>ROUND(E139/$C139*100,1)</f>
        <v>45</v>
      </c>
      <c r="F140" s="31">
        <f>ROUND(F139/$C139*100,1)</f>
        <v>2</v>
      </c>
      <c r="G140" s="31">
        <f>ROUND(G139/$C139*100,1)</f>
        <v>0.2</v>
      </c>
      <c r="H140" s="31">
        <f>ROUND(H139/$C139*100,1)</f>
        <v>2.2</v>
      </c>
      <c r="I140" s="32">
        <f>ROUND(I139/$C139*100,1)</f>
        <v>1.5</v>
      </c>
    </row>
    <row r="143" ht="13.5">
      <c r="A143" s="19" t="s">
        <v>303</v>
      </c>
    </row>
    <row r="144" ht="13.5">
      <c r="A144" s="19" t="s">
        <v>163</v>
      </c>
    </row>
    <row r="145" ht="13.5">
      <c r="H145" s="290" t="s">
        <v>250</v>
      </c>
    </row>
    <row r="146" spans="2:8" ht="27">
      <c r="B146" s="291"/>
      <c r="C146" s="95" t="s">
        <v>84</v>
      </c>
      <c r="D146" s="21" t="s">
        <v>164</v>
      </c>
      <c r="E146" s="35" t="s">
        <v>165</v>
      </c>
      <c r="F146" s="35" t="s">
        <v>166</v>
      </c>
      <c r="G146" s="35" t="s">
        <v>167</v>
      </c>
      <c r="H146" s="124" t="s">
        <v>88</v>
      </c>
    </row>
    <row r="147" spans="2:8" ht="13.5">
      <c r="B147" s="331" t="s">
        <v>84</v>
      </c>
      <c r="C147" s="101">
        <f>SUM(,C149,C151,C153,)</f>
        <v>7194</v>
      </c>
      <c r="D147" s="25">
        <f>SUM(D149,D151,D153)</f>
        <v>1527</v>
      </c>
      <c r="E147" s="25">
        <f>SUM(E149,E151,E153)</f>
        <v>1002</v>
      </c>
      <c r="F147" s="25">
        <f>SUM(F149,F151,F153)</f>
        <v>2062</v>
      </c>
      <c r="G147" s="25">
        <f>SUM(G149,G151,G153)</f>
        <v>2504</v>
      </c>
      <c r="H147" s="26">
        <f>SUM(H149,H151,H153)</f>
        <v>99</v>
      </c>
    </row>
    <row r="148" spans="2:8" ht="13.5">
      <c r="B148" s="341"/>
      <c r="C148" s="239">
        <f>SUM(D148:H148)</f>
        <v>100</v>
      </c>
      <c r="D148" s="27">
        <f>ROUND(D147/$C147*100,1)</f>
        <v>21.2</v>
      </c>
      <c r="E148" s="27">
        <f>ROUND(E147/$C147*100,1)</f>
        <v>13.9</v>
      </c>
      <c r="F148" s="27">
        <f>ROUND(F147/$C147*100,1)</f>
        <v>28.7</v>
      </c>
      <c r="G148" s="27">
        <f>ROUND(G147/$C147*100,1)</f>
        <v>34.8</v>
      </c>
      <c r="H148" s="28">
        <f>ROUND(H147/$C147*100,1)</f>
        <v>1.4</v>
      </c>
    </row>
    <row r="149" spans="2:8" ht="13.5">
      <c r="B149" s="332" t="s">
        <v>89</v>
      </c>
      <c r="C149" s="93">
        <f aca="true" t="shared" si="67" ref="C149:C154">SUM(D149:H149)</f>
        <v>3673</v>
      </c>
      <c r="D149" s="37">
        <v>768</v>
      </c>
      <c r="E149" s="37">
        <v>510</v>
      </c>
      <c r="F149" s="37">
        <v>1048</v>
      </c>
      <c r="G149" s="37">
        <v>1294</v>
      </c>
      <c r="H149" s="39">
        <v>53</v>
      </c>
    </row>
    <row r="150" spans="2:8" ht="13.5">
      <c r="B150" s="341"/>
      <c r="C150" s="239">
        <f t="shared" si="67"/>
        <v>100</v>
      </c>
      <c r="D150" s="27">
        <f>ROUND(D149/$C149*100,1)</f>
        <v>20.9</v>
      </c>
      <c r="E150" s="27">
        <f>ROUND(E149/$C149*100,1)</f>
        <v>13.9</v>
      </c>
      <c r="F150" s="27">
        <f>ROUND(F149/$C149*100,1)</f>
        <v>28.5</v>
      </c>
      <c r="G150" s="27">
        <f>ROUND(G149/$C149*100,1)+0.1</f>
        <v>35.300000000000004</v>
      </c>
      <c r="H150" s="28">
        <f>ROUND(H149/$C149*100,1)</f>
        <v>1.4</v>
      </c>
    </row>
    <row r="151" spans="2:8" ht="13.5">
      <c r="B151" s="340" t="s">
        <v>90</v>
      </c>
      <c r="C151" s="93">
        <f t="shared" si="67"/>
        <v>3436</v>
      </c>
      <c r="D151" s="37">
        <v>737</v>
      </c>
      <c r="E151" s="37">
        <v>481</v>
      </c>
      <c r="F151" s="37">
        <v>990</v>
      </c>
      <c r="G151" s="37">
        <v>1183</v>
      </c>
      <c r="H151" s="39">
        <v>45</v>
      </c>
    </row>
    <row r="152" spans="2:8" ht="13.5">
      <c r="B152" s="341"/>
      <c r="C152" s="239">
        <f t="shared" si="67"/>
        <v>100</v>
      </c>
      <c r="D152" s="27">
        <f>ROUND(D151/$C151*100,1)</f>
        <v>21.4</v>
      </c>
      <c r="E152" s="27">
        <f>ROUND(E151/$C151*100,1)</f>
        <v>14</v>
      </c>
      <c r="F152" s="27">
        <f>ROUND(F151/$C151*100,1)</f>
        <v>28.8</v>
      </c>
      <c r="G152" s="27">
        <f>ROUND(G151/$C151*100,1)+0.1</f>
        <v>34.5</v>
      </c>
      <c r="H152" s="28">
        <f>ROUND(H151/$C151*100,1)</f>
        <v>1.3</v>
      </c>
    </row>
    <row r="153" spans="2:8" ht="13.5">
      <c r="B153" s="342" t="s">
        <v>88</v>
      </c>
      <c r="C153" s="93">
        <f t="shared" si="67"/>
        <v>85</v>
      </c>
      <c r="D153" s="37">
        <v>22</v>
      </c>
      <c r="E153" s="37">
        <v>11</v>
      </c>
      <c r="F153" s="37">
        <v>24</v>
      </c>
      <c r="G153" s="37">
        <v>27</v>
      </c>
      <c r="H153" s="39">
        <v>1</v>
      </c>
    </row>
    <row r="154" spans="2:8" ht="13.5">
      <c r="B154" s="343"/>
      <c r="C154" s="240">
        <f t="shared" si="67"/>
        <v>100</v>
      </c>
      <c r="D154" s="31">
        <f>ROUND(D153/$C153*100,1)</f>
        <v>25.9</v>
      </c>
      <c r="E154" s="31">
        <f>ROUND(E153/$C153*100,1)</f>
        <v>12.9</v>
      </c>
      <c r="F154" s="31">
        <f>ROUND(F153/$C153*100,1)</f>
        <v>28.2</v>
      </c>
      <c r="G154" s="31">
        <f>ROUND(G153/$C153*100,1)</f>
        <v>31.8</v>
      </c>
      <c r="H154" s="32">
        <f>ROUND(H153/$C153*100,1)</f>
        <v>1.2</v>
      </c>
    </row>
    <row r="155" spans="2:8" ht="13.5">
      <c r="B155" s="331" t="s">
        <v>84</v>
      </c>
      <c r="C155" s="101">
        <f>SUM(,C157,C159,C161,C163,C165)</f>
        <v>7194</v>
      </c>
      <c r="D155" s="42">
        <f>SUM(D157,D159,D161,D163,D165)</f>
        <v>1527</v>
      </c>
      <c r="E155" s="42">
        <f>SUM(E157,E159,E161,E163,E165)</f>
        <v>1002</v>
      </c>
      <c r="F155" s="42">
        <f>SUM(F157,F159,F161,F163,F165)</f>
        <v>2062</v>
      </c>
      <c r="G155" s="42">
        <f>SUM(G157,G159,G161,G163,G165)</f>
        <v>2504</v>
      </c>
      <c r="H155" s="43">
        <f>SUM(H157,H159,H161,H163,H165)</f>
        <v>99</v>
      </c>
    </row>
    <row r="156" spans="2:8" ht="13.5">
      <c r="B156" s="341"/>
      <c r="C156" s="239">
        <f aca="true" t="shared" si="68" ref="C156:C165">SUM(D156:H156)</f>
        <v>100</v>
      </c>
      <c r="D156" s="27">
        <f>ROUND(D155/$C155*100,1)</f>
        <v>21.2</v>
      </c>
      <c r="E156" s="27">
        <f>ROUND(E155/$C155*100,1)</f>
        <v>13.9</v>
      </c>
      <c r="F156" s="27">
        <f>ROUND(F155/$C155*100,1)</f>
        <v>28.7</v>
      </c>
      <c r="G156" s="27">
        <f>ROUND(G155/$C155*100,1)</f>
        <v>34.8</v>
      </c>
      <c r="H156" s="28">
        <f>ROUND(H155/$C155*100,1)</f>
        <v>1.4</v>
      </c>
    </row>
    <row r="157" spans="2:8" ht="13.5">
      <c r="B157" s="340" t="s">
        <v>177</v>
      </c>
      <c r="C157" s="93">
        <f t="shared" si="68"/>
        <v>751</v>
      </c>
      <c r="D157" s="37">
        <v>157</v>
      </c>
      <c r="E157" s="37">
        <v>100</v>
      </c>
      <c r="F157" s="37">
        <v>218</v>
      </c>
      <c r="G157" s="37">
        <v>265</v>
      </c>
      <c r="H157" s="39">
        <v>11</v>
      </c>
    </row>
    <row r="158" spans="2:8" ht="13.5">
      <c r="B158" s="341"/>
      <c r="C158" s="239">
        <f t="shared" si="68"/>
        <v>100</v>
      </c>
      <c r="D158" s="27">
        <f>ROUND(D157/$C157*100,1)</f>
        <v>20.9</v>
      </c>
      <c r="E158" s="27">
        <f>ROUND(E157/$C157*100,1)</f>
        <v>13.3</v>
      </c>
      <c r="F158" s="27">
        <f>ROUND(F157/$C157*100,1)</f>
        <v>29</v>
      </c>
      <c r="G158" s="27">
        <f>ROUND(G157/$C157*100,1)</f>
        <v>35.3</v>
      </c>
      <c r="H158" s="28">
        <f>ROUND(H157/$C157*100,1)</f>
        <v>1.5</v>
      </c>
    </row>
    <row r="159" spans="2:8" ht="13.5">
      <c r="B159" s="340" t="s">
        <v>178</v>
      </c>
      <c r="C159" s="93">
        <f t="shared" si="68"/>
        <v>2327</v>
      </c>
      <c r="D159" s="37">
        <v>468</v>
      </c>
      <c r="E159" s="37">
        <v>326</v>
      </c>
      <c r="F159" s="37">
        <v>668</v>
      </c>
      <c r="G159" s="37">
        <v>837</v>
      </c>
      <c r="H159" s="39">
        <v>28</v>
      </c>
    </row>
    <row r="160" spans="2:8" ht="13.5">
      <c r="B160" s="341"/>
      <c r="C160" s="239">
        <f t="shared" si="68"/>
        <v>100</v>
      </c>
      <c r="D160" s="27">
        <f>ROUND(D159/$C159*100,1)</f>
        <v>20.1</v>
      </c>
      <c r="E160" s="27">
        <f>ROUND(E159/$C159*100,1)</f>
        <v>14</v>
      </c>
      <c r="F160" s="27">
        <f>ROUND(F159/$C159*100,1)</f>
        <v>28.7</v>
      </c>
      <c r="G160" s="27">
        <f>ROUND(G159/$C159*100,1)</f>
        <v>36</v>
      </c>
      <c r="H160" s="28">
        <f>ROUND(H159/$C159*100,1)</f>
        <v>1.2</v>
      </c>
    </row>
    <row r="161" spans="2:8" ht="13.5">
      <c r="B161" s="340" t="s">
        <v>110</v>
      </c>
      <c r="C161" s="93">
        <f t="shared" si="68"/>
        <v>2394</v>
      </c>
      <c r="D161" s="37">
        <v>510</v>
      </c>
      <c r="E161" s="37">
        <v>344</v>
      </c>
      <c r="F161" s="37">
        <v>670</v>
      </c>
      <c r="G161" s="37">
        <v>835</v>
      </c>
      <c r="H161" s="39">
        <v>35</v>
      </c>
    </row>
    <row r="162" spans="2:8" ht="13.5">
      <c r="B162" s="341"/>
      <c r="C162" s="239">
        <f t="shared" si="68"/>
        <v>100</v>
      </c>
      <c r="D162" s="27">
        <f>ROUND(D161/$C161*100,1)</f>
        <v>21.3</v>
      </c>
      <c r="E162" s="27">
        <f>ROUND(E161/$C161*100,1)</f>
        <v>14.4</v>
      </c>
      <c r="F162" s="27">
        <f>ROUND(F161/$C161*100,1)</f>
        <v>28</v>
      </c>
      <c r="G162" s="27">
        <f>ROUND(G161/$C161*100,1)-0.1</f>
        <v>34.8</v>
      </c>
      <c r="H162" s="28">
        <f>ROUND(H161/$C161*100,1)</f>
        <v>1.5</v>
      </c>
    </row>
    <row r="163" spans="2:8" ht="13.5">
      <c r="B163" s="340" t="s">
        <v>189</v>
      </c>
      <c r="C163" s="93">
        <f t="shared" si="68"/>
        <v>1712</v>
      </c>
      <c r="D163" s="37">
        <v>385</v>
      </c>
      <c r="E163" s="37">
        <v>231</v>
      </c>
      <c r="F163" s="37">
        <v>505</v>
      </c>
      <c r="G163" s="37">
        <v>566</v>
      </c>
      <c r="H163" s="39">
        <v>25</v>
      </c>
    </row>
    <row r="164" spans="2:8" ht="13.5">
      <c r="B164" s="341"/>
      <c r="C164" s="239">
        <f t="shared" si="68"/>
        <v>100</v>
      </c>
      <c r="D164" s="27">
        <f>ROUND(D163/$C163*100,1)</f>
        <v>22.5</v>
      </c>
      <c r="E164" s="27">
        <f>ROUND(E163/$C163*100,1)</f>
        <v>13.5</v>
      </c>
      <c r="F164" s="27">
        <f>ROUND(F163/$C163*100,1)</f>
        <v>29.5</v>
      </c>
      <c r="G164" s="27">
        <f>ROUND(G163/$C163*100,1)-0.1</f>
        <v>33</v>
      </c>
      <c r="H164" s="28">
        <f>ROUND(H163/$C163*100,1)</f>
        <v>1.5</v>
      </c>
    </row>
    <row r="165" spans="2:8" ht="13.5" customHeight="1">
      <c r="B165" s="342" t="s">
        <v>88</v>
      </c>
      <c r="C165" s="93">
        <f t="shared" si="68"/>
        <v>10</v>
      </c>
      <c r="D165" s="37">
        <v>7</v>
      </c>
      <c r="E165" s="37">
        <v>1</v>
      </c>
      <c r="F165" s="37">
        <v>1</v>
      </c>
      <c r="G165" s="37">
        <v>1</v>
      </c>
      <c r="H165" s="39">
        <v>0</v>
      </c>
    </row>
    <row r="166" spans="2:8" ht="13.5">
      <c r="B166" s="343"/>
      <c r="C166" s="240">
        <f>SUM(D166:G166)</f>
        <v>100</v>
      </c>
      <c r="D166" s="31">
        <f>ROUND(D165/$C165*100,1)</f>
        <v>70</v>
      </c>
      <c r="E166" s="31">
        <f>ROUND(E165/$C165*100,1)</f>
        <v>10</v>
      </c>
      <c r="F166" s="31">
        <f>ROUND(F165/$C165*100,1)</f>
        <v>10</v>
      </c>
      <c r="G166" s="31">
        <f>ROUND(G165/$C165*100,1)</f>
        <v>10</v>
      </c>
      <c r="H166" s="32">
        <f>ROUND(H165/$C165*100,1)</f>
        <v>0</v>
      </c>
    </row>
    <row r="167" spans="2:8" ht="13.5">
      <c r="B167" s="331" t="s">
        <v>84</v>
      </c>
      <c r="C167" s="101">
        <f aca="true" t="shared" si="69" ref="C167:H167">SUM(C171,C169,C173,C175,C177,C179)</f>
        <v>7194</v>
      </c>
      <c r="D167" s="42">
        <f t="shared" si="69"/>
        <v>1527</v>
      </c>
      <c r="E167" s="42">
        <f t="shared" si="69"/>
        <v>1002</v>
      </c>
      <c r="F167" s="42">
        <f t="shared" si="69"/>
        <v>2062</v>
      </c>
      <c r="G167" s="42">
        <f t="shared" si="69"/>
        <v>2504</v>
      </c>
      <c r="H167" s="43">
        <f t="shared" si="69"/>
        <v>99</v>
      </c>
    </row>
    <row r="168" spans="2:8" ht="13.5">
      <c r="B168" s="341"/>
      <c r="C168" s="239">
        <f>SUM(D168:H168)</f>
        <v>100</v>
      </c>
      <c r="D168" s="27">
        <f>ROUND(D167/$C167*100,1)</f>
        <v>21.2</v>
      </c>
      <c r="E168" s="27">
        <f>ROUND(E167/$C167*100,1)</f>
        <v>13.9</v>
      </c>
      <c r="F168" s="27">
        <f>ROUND(F167/$C167*100,1)</f>
        <v>28.7</v>
      </c>
      <c r="G168" s="27">
        <f>ROUND(G167/$C167*100,1)</f>
        <v>34.8</v>
      </c>
      <c r="H168" s="28">
        <f>ROUND(H167/$C167*100,1)</f>
        <v>1.4</v>
      </c>
    </row>
    <row r="169" spans="2:8" ht="13.5">
      <c r="B169" s="340" t="s">
        <v>112</v>
      </c>
      <c r="C169" s="93">
        <f>SUM(D169:J169)</f>
        <v>623</v>
      </c>
      <c r="D169" s="29">
        <v>143</v>
      </c>
      <c r="E169" s="29">
        <v>82</v>
      </c>
      <c r="F169" s="29">
        <v>179</v>
      </c>
      <c r="G169" s="29">
        <v>197</v>
      </c>
      <c r="H169" s="41">
        <v>22</v>
      </c>
    </row>
    <row r="170" spans="2:8" ht="13.5">
      <c r="B170" s="341"/>
      <c r="C170" s="239">
        <f>SUM(D170:H170)</f>
        <v>100</v>
      </c>
      <c r="D170" s="27">
        <f>ROUND(D169/$C169*100,1)</f>
        <v>23</v>
      </c>
      <c r="E170" s="27">
        <f>ROUND(E169/$C169*100,1)</f>
        <v>13.2</v>
      </c>
      <c r="F170" s="27">
        <f>ROUND(F169/$C169*100,1)</f>
        <v>28.7</v>
      </c>
      <c r="G170" s="27">
        <f>ROUND(G169/$C169*100,1)</f>
        <v>31.6</v>
      </c>
      <c r="H170" s="28">
        <f>ROUND(H169/$C169*100,1)</f>
        <v>3.5</v>
      </c>
    </row>
    <row r="171" spans="2:8" ht="13.5">
      <c r="B171" s="332" t="s">
        <v>111</v>
      </c>
      <c r="C171" s="93">
        <f>SUM(D171:J171)</f>
        <v>640</v>
      </c>
      <c r="D171" s="37">
        <v>134</v>
      </c>
      <c r="E171" s="37">
        <v>94</v>
      </c>
      <c r="F171" s="37">
        <v>194</v>
      </c>
      <c r="G171" s="37">
        <v>212</v>
      </c>
      <c r="H171" s="39">
        <v>6</v>
      </c>
    </row>
    <row r="172" spans="2:8" ht="13.5">
      <c r="B172" s="341"/>
      <c r="C172" s="239">
        <f>SUM(D172:H172)</f>
        <v>100</v>
      </c>
      <c r="D172" s="27">
        <f>ROUND(D171/$C171*100,1)</f>
        <v>20.9</v>
      </c>
      <c r="E172" s="27">
        <f>ROUND(E171/$C171*100,1)</f>
        <v>14.7</v>
      </c>
      <c r="F172" s="27">
        <f>ROUND(F171/$C171*100,1)</f>
        <v>30.3</v>
      </c>
      <c r="G172" s="27">
        <f>ROUND(G171/$C171*100,1)+0.1</f>
        <v>33.2</v>
      </c>
      <c r="H172" s="28">
        <f>ROUND(H171/$C171*100,1)</f>
        <v>0.9</v>
      </c>
    </row>
    <row r="173" spans="2:8" ht="13.5">
      <c r="B173" s="340" t="s">
        <v>113</v>
      </c>
      <c r="C173" s="93">
        <f>SUM(D173:J173)</f>
        <v>2080</v>
      </c>
      <c r="D173" s="29">
        <v>378</v>
      </c>
      <c r="E173" s="29">
        <v>275</v>
      </c>
      <c r="F173" s="29">
        <v>588</v>
      </c>
      <c r="G173" s="29">
        <v>808</v>
      </c>
      <c r="H173" s="41">
        <v>31</v>
      </c>
    </row>
    <row r="174" spans="2:8" ht="13.5">
      <c r="B174" s="341"/>
      <c r="C174" s="239">
        <f>SUM(D174:H174)</f>
        <v>100</v>
      </c>
      <c r="D174" s="27">
        <f>ROUND(D173/$C173*100,1)</f>
        <v>18.2</v>
      </c>
      <c r="E174" s="27">
        <f>ROUND(E173/$C173*100,1)</f>
        <v>13.2</v>
      </c>
      <c r="F174" s="27">
        <f>ROUND(F173/$C173*100,1)</f>
        <v>28.3</v>
      </c>
      <c r="G174" s="27">
        <f>ROUND(G173/$C173*100,1)</f>
        <v>38.8</v>
      </c>
      <c r="H174" s="28">
        <f>ROUND(H173/$C173*100,1)</f>
        <v>1.5</v>
      </c>
    </row>
    <row r="175" spans="2:8" ht="13.5">
      <c r="B175" s="340" t="s">
        <v>114</v>
      </c>
      <c r="C175" s="93">
        <f>SUM(D175:J175)</f>
        <v>1538</v>
      </c>
      <c r="D175" s="29">
        <v>386</v>
      </c>
      <c r="E175" s="29">
        <v>232</v>
      </c>
      <c r="F175" s="29">
        <v>442</v>
      </c>
      <c r="G175" s="29">
        <v>459</v>
      </c>
      <c r="H175" s="41">
        <v>19</v>
      </c>
    </row>
    <row r="176" spans="2:8" ht="13.5">
      <c r="B176" s="341"/>
      <c r="C176" s="239">
        <f>SUM(D176:H176)</f>
        <v>100.00000000000001</v>
      </c>
      <c r="D176" s="27">
        <f>ROUND(D175/$C175*100,1)</f>
        <v>25.1</v>
      </c>
      <c r="E176" s="27">
        <f>ROUND(E175/$C175*100,1)</f>
        <v>15.1</v>
      </c>
      <c r="F176" s="27">
        <f>ROUND(F175/$C175*100,1)</f>
        <v>28.7</v>
      </c>
      <c r="G176" s="27">
        <f>ROUND(G175/$C175*100,1)+0.1</f>
        <v>29.900000000000002</v>
      </c>
      <c r="H176" s="28">
        <f>ROUND(H175/$C175*100,1)</f>
        <v>1.2</v>
      </c>
    </row>
    <row r="177" spans="2:8" ht="13.5">
      <c r="B177" s="340" t="s">
        <v>115</v>
      </c>
      <c r="C177" s="93">
        <f>SUM(D177:J177)</f>
        <v>1110</v>
      </c>
      <c r="D177" s="29">
        <v>230</v>
      </c>
      <c r="E177" s="29">
        <v>168</v>
      </c>
      <c r="F177" s="29">
        <v>318</v>
      </c>
      <c r="G177" s="29">
        <v>380</v>
      </c>
      <c r="H177" s="41">
        <v>14</v>
      </c>
    </row>
    <row r="178" spans="2:8" ht="13.5">
      <c r="B178" s="341"/>
      <c r="C178" s="239">
        <f>SUM(D178:H178)</f>
        <v>100.00000000000001</v>
      </c>
      <c r="D178" s="27">
        <f>ROUND(D177/$C177*100,1)</f>
        <v>20.7</v>
      </c>
      <c r="E178" s="27">
        <f>ROUND(E177/$C177*100,1)</f>
        <v>15.1</v>
      </c>
      <c r="F178" s="27">
        <f>ROUND(F177/$C177*100,1)</f>
        <v>28.6</v>
      </c>
      <c r="G178" s="27">
        <f>ROUND(G177/$C177*100,1)+0.1</f>
        <v>34.300000000000004</v>
      </c>
      <c r="H178" s="28">
        <f>ROUND(H177/$C177*100,1)</f>
        <v>1.3</v>
      </c>
    </row>
    <row r="179" spans="2:8" ht="13.5" customHeight="1">
      <c r="B179" s="340" t="s">
        <v>116</v>
      </c>
      <c r="C179" s="93">
        <f>SUM(D179:J179)</f>
        <v>1203</v>
      </c>
      <c r="D179" s="29">
        <v>256</v>
      </c>
      <c r="E179" s="29">
        <v>151</v>
      </c>
      <c r="F179" s="29">
        <v>341</v>
      </c>
      <c r="G179" s="29">
        <v>448</v>
      </c>
      <c r="H179" s="41">
        <v>7</v>
      </c>
    </row>
    <row r="180" spans="2:8" ht="13.5">
      <c r="B180" s="341"/>
      <c r="C180" s="243">
        <f>SUM(D180:H180)</f>
        <v>100</v>
      </c>
      <c r="D180" s="31">
        <f>ROUND(D179/$C179*100,1)</f>
        <v>21.3</v>
      </c>
      <c r="E180" s="31">
        <f>ROUND(E179/$C179*100,1)</f>
        <v>12.6</v>
      </c>
      <c r="F180" s="31">
        <f>ROUND(F179/$C179*100,1)</f>
        <v>28.3</v>
      </c>
      <c r="G180" s="31">
        <f>ROUND(G179/$C179*100,1)</f>
        <v>37.2</v>
      </c>
      <c r="H180" s="32">
        <f>ROUND(H179/$C179*100,1)</f>
        <v>0.6</v>
      </c>
    </row>
    <row r="181" spans="2:8" ht="13.5">
      <c r="B181" s="331" t="s">
        <v>84</v>
      </c>
      <c r="C181" s="96">
        <f aca="true" t="shared" si="70" ref="C181:H181">SUM(C183,C185,C187)</f>
        <v>7194</v>
      </c>
      <c r="D181" s="37">
        <f t="shared" si="70"/>
        <v>1527</v>
      </c>
      <c r="E181" s="37">
        <f t="shared" si="70"/>
        <v>1002</v>
      </c>
      <c r="F181" s="37">
        <f t="shared" si="70"/>
        <v>2062</v>
      </c>
      <c r="G181" s="37">
        <f t="shared" si="70"/>
        <v>2504</v>
      </c>
      <c r="H181" s="39">
        <f t="shared" si="70"/>
        <v>99</v>
      </c>
    </row>
    <row r="182" spans="2:8" ht="13.5">
      <c r="B182" s="341"/>
      <c r="C182" s="239">
        <f aca="true" t="shared" si="71" ref="C182:C188">SUM(D182:H182)</f>
        <v>100</v>
      </c>
      <c r="D182" s="27">
        <f>ROUND(D181/$C181*100,1)</f>
        <v>21.2</v>
      </c>
      <c r="E182" s="27">
        <f>ROUND(E181/$C181*100,1)</f>
        <v>13.9</v>
      </c>
      <c r="F182" s="27">
        <f>ROUND(F181/$C181*100,1)</f>
        <v>28.7</v>
      </c>
      <c r="G182" s="27">
        <f>ROUND(G181/$C181*100,1)</f>
        <v>34.8</v>
      </c>
      <c r="H182" s="28">
        <f>ROUND(H181/$C181*100,1)</f>
        <v>1.4</v>
      </c>
    </row>
    <row r="183" spans="2:8" ht="13.5">
      <c r="B183" s="340" t="s">
        <v>131</v>
      </c>
      <c r="C183" s="93">
        <f t="shared" si="71"/>
        <v>3200</v>
      </c>
      <c r="D183" s="29">
        <v>631</v>
      </c>
      <c r="E183" s="29">
        <v>420</v>
      </c>
      <c r="F183" s="29">
        <v>934</v>
      </c>
      <c r="G183" s="29">
        <v>1163</v>
      </c>
      <c r="H183" s="41">
        <v>52</v>
      </c>
    </row>
    <row r="184" spans="2:8" ht="13.5">
      <c r="B184" s="341"/>
      <c r="C184" s="239">
        <f t="shared" si="71"/>
        <v>100</v>
      </c>
      <c r="D184" s="27">
        <f>ROUND(D183/$C183*100,1)</f>
        <v>19.7</v>
      </c>
      <c r="E184" s="27">
        <f>ROUND(E183/$C183*100,1)</f>
        <v>13.1</v>
      </c>
      <c r="F184" s="27">
        <f>ROUND(F183/$C183*100,1)</f>
        <v>29.2</v>
      </c>
      <c r="G184" s="27">
        <f>ROUND(G183/$C183*100,1)+0.1</f>
        <v>36.4</v>
      </c>
      <c r="H184" s="28">
        <f>ROUND(H183/$C183*100,1)</f>
        <v>1.6</v>
      </c>
    </row>
    <row r="185" spans="2:8" ht="13.5">
      <c r="B185" s="342" t="s">
        <v>117</v>
      </c>
      <c r="C185" s="93">
        <f t="shared" si="71"/>
        <v>2735</v>
      </c>
      <c r="D185" s="29">
        <v>609</v>
      </c>
      <c r="E185" s="29">
        <v>401</v>
      </c>
      <c r="F185" s="29">
        <v>767</v>
      </c>
      <c r="G185" s="29">
        <v>924</v>
      </c>
      <c r="H185" s="41">
        <v>34</v>
      </c>
    </row>
    <row r="186" spans="2:8" ht="13.5">
      <c r="B186" s="341"/>
      <c r="C186" s="239">
        <f t="shared" si="71"/>
        <v>100</v>
      </c>
      <c r="D186" s="27">
        <f>ROUND(D185/$C185*100,1)</f>
        <v>22.3</v>
      </c>
      <c r="E186" s="27">
        <f>ROUND(E185/$C185*100,1)</f>
        <v>14.7</v>
      </c>
      <c r="F186" s="27">
        <f>ROUND(F185/$C185*100,1)</f>
        <v>28</v>
      </c>
      <c r="G186" s="27">
        <f>ROUND(G185/$C185*100,1)</f>
        <v>33.8</v>
      </c>
      <c r="H186" s="28">
        <f>ROUND(H185/$C185*100,1)</f>
        <v>1.2</v>
      </c>
    </row>
    <row r="187" spans="2:8" ht="13.5">
      <c r="B187" s="338" t="s">
        <v>34</v>
      </c>
      <c r="C187" s="93">
        <f t="shared" si="71"/>
        <v>1259</v>
      </c>
      <c r="D187" s="37">
        <v>287</v>
      </c>
      <c r="E187" s="37">
        <v>181</v>
      </c>
      <c r="F187" s="37">
        <v>361</v>
      </c>
      <c r="G187" s="37">
        <v>417</v>
      </c>
      <c r="H187" s="41">
        <v>13</v>
      </c>
    </row>
    <row r="188" spans="2:8" ht="13.5">
      <c r="B188" s="343"/>
      <c r="C188" s="238">
        <f t="shared" si="71"/>
        <v>100</v>
      </c>
      <c r="D188" s="31">
        <f>ROUND(D187/$C187*100,1)</f>
        <v>22.8</v>
      </c>
      <c r="E188" s="31">
        <f>ROUND(E187/$C187*100,1)</f>
        <v>14.4</v>
      </c>
      <c r="F188" s="31">
        <f>ROUND(F187/$C187*100,1)</f>
        <v>28.7</v>
      </c>
      <c r="G188" s="31">
        <f>ROUND(G187/$C187*100,1)</f>
        <v>33.1</v>
      </c>
      <c r="H188" s="32">
        <f>ROUND(H187/$C187*100,1)</f>
        <v>1</v>
      </c>
    </row>
    <row r="189" ht="13.5">
      <c r="A189" s="19" t="s">
        <v>304</v>
      </c>
    </row>
    <row r="190" ht="13.5">
      <c r="A190" s="19" t="s">
        <v>163</v>
      </c>
    </row>
    <row r="191" ht="13.5">
      <c r="H191" s="290" t="s">
        <v>250</v>
      </c>
    </row>
    <row r="192" spans="2:8" ht="27">
      <c r="B192" s="291"/>
      <c r="C192" s="95" t="s">
        <v>84</v>
      </c>
      <c r="D192" s="21" t="s">
        <v>164</v>
      </c>
      <c r="E192" s="35" t="s">
        <v>165</v>
      </c>
      <c r="F192" s="35" t="s">
        <v>166</v>
      </c>
      <c r="G192" s="35" t="s">
        <v>167</v>
      </c>
      <c r="H192" s="124" t="s">
        <v>88</v>
      </c>
    </row>
    <row r="193" spans="2:8" ht="13.5">
      <c r="B193" s="331" t="s">
        <v>84</v>
      </c>
      <c r="C193" s="101">
        <f>SUM(,C195,C197,C199)</f>
        <v>7194</v>
      </c>
      <c r="D193" s="25">
        <f>SUM(D195,D197,D199)</f>
        <v>4829</v>
      </c>
      <c r="E193" s="25">
        <f>SUM(E195,E197,E199)</f>
        <v>1728</v>
      </c>
      <c r="F193" s="25">
        <f>SUM(F195,F197,F199)</f>
        <v>342</v>
      </c>
      <c r="G193" s="25">
        <f>SUM(G195,G197,G199)</f>
        <v>127</v>
      </c>
      <c r="H193" s="26">
        <f>SUM(H195,H197,H199)</f>
        <v>168</v>
      </c>
    </row>
    <row r="194" spans="2:8" ht="13.5" customHeight="1">
      <c r="B194" s="341"/>
      <c r="C194" s="239">
        <f aca="true" t="shared" si="72" ref="C194:C200">SUM(D194:H194)</f>
        <v>99.99999999999999</v>
      </c>
      <c r="D194" s="27">
        <f>ROUND(D193/$C193*100,1)</f>
        <v>67.1</v>
      </c>
      <c r="E194" s="27">
        <f>ROUND(E193/$C193*100,1)</f>
        <v>24</v>
      </c>
      <c r="F194" s="27">
        <f>ROUND(F193/$C193*100,1)</f>
        <v>4.8</v>
      </c>
      <c r="G194" s="27">
        <f>ROUND(G193/$C193*100,1)</f>
        <v>1.8</v>
      </c>
      <c r="H194" s="28">
        <f>ROUND(H193/$C193*100,1)</f>
        <v>2.3</v>
      </c>
    </row>
    <row r="195" spans="2:8" ht="13.5">
      <c r="B195" s="332" t="s">
        <v>89</v>
      </c>
      <c r="C195" s="93">
        <f t="shared" si="72"/>
        <v>3673</v>
      </c>
      <c r="D195" s="37">
        <v>2461</v>
      </c>
      <c r="E195" s="37">
        <v>854</v>
      </c>
      <c r="F195" s="37">
        <v>191</v>
      </c>
      <c r="G195" s="37">
        <v>72</v>
      </c>
      <c r="H195" s="39">
        <v>95</v>
      </c>
    </row>
    <row r="196" spans="2:8" ht="13.5">
      <c r="B196" s="341"/>
      <c r="C196" s="239">
        <f t="shared" si="72"/>
        <v>100</v>
      </c>
      <c r="D196" s="27">
        <f>ROUND(D195/$C195*100,1)-0.1</f>
        <v>66.9</v>
      </c>
      <c r="E196" s="27">
        <f>ROUND(E195/$C195*100,1)</f>
        <v>23.3</v>
      </c>
      <c r="F196" s="27">
        <f>ROUND(F195/$C195*100,1)</f>
        <v>5.2</v>
      </c>
      <c r="G196" s="27">
        <f>ROUND(G195/$C195*100,1)</f>
        <v>2</v>
      </c>
      <c r="H196" s="28">
        <f>ROUND(H195/$C195*100,1)</f>
        <v>2.6</v>
      </c>
    </row>
    <row r="197" spans="2:8" ht="13.5">
      <c r="B197" s="340" t="s">
        <v>90</v>
      </c>
      <c r="C197" s="93">
        <f t="shared" si="72"/>
        <v>3436</v>
      </c>
      <c r="D197" s="37">
        <v>2308</v>
      </c>
      <c r="E197" s="37">
        <v>859</v>
      </c>
      <c r="F197" s="37">
        <v>145</v>
      </c>
      <c r="G197" s="37">
        <v>52</v>
      </c>
      <c r="H197" s="39">
        <v>72</v>
      </c>
    </row>
    <row r="198" spans="2:8" ht="13.5">
      <c r="B198" s="341"/>
      <c r="C198" s="239">
        <f t="shared" si="72"/>
        <v>100</v>
      </c>
      <c r="D198" s="27">
        <f>ROUND(D197/$C197*100,1)</f>
        <v>67.2</v>
      </c>
      <c r="E198" s="27">
        <f>ROUND(E197/$C197*100,1)</f>
        <v>25</v>
      </c>
      <c r="F198" s="27">
        <f>ROUND(F197/$C197*100,1)</f>
        <v>4.2</v>
      </c>
      <c r="G198" s="27">
        <f>ROUND(G197/$C197*100,1)</f>
        <v>1.5</v>
      </c>
      <c r="H198" s="28">
        <f>ROUND(H197/$C197*100,1)</f>
        <v>2.1</v>
      </c>
    </row>
    <row r="199" spans="2:8" ht="13.5" customHeight="1">
      <c r="B199" s="342" t="s">
        <v>88</v>
      </c>
      <c r="C199" s="93">
        <f t="shared" si="72"/>
        <v>85</v>
      </c>
      <c r="D199" s="37">
        <v>60</v>
      </c>
      <c r="E199" s="37">
        <v>15</v>
      </c>
      <c r="F199" s="37">
        <v>6</v>
      </c>
      <c r="G199" s="37">
        <v>3</v>
      </c>
      <c r="H199" s="39">
        <v>1</v>
      </c>
    </row>
    <row r="200" spans="2:8" ht="13.5">
      <c r="B200" s="343"/>
      <c r="C200" s="240">
        <f t="shared" si="72"/>
        <v>99.99999999999999</v>
      </c>
      <c r="D200" s="31">
        <f>ROUND(D199/$C199*100,1)</f>
        <v>70.6</v>
      </c>
      <c r="E200" s="31">
        <f>ROUND(E199/$C199*100,1)</f>
        <v>17.6</v>
      </c>
      <c r="F200" s="31">
        <f>ROUND(F199/$C199*100,1)</f>
        <v>7.1</v>
      </c>
      <c r="G200" s="31">
        <f>ROUND(G199/$C199*100,1)</f>
        <v>3.5</v>
      </c>
      <c r="H200" s="32">
        <f>ROUND(H199/$C199*100,1)</f>
        <v>1.2</v>
      </c>
    </row>
    <row r="201" spans="2:8" ht="13.5">
      <c r="B201" s="331" t="s">
        <v>84</v>
      </c>
      <c r="C201" s="101">
        <f>SUM(,C203,C205,C207,C209,C211)</f>
        <v>7194</v>
      </c>
      <c r="D201" s="42">
        <f>SUM(D203,D205,D207,D209,D211)</f>
        <v>4829</v>
      </c>
      <c r="E201" s="42">
        <f>SUM(,E203,E205,E207,E209,E211)</f>
        <v>1728</v>
      </c>
      <c r="F201" s="42">
        <f>SUM(,F203,F205,F207,F209,F211)</f>
        <v>342</v>
      </c>
      <c r="G201" s="42">
        <f>SUM(,G203,G205,G207,G209,G211)</f>
        <v>127</v>
      </c>
      <c r="H201" s="43">
        <f>SUM(,H203,H205,H207,H209,H211)</f>
        <v>168</v>
      </c>
    </row>
    <row r="202" spans="2:8" ht="13.5">
      <c r="B202" s="341"/>
      <c r="C202" s="239">
        <f>SUM(D202:H202)</f>
        <v>99.99999999999999</v>
      </c>
      <c r="D202" s="27">
        <f>ROUND(D201/$C201*100,1)</f>
        <v>67.1</v>
      </c>
      <c r="E202" s="27">
        <f>ROUND(E201/$C201*100,1)</f>
        <v>24</v>
      </c>
      <c r="F202" s="27">
        <f>ROUND(F201/$C201*100,1)</f>
        <v>4.8</v>
      </c>
      <c r="G202" s="27">
        <f>ROUND(G201/$C201*100,1)</f>
        <v>1.8</v>
      </c>
      <c r="H202" s="28">
        <f>ROUND(H201/$C201*100,1)</f>
        <v>2.3</v>
      </c>
    </row>
    <row r="203" spans="2:8" ht="13.5">
      <c r="B203" s="340" t="s">
        <v>177</v>
      </c>
      <c r="C203" s="93">
        <f aca="true" t="shared" si="73" ref="C203:C212">SUM(D203:H203)</f>
        <v>751</v>
      </c>
      <c r="D203" s="37">
        <v>486</v>
      </c>
      <c r="E203" s="37">
        <v>200</v>
      </c>
      <c r="F203" s="37">
        <v>36</v>
      </c>
      <c r="G203" s="37">
        <v>11</v>
      </c>
      <c r="H203" s="39">
        <v>18</v>
      </c>
    </row>
    <row r="204" spans="2:8" ht="13.5">
      <c r="B204" s="341"/>
      <c r="C204" s="239">
        <f t="shared" si="73"/>
        <v>100.00000000000001</v>
      </c>
      <c r="D204" s="27">
        <f>ROUND(D203/$C203*100,1)</f>
        <v>64.7</v>
      </c>
      <c r="E204" s="27">
        <f>ROUND(E203/$C203*100,1)</f>
        <v>26.6</v>
      </c>
      <c r="F204" s="27">
        <f>ROUND(F203/$C203*100,1)</f>
        <v>4.8</v>
      </c>
      <c r="G204" s="27">
        <f>ROUND(G203/$C203*100,1)</f>
        <v>1.5</v>
      </c>
      <c r="H204" s="28">
        <f>ROUND(H203/$C203*100,1)</f>
        <v>2.4</v>
      </c>
    </row>
    <row r="205" spans="2:8" ht="13.5">
      <c r="B205" s="340" t="s">
        <v>178</v>
      </c>
      <c r="C205" s="93">
        <f t="shared" si="73"/>
        <v>2327</v>
      </c>
      <c r="D205" s="37">
        <v>1564</v>
      </c>
      <c r="E205" s="37">
        <v>555</v>
      </c>
      <c r="F205" s="37">
        <v>113</v>
      </c>
      <c r="G205" s="37">
        <v>48</v>
      </c>
      <c r="H205" s="39">
        <v>47</v>
      </c>
    </row>
    <row r="206" spans="2:8" ht="13.5" customHeight="1">
      <c r="B206" s="341"/>
      <c r="C206" s="239">
        <f t="shared" si="73"/>
        <v>100</v>
      </c>
      <c r="D206" s="27">
        <f>ROUND(D205/$C205*100,1)-0.1</f>
        <v>67.10000000000001</v>
      </c>
      <c r="E206" s="27">
        <f>ROUND(E205/$C205*100,1)</f>
        <v>23.9</v>
      </c>
      <c r="F206" s="27">
        <f>ROUND(F205/$C205*100,1)</f>
        <v>4.9</v>
      </c>
      <c r="G206" s="27">
        <f>ROUND(G205/$C205*100,1)</f>
        <v>2.1</v>
      </c>
      <c r="H206" s="28">
        <f>ROUND(H205/$C205*100,1)</f>
        <v>2</v>
      </c>
    </row>
    <row r="207" spans="2:8" ht="13.5">
      <c r="B207" s="340" t="s">
        <v>110</v>
      </c>
      <c r="C207" s="93">
        <f t="shared" si="73"/>
        <v>2394</v>
      </c>
      <c r="D207" s="37">
        <v>1596</v>
      </c>
      <c r="E207" s="37">
        <v>573</v>
      </c>
      <c r="F207" s="37">
        <v>117</v>
      </c>
      <c r="G207" s="37">
        <v>37</v>
      </c>
      <c r="H207" s="39">
        <v>71</v>
      </c>
    </row>
    <row r="208" spans="2:8" ht="13.5">
      <c r="B208" s="341"/>
      <c r="C208" s="239">
        <f t="shared" si="73"/>
        <v>100</v>
      </c>
      <c r="D208" s="27">
        <f>ROUND(D207/$C207*100,1)</f>
        <v>66.7</v>
      </c>
      <c r="E208" s="27">
        <f>ROUND(E207/$C207*100,1)</f>
        <v>23.9</v>
      </c>
      <c r="F208" s="27">
        <f>ROUND(F207/$C207*100,1)</f>
        <v>4.9</v>
      </c>
      <c r="G208" s="27">
        <f>ROUND(G207/$C207*100,1)</f>
        <v>1.5</v>
      </c>
      <c r="H208" s="28">
        <f>ROUND(H207/$C207*100,1)</f>
        <v>3</v>
      </c>
    </row>
    <row r="209" spans="2:8" ht="13.5">
      <c r="B209" s="340" t="s">
        <v>189</v>
      </c>
      <c r="C209" s="93">
        <f t="shared" si="73"/>
        <v>1712</v>
      </c>
      <c r="D209" s="37">
        <v>1175</v>
      </c>
      <c r="E209" s="37">
        <v>398</v>
      </c>
      <c r="F209" s="37">
        <v>76</v>
      </c>
      <c r="G209" s="37">
        <v>31</v>
      </c>
      <c r="H209" s="39">
        <v>32</v>
      </c>
    </row>
    <row r="210" spans="2:8" ht="13.5">
      <c r="B210" s="341"/>
      <c r="C210" s="239">
        <f t="shared" si="73"/>
        <v>100</v>
      </c>
      <c r="D210" s="27">
        <f>ROUND(D209/$C209*100,1)+0.1</f>
        <v>68.69999999999999</v>
      </c>
      <c r="E210" s="27">
        <f>ROUND(E209/$C209*100,1)</f>
        <v>23.2</v>
      </c>
      <c r="F210" s="27">
        <f>ROUND(F209/$C209*100,1)</f>
        <v>4.4</v>
      </c>
      <c r="G210" s="27">
        <f>ROUND(G209/$C209*100,1)</f>
        <v>1.8</v>
      </c>
      <c r="H210" s="28">
        <f>ROUND(H209/$C209*100,1)</f>
        <v>1.9</v>
      </c>
    </row>
    <row r="211" spans="2:8" ht="13.5" customHeight="1">
      <c r="B211" s="342" t="s">
        <v>88</v>
      </c>
      <c r="C211" s="93">
        <f t="shared" si="73"/>
        <v>10</v>
      </c>
      <c r="D211" s="37">
        <v>8</v>
      </c>
      <c r="E211" s="37">
        <v>2</v>
      </c>
      <c r="F211" s="37">
        <v>0</v>
      </c>
      <c r="G211" s="37">
        <v>0</v>
      </c>
      <c r="H211" s="39">
        <v>0</v>
      </c>
    </row>
    <row r="212" spans="2:8" ht="13.5">
      <c r="B212" s="343"/>
      <c r="C212" s="240">
        <f t="shared" si="73"/>
        <v>100</v>
      </c>
      <c r="D212" s="31">
        <f>ROUND(D211/$C211*100,1)</f>
        <v>80</v>
      </c>
      <c r="E212" s="31">
        <f>ROUND(E211/$C211*100,1)</f>
        <v>20</v>
      </c>
      <c r="F212" s="31">
        <f>ROUND(F211/$C211*100,1)</f>
        <v>0</v>
      </c>
      <c r="G212" s="31">
        <f>ROUND(G211/$C211*100,1)</f>
        <v>0</v>
      </c>
      <c r="H212" s="32">
        <f>ROUND(H211/$C211*100,1)</f>
        <v>0</v>
      </c>
    </row>
    <row r="213" spans="2:8" ht="13.5">
      <c r="B213" s="331" t="s">
        <v>84</v>
      </c>
      <c r="C213" s="101">
        <f aca="true" t="shared" si="74" ref="C213:H213">SUM(C217,C215,C219,C221,C223,C225)</f>
        <v>7194</v>
      </c>
      <c r="D213" s="42">
        <f t="shared" si="74"/>
        <v>4829</v>
      </c>
      <c r="E213" s="42">
        <f t="shared" si="74"/>
        <v>1728</v>
      </c>
      <c r="F213" s="42">
        <f t="shared" si="74"/>
        <v>342</v>
      </c>
      <c r="G213" s="42">
        <f t="shared" si="74"/>
        <v>127</v>
      </c>
      <c r="H213" s="43">
        <f t="shared" si="74"/>
        <v>168</v>
      </c>
    </row>
    <row r="214" spans="2:8" ht="13.5">
      <c r="B214" s="341"/>
      <c r="C214" s="239">
        <f aca="true" t="shared" si="75" ref="C214:C226">SUM(D214:H214)</f>
        <v>99.99999999999999</v>
      </c>
      <c r="D214" s="27">
        <f>ROUND(D213/$C213*100,1)</f>
        <v>67.1</v>
      </c>
      <c r="E214" s="27">
        <f>ROUND(E213/$C213*100,1)</f>
        <v>24</v>
      </c>
      <c r="F214" s="27">
        <f>ROUND(F213/$C213*100,1)</f>
        <v>4.8</v>
      </c>
      <c r="G214" s="27">
        <f>ROUND(G213/$C213*100,1)</f>
        <v>1.8</v>
      </c>
      <c r="H214" s="28">
        <f>ROUND(H213/$C213*100,1)</f>
        <v>2.3</v>
      </c>
    </row>
    <row r="215" spans="2:8" ht="13.5">
      <c r="B215" s="340" t="s">
        <v>112</v>
      </c>
      <c r="C215" s="93">
        <f t="shared" si="75"/>
        <v>623</v>
      </c>
      <c r="D215" s="29">
        <v>404</v>
      </c>
      <c r="E215" s="29">
        <v>142</v>
      </c>
      <c r="F215" s="29">
        <v>43</v>
      </c>
      <c r="G215" s="29">
        <v>10</v>
      </c>
      <c r="H215" s="41">
        <v>24</v>
      </c>
    </row>
    <row r="216" spans="2:8" ht="13.5">
      <c r="B216" s="341"/>
      <c r="C216" s="239">
        <f t="shared" si="75"/>
        <v>100</v>
      </c>
      <c r="D216" s="27">
        <f>ROUND(D215/$C215*100,1)</f>
        <v>64.8</v>
      </c>
      <c r="E216" s="27">
        <f>ROUND(E215/$C215*100,1)</f>
        <v>22.8</v>
      </c>
      <c r="F216" s="27">
        <f>ROUND(F215/$C215*100,1)</f>
        <v>6.9</v>
      </c>
      <c r="G216" s="27">
        <f>ROUND(G215/$C215*100,1)</f>
        <v>1.6</v>
      </c>
      <c r="H216" s="28">
        <f>ROUND(H215/$C215*100,1)</f>
        <v>3.9</v>
      </c>
    </row>
    <row r="217" spans="2:8" ht="13.5">
      <c r="B217" s="332" t="s">
        <v>111</v>
      </c>
      <c r="C217" s="93">
        <f t="shared" si="75"/>
        <v>640</v>
      </c>
      <c r="D217" s="37">
        <v>445</v>
      </c>
      <c r="E217" s="37">
        <v>149</v>
      </c>
      <c r="F217" s="37">
        <v>15</v>
      </c>
      <c r="G217" s="37">
        <v>16</v>
      </c>
      <c r="H217" s="39">
        <v>15</v>
      </c>
    </row>
    <row r="218" spans="2:8" ht="13.5">
      <c r="B218" s="341"/>
      <c r="C218" s="239">
        <f t="shared" si="75"/>
        <v>99.99999999999999</v>
      </c>
      <c r="D218" s="27">
        <f>ROUND(D217/$C217*100,1)+0.1</f>
        <v>69.6</v>
      </c>
      <c r="E218" s="27">
        <f>ROUND(E217/$C217*100,1)</f>
        <v>23.3</v>
      </c>
      <c r="F218" s="27">
        <f>ROUND(F217/$C217*100,1)</f>
        <v>2.3</v>
      </c>
      <c r="G218" s="27">
        <f>ROUND(G217/$C217*100,1)</f>
        <v>2.5</v>
      </c>
      <c r="H218" s="28">
        <f>ROUND(H217/$C217*100,1)</f>
        <v>2.3</v>
      </c>
    </row>
    <row r="219" spans="2:8" ht="13.5">
      <c r="B219" s="340" t="s">
        <v>113</v>
      </c>
      <c r="C219" s="93">
        <f t="shared" si="75"/>
        <v>2080</v>
      </c>
      <c r="D219" s="29">
        <v>1397</v>
      </c>
      <c r="E219" s="29">
        <v>493</v>
      </c>
      <c r="F219" s="29">
        <v>107</v>
      </c>
      <c r="G219" s="29">
        <v>38</v>
      </c>
      <c r="H219" s="41">
        <v>45</v>
      </c>
    </row>
    <row r="220" spans="2:8" ht="13.5">
      <c r="B220" s="341"/>
      <c r="C220" s="239">
        <f t="shared" si="75"/>
        <v>100</v>
      </c>
      <c r="D220" s="27">
        <f>ROUND(D219/$C219*100,1)</f>
        <v>67.2</v>
      </c>
      <c r="E220" s="27">
        <f>ROUND(E219/$C219*100,1)</f>
        <v>23.7</v>
      </c>
      <c r="F220" s="27">
        <f>ROUND(F219/$C219*100,1)</f>
        <v>5.1</v>
      </c>
      <c r="G220" s="27">
        <f>ROUND(G219/$C219*100,1)</f>
        <v>1.8</v>
      </c>
      <c r="H220" s="28">
        <f>ROUND(H219/$C219*100,1)</f>
        <v>2.2</v>
      </c>
    </row>
    <row r="221" spans="2:8" ht="13.5">
      <c r="B221" s="340" t="s">
        <v>114</v>
      </c>
      <c r="C221" s="93">
        <f t="shared" si="75"/>
        <v>1538</v>
      </c>
      <c r="D221" s="29">
        <v>1004</v>
      </c>
      <c r="E221" s="29">
        <v>383</v>
      </c>
      <c r="F221" s="29">
        <v>88</v>
      </c>
      <c r="G221" s="29">
        <v>25</v>
      </c>
      <c r="H221" s="41">
        <v>38</v>
      </c>
    </row>
    <row r="222" spans="2:8" ht="13.5">
      <c r="B222" s="341"/>
      <c r="C222" s="239">
        <f t="shared" si="75"/>
        <v>99.99999999999999</v>
      </c>
      <c r="D222" s="27">
        <f>ROUND(D221/$C221*100,1)</f>
        <v>65.3</v>
      </c>
      <c r="E222" s="27">
        <f>ROUND(E221/$C221*100,1)</f>
        <v>24.9</v>
      </c>
      <c r="F222" s="27">
        <f>ROUND(F221/$C221*100,1)</f>
        <v>5.7</v>
      </c>
      <c r="G222" s="27">
        <f>ROUND(G221/$C221*100,1)</f>
        <v>1.6</v>
      </c>
      <c r="H222" s="28">
        <f>ROUND(H221/$C221*100,1)</f>
        <v>2.5</v>
      </c>
    </row>
    <row r="223" spans="2:8" ht="13.5">
      <c r="B223" s="340" t="s">
        <v>115</v>
      </c>
      <c r="C223" s="93">
        <f t="shared" si="75"/>
        <v>1110</v>
      </c>
      <c r="D223" s="29">
        <v>717</v>
      </c>
      <c r="E223" s="29">
        <v>283</v>
      </c>
      <c r="F223" s="29">
        <v>66</v>
      </c>
      <c r="G223" s="29">
        <v>20</v>
      </c>
      <c r="H223" s="41">
        <v>24</v>
      </c>
    </row>
    <row r="224" spans="2:8" ht="13.5">
      <c r="B224" s="341"/>
      <c r="C224" s="239">
        <f t="shared" si="75"/>
        <v>100</v>
      </c>
      <c r="D224" s="27">
        <f>ROUND(D223/$C223*100,1)</f>
        <v>64.6</v>
      </c>
      <c r="E224" s="27">
        <f>ROUND(E223/$C223*100,1)</f>
        <v>25.5</v>
      </c>
      <c r="F224" s="27">
        <f>ROUND(F223/$C223*100,1)</f>
        <v>5.9</v>
      </c>
      <c r="G224" s="27">
        <f>ROUND(G223/$C223*100,1)</f>
        <v>1.8</v>
      </c>
      <c r="H224" s="28">
        <f>ROUND(H223/$C223*100,1)</f>
        <v>2.2</v>
      </c>
    </row>
    <row r="225" spans="2:8" ht="13.5">
      <c r="B225" s="340" t="s">
        <v>116</v>
      </c>
      <c r="C225" s="93">
        <f t="shared" si="75"/>
        <v>1203</v>
      </c>
      <c r="D225" s="29">
        <v>862</v>
      </c>
      <c r="E225" s="29">
        <v>278</v>
      </c>
      <c r="F225" s="29">
        <v>23</v>
      </c>
      <c r="G225" s="29">
        <v>18</v>
      </c>
      <c r="H225" s="41">
        <v>22</v>
      </c>
    </row>
    <row r="226" spans="2:8" ht="13.5">
      <c r="B226" s="341"/>
      <c r="C226" s="238">
        <f t="shared" si="75"/>
        <v>100.00000000000001</v>
      </c>
      <c r="D226" s="31">
        <f>ROUND(D225/$C225*100,1)</f>
        <v>71.7</v>
      </c>
      <c r="E226" s="31">
        <f>ROUND(E225/$C225*100,1)</f>
        <v>23.1</v>
      </c>
      <c r="F226" s="31">
        <f>ROUND(F225/$C225*100,1)</f>
        <v>1.9</v>
      </c>
      <c r="G226" s="31">
        <f>ROUND(G225/$C225*100,1)</f>
        <v>1.5</v>
      </c>
      <c r="H226" s="32">
        <f>ROUND(H225/$C225*100,1)</f>
        <v>1.8</v>
      </c>
    </row>
    <row r="227" spans="2:8" ht="13.5">
      <c r="B227" s="331" t="s">
        <v>84</v>
      </c>
      <c r="C227" s="90">
        <f aca="true" t="shared" si="76" ref="C227:H227">SUM(C229,C231,C233)</f>
        <v>7194</v>
      </c>
      <c r="D227" s="37">
        <f t="shared" si="76"/>
        <v>4829</v>
      </c>
      <c r="E227" s="37">
        <f t="shared" si="76"/>
        <v>1728</v>
      </c>
      <c r="F227" s="37">
        <f t="shared" si="76"/>
        <v>342</v>
      </c>
      <c r="G227" s="37">
        <f t="shared" si="76"/>
        <v>127</v>
      </c>
      <c r="H227" s="39">
        <f t="shared" si="76"/>
        <v>168</v>
      </c>
    </row>
    <row r="228" spans="2:8" ht="13.5">
      <c r="B228" s="341"/>
      <c r="C228" s="239">
        <f>SUM(D228:H228)</f>
        <v>99.99999999999999</v>
      </c>
      <c r="D228" s="27">
        <f>ROUND(D227/$C227*100,1)</f>
        <v>67.1</v>
      </c>
      <c r="E228" s="27">
        <f>ROUND(E227/$C227*100,1)</f>
        <v>24</v>
      </c>
      <c r="F228" s="27">
        <f>ROUND(F227/$C227*100,1)</f>
        <v>4.8</v>
      </c>
      <c r="G228" s="27">
        <f>ROUND(G227/$C227*100,1)</f>
        <v>1.8</v>
      </c>
      <c r="H228" s="28">
        <f>ROUND(H227/$C227*100,1)</f>
        <v>2.3</v>
      </c>
    </row>
    <row r="229" spans="2:8" ht="13.5">
      <c r="B229" s="340" t="s">
        <v>131</v>
      </c>
      <c r="C229" s="93">
        <f aca="true" t="shared" si="77" ref="C229:C234">SUM(D229:H229)</f>
        <v>3200</v>
      </c>
      <c r="D229" s="29">
        <v>2309</v>
      </c>
      <c r="E229" s="29">
        <v>675</v>
      </c>
      <c r="F229" s="29">
        <v>73</v>
      </c>
      <c r="G229" s="29">
        <v>49</v>
      </c>
      <c r="H229" s="41">
        <v>94</v>
      </c>
    </row>
    <row r="230" spans="2:8" ht="13.5">
      <c r="B230" s="341"/>
      <c r="C230" s="239">
        <f t="shared" si="77"/>
        <v>100.00000000000001</v>
      </c>
      <c r="D230" s="27">
        <f>ROUND(D229/$C229*100,1)</f>
        <v>72.2</v>
      </c>
      <c r="E230" s="27">
        <f>ROUND(E229/$C229*100,1)</f>
        <v>21.1</v>
      </c>
      <c r="F230" s="27">
        <f>ROUND(F229/$C229*100,1)</f>
        <v>2.3</v>
      </c>
      <c r="G230" s="27">
        <f>ROUND(G229/$C229*100,1)</f>
        <v>1.5</v>
      </c>
      <c r="H230" s="28">
        <f>ROUND(H229/$C229*100,1)</f>
        <v>2.9</v>
      </c>
    </row>
    <row r="231" spans="2:8" ht="13.5">
      <c r="B231" s="342" t="s">
        <v>117</v>
      </c>
      <c r="C231" s="93">
        <f t="shared" si="77"/>
        <v>2735</v>
      </c>
      <c r="D231" s="29">
        <v>1650</v>
      </c>
      <c r="E231" s="29">
        <v>746</v>
      </c>
      <c r="F231" s="29">
        <v>223</v>
      </c>
      <c r="G231" s="29">
        <v>64</v>
      </c>
      <c r="H231" s="41">
        <v>52</v>
      </c>
    </row>
    <row r="232" spans="2:8" ht="13.5">
      <c r="B232" s="341"/>
      <c r="C232" s="239">
        <f t="shared" si="77"/>
        <v>100</v>
      </c>
      <c r="D232" s="27">
        <f>ROUND(D231/$C231*100,1)</f>
        <v>60.3</v>
      </c>
      <c r="E232" s="27">
        <f>ROUND(E231/$C231*100,1)</f>
        <v>27.3</v>
      </c>
      <c r="F232" s="27">
        <f>ROUND(F231/$C231*100,1)</f>
        <v>8.2</v>
      </c>
      <c r="G232" s="27">
        <f>ROUND(G231/$C231*100,1)</f>
        <v>2.3</v>
      </c>
      <c r="H232" s="28">
        <f>ROUND(H231/$C231*100,1)</f>
        <v>1.9</v>
      </c>
    </row>
    <row r="233" spans="2:8" ht="13.5">
      <c r="B233" s="338" t="s">
        <v>34</v>
      </c>
      <c r="C233" s="93">
        <f t="shared" si="77"/>
        <v>1259</v>
      </c>
      <c r="D233" s="37">
        <v>870</v>
      </c>
      <c r="E233" s="37">
        <v>307</v>
      </c>
      <c r="F233" s="37">
        <v>46</v>
      </c>
      <c r="G233" s="37">
        <v>14</v>
      </c>
      <c r="H233" s="41">
        <v>22</v>
      </c>
    </row>
    <row r="234" spans="2:8" ht="13.5">
      <c r="B234" s="343"/>
      <c r="C234" s="238">
        <f t="shared" si="77"/>
        <v>100</v>
      </c>
      <c r="D234" s="31">
        <f>ROUND(D233/$C233*100,1)</f>
        <v>69.1</v>
      </c>
      <c r="E234" s="31">
        <f>ROUND(E233/$C233*100,1)</f>
        <v>24.4</v>
      </c>
      <c r="F234" s="31">
        <f>ROUND(F233/$C233*100,1)</f>
        <v>3.7</v>
      </c>
      <c r="G234" s="31">
        <f>ROUND(G233/$C233*100,1)</f>
        <v>1.1</v>
      </c>
      <c r="H234" s="32">
        <f>ROUND(H233/$C233*100,1)</f>
        <v>1.7</v>
      </c>
    </row>
    <row r="237" ht="13.5" customHeight="1">
      <c r="A237" s="19" t="s">
        <v>305</v>
      </c>
    </row>
    <row r="238" ht="13.5">
      <c r="A238" s="19" t="s">
        <v>163</v>
      </c>
    </row>
    <row r="239" ht="13.5">
      <c r="H239" s="290" t="s">
        <v>250</v>
      </c>
    </row>
    <row r="240" spans="2:8" ht="27">
      <c r="B240" s="291"/>
      <c r="C240" s="95" t="s">
        <v>84</v>
      </c>
      <c r="D240" s="21" t="s">
        <v>164</v>
      </c>
      <c r="E240" s="35" t="s">
        <v>165</v>
      </c>
      <c r="F240" s="35" t="s">
        <v>166</v>
      </c>
      <c r="G240" s="35" t="s">
        <v>167</v>
      </c>
      <c r="H240" s="124" t="s">
        <v>88</v>
      </c>
    </row>
    <row r="241" spans="2:8" ht="13.5">
      <c r="B241" s="331" t="s">
        <v>84</v>
      </c>
      <c r="C241" s="101">
        <f>SUM(,C243,C245,C247,)</f>
        <v>7194</v>
      </c>
      <c r="D241" s="25">
        <f>SUM(D243,D245,D247)</f>
        <v>4746</v>
      </c>
      <c r="E241" s="25">
        <f>SUM(E243,E245,E247)</f>
        <v>1508</v>
      </c>
      <c r="F241" s="25">
        <f>SUM(F243,F245,F247)</f>
        <v>720</v>
      </c>
      <c r="G241" s="25">
        <f>SUM(G243,G245,G247)</f>
        <v>143</v>
      </c>
      <c r="H241" s="26">
        <f>SUM(H243,H245,H247)</f>
        <v>77</v>
      </c>
    </row>
    <row r="242" spans="2:8" ht="13.5">
      <c r="B242" s="341"/>
      <c r="C242" s="239">
        <f aca="true" t="shared" si="78" ref="C242:C247">SUM(D242:H242)</f>
        <v>100</v>
      </c>
      <c r="D242" s="27">
        <f>ROUND(D241/$C241*100,1)-0.1</f>
        <v>65.9</v>
      </c>
      <c r="E242" s="27">
        <f>ROUND(E241/$C241*100,1)</f>
        <v>21</v>
      </c>
      <c r="F242" s="27">
        <f>ROUND(F241/$C241*100,1)</f>
        <v>10</v>
      </c>
      <c r="G242" s="27">
        <f>ROUND(G241/$C241*100,1)</f>
        <v>2</v>
      </c>
      <c r="H242" s="28">
        <f>ROUND(H241/$C241*100,1)</f>
        <v>1.1</v>
      </c>
    </row>
    <row r="243" spans="2:8" ht="13.5">
      <c r="B243" s="332" t="s">
        <v>89</v>
      </c>
      <c r="C243" s="93">
        <f t="shared" si="78"/>
        <v>3673</v>
      </c>
      <c r="D243" s="37">
        <v>2389</v>
      </c>
      <c r="E243" s="37">
        <v>764</v>
      </c>
      <c r="F243" s="37">
        <v>399</v>
      </c>
      <c r="G243" s="37">
        <v>81</v>
      </c>
      <c r="H243" s="39">
        <v>40</v>
      </c>
    </row>
    <row r="244" spans="2:8" ht="13.5">
      <c r="B244" s="341"/>
      <c r="C244" s="239">
        <f t="shared" si="78"/>
        <v>100</v>
      </c>
      <c r="D244" s="27">
        <f>ROUND(D243/$C243*100,1)</f>
        <v>65</v>
      </c>
      <c r="E244" s="27">
        <f>ROUND(E243/$C243*100,1)</f>
        <v>20.8</v>
      </c>
      <c r="F244" s="27">
        <f>ROUND(F243/$C243*100,1)</f>
        <v>10.9</v>
      </c>
      <c r="G244" s="27">
        <f>ROUND(G243/$C243*100,1)</f>
        <v>2.2</v>
      </c>
      <c r="H244" s="28">
        <f>ROUND(H243/$C243*100,1)</f>
        <v>1.1</v>
      </c>
    </row>
    <row r="245" spans="2:8" ht="13.5">
      <c r="B245" s="340" t="s">
        <v>90</v>
      </c>
      <c r="C245" s="93">
        <f t="shared" si="78"/>
        <v>3436</v>
      </c>
      <c r="D245" s="37">
        <v>2302</v>
      </c>
      <c r="E245" s="37">
        <v>725</v>
      </c>
      <c r="F245" s="37">
        <v>314</v>
      </c>
      <c r="G245" s="37">
        <v>59</v>
      </c>
      <c r="H245" s="39">
        <v>36</v>
      </c>
    </row>
    <row r="246" spans="2:8" ht="13.5">
      <c r="B246" s="341"/>
      <c r="C246" s="239">
        <f t="shared" si="78"/>
        <v>99.99999999999999</v>
      </c>
      <c r="D246" s="27">
        <f>ROUND(D245/$C245*100,1)+0.1</f>
        <v>67.1</v>
      </c>
      <c r="E246" s="27">
        <f>ROUND(E245/$C245*100,1)</f>
        <v>21.1</v>
      </c>
      <c r="F246" s="27">
        <f>ROUND(F245/$C245*100,1)</f>
        <v>9.1</v>
      </c>
      <c r="G246" s="27">
        <f>ROUND(G245/$C245*100,1)</f>
        <v>1.7</v>
      </c>
      <c r="H246" s="28">
        <f>ROUND(H245/$C245*100,1)</f>
        <v>1</v>
      </c>
    </row>
    <row r="247" spans="2:8" ht="13.5" customHeight="1">
      <c r="B247" s="342" t="s">
        <v>88</v>
      </c>
      <c r="C247" s="93">
        <f t="shared" si="78"/>
        <v>85</v>
      </c>
      <c r="D247" s="37">
        <v>55</v>
      </c>
      <c r="E247" s="37">
        <v>19</v>
      </c>
      <c r="F247" s="37">
        <v>7</v>
      </c>
      <c r="G247" s="37">
        <v>3</v>
      </c>
      <c r="H247" s="39">
        <v>1</v>
      </c>
    </row>
    <row r="248" spans="2:8" ht="13.5">
      <c r="B248" s="343"/>
      <c r="C248" s="240">
        <v>100</v>
      </c>
      <c r="D248" s="31">
        <f>ROUND(D247/$C247*100,1)</f>
        <v>64.7</v>
      </c>
      <c r="E248" s="31">
        <f>ROUND(E247/$C247*100,1)</f>
        <v>22.4</v>
      </c>
      <c r="F248" s="31">
        <f>ROUND(F247/$C247*100,1)</f>
        <v>8.2</v>
      </c>
      <c r="G248" s="31">
        <f>ROUND(G247/$C247*100,1)</f>
        <v>3.5</v>
      </c>
      <c r="H248" s="32">
        <f>ROUND(H247/$C247*100,1)</f>
        <v>1.2</v>
      </c>
    </row>
    <row r="249" spans="2:8" ht="13.5">
      <c r="B249" s="331" t="s">
        <v>84</v>
      </c>
      <c r="C249" s="101">
        <f>SUM(,C251,C253,C255,C257,C259)</f>
        <v>7194</v>
      </c>
      <c r="D249" s="42">
        <f>SUM(D251,D253,D255,D257,D259)</f>
        <v>4746</v>
      </c>
      <c r="E249" s="42">
        <f>SUM(E251,E253,E255,E257,E259)</f>
        <v>1508</v>
      </c>
      <c r="F249" s="42">
        <f>SUM(F251,F253,F255,F257,F259)</f>
        <v>720</v>
      </c>
      <c r="G249" s="42">
        <f>SUM(G251,G253,G255,G257,G259)</f>
        <v>143</v>
      </c>
      <c r="H249" s="43">
        <f>SUM(H251,H253,H255,H257,H259)</f>
        <v>77</v>
      </c>
    </row>
    <row r="250" spans="2:8" ht="13.5">
      <c r="B250" s="341"/>
      <c r="C250" s="239">
        <f>SUM(D250:H250)</f>
        <v>100</v>
      </c>
      <c r="D250" s="27">
        <f>ROUND(D249/$C249*100,1)-0.1</f>
        <v>65.9</v>
      </c>
      <c r="E250" s="27">
        <f>ROUND(E249/$C249*100,1)</f>
        <v>21</v>
      </c>
      <c r="F250" s="27">
        <f>ROUND(F249/$C249*100,1)</f>
        <v>10</v>
      </c>
      <c r="G250" s="27">
        <f>ROUND(G249/$C249*100,1)</f>
        <v>2</v>
      </c>
      <c r="H250" s="28">
        <f>ROUND(H249/$C249*100,1)</f>
        <v>1.1</v>
      </c>
    </row>
    <row r="251" spans="2:8" ht="13.5">
      <c r="B251" s="340" t="s">
        <v>177</v>
      </c>
      <c r="C251" s="93">
        <f>SUM(D251:J251)</f>
        <v>751</v>
      </c>
      <c r="D251" s="37">
        <v>467</v>
      </c>
      <c r="E251" s="37">
        <v>165</v>
      </c>
      <c r="F251" s="37">
        <v>97</v>
      </c>
      <c r="G251" s="37">
        <v>16</v>
      </c>
      <c r="H251" s="39">
        <v>6</v>
      </c>
    </row>
    <row r="252" spans="2:8" ht="13.5">
      <c r="B252" s="341"/>
      <c r="C252" s="239">
        <f>SUM(D252:H252)</f>
        <v>100</v>
      </c>
      <c r="D252" s="27">
        <f>ROUND(D251/$C251*100,1)</f>
        <v>62.2</v>
      </c>
      <c r="E252" s="27">
        <f>ROUND(E251/$C251*100,1)</f>
        <v>22</v>
      </c>
      <c r="F252" s="27">
        <f>ROUND(F251/$C251*100,1)</f>
        <v>12.9</v>
      </c>
      <c r="G252" s="27">
        <f>ROUND(G251/$C251*100,1)</f>
        <v>2.1</v>
      </c>
      <c r="H252" s="28">
        <f>ROUND(H251/$C251*100,1)</f>
        <v>0.8</v>
      </c>
    </row>
    <row r="253" spans="2:8" ht="13.5">
      <c r="B253" s="340" t="s">
        <v>178</v>
      </c>
      <c r="C253" s="93">
        <f>SUM(D253:J253)</f>
        <v>2327</v>
      </c>
      <c r="D253" s="37">
        <v>1531</v>
      </c>
      <c r="E253" s="37">
        <v>475</v>
      </c>
      <c r="F253" s="37">
        <v>248</v>
      </c>
      <c r="G253" s="37">
        <v>51</v>
      </c>
      <c r="H253" s="39">
        <v>22</v>
      </c>
    </row>
    <row r="254" spans="2:8" ht="13.5">
      <c r="B254" s="341"/>
      <c r="C254" s="239">
        <f>SUM(D254:H254)</f>
        <v>100</v>
      </c>
      <c r="D254" s="27">
        <f>ROUND(D253/$C253*100,1)</f>
        <v>65.8</v>
      </c>
      <c r="E254" s="27">
        <f>ROUND(E253/$C253*100,1)</f>
        <v>20.4</v>
      </c>
      <c r="F254" s="27">
        <f>ROUND(F253/$C253*100,1)</f>
        <v>10.7</v>
      </c>
      <c r="G254" s="27">
        <f>ROUND(G253/$C253*100,1)</f>
        <v>2.2</v>
      </c>
      <c r="H254" s="28">
        <f>ROUND(H253/$C253*100,1)</f>
        <v>0.9</v>
      </c>
    </row>
    <row r="255" spans="2:8" ht="13.5">
      <c r="B255" s="340" t="s">
        <v>110</v>
      </c>
      <c r="C255" s="93">
        <f>SUM(D255:J255)</f>
        <v>2394</v>
      </c>
      <c r="D255" s="37">
        <v>1573</v>
      </c>
      <c r="E255" s="37">
        <v>537</v>
      </c>
      <c r="F255" s="37">
        <v>209</v>
      </c>
      <c r="G255" s="37">
        <v>43</v>
      </c>
      <c r="H255" s="39">
        <v>32</v>
      </c>
    </row>
    <row r="256" spans="2:8" ht="13.5">
      <c r="B256" s="341"/>
      <c r="C256" s="239">
        <f>SUM(D256:H256)</f>
        <v>99.99999999999999</v>
      </c>
      <c r="D256" s="27">
        <f>ROUND(D255/$C255*100,1)+0.1</f>
        <v>65.8</v>
      </c>
      <c r="E256" s="27">
        <f>ROUND(E255/$C255*100,1)</f>
        <v>22.4</v>
      </c>
      <c r="F256" s="27">
        <f>ROUND(F255/$C255*100,1)</f>
        <v>8.7</v>
      </c>
      <c r="G256" s="27">
        <f>ROUND(G255/$C255*100,1)</f>
        <v>1.8</v>
      </c>
      <c r="H256" s="28">
        <f>ROUND(H255/$C255*100,1)</f>
        <v>1.3</v>
      </c>
    </row>
    <row r="257" spans="2:8" ht="13.5">
      <c r="B257" s="340" t="s">
        <v>189</v>
      </c>
      <c r="C257" s="93">
        <f>SUM(D257:J257)</f>
        <v>1712</v>
      </c>
      <c r="D257" s="37">
        <v>1166</v>
      </c>
      <c r="E257" s="37">
        <v>330</v>
      </c>
      <c r="F257" s="37">
        <v>166</v>
      </c>
      <c r="G257" s="37">
        <v>33</v>
      </c>
      <c r="H257" s="39">
        <v>17</v>
      </c>
    </row>
    <row r="258" spans="2:8" ht="13.5">
      <c r="B258" s="341"/>
      <c r="C258" s="239">
        <f>SUM(D258:H258)</f>
        <v>100</v>
      </c>
      <c r="D258" s="27">
        <f>ROUND(D257/$C257*100,1)</f>
        <v>68.1</v>
      </c>
      <c r="E258" s="27">
        <f>ROUND(E257/$C257*100,1)</f>
        <v>19.3</v>
      </c>
      <c r="F258" s="27">
        <f>ROUND(F257/$C257*100,1)</f>
        <v>9.7</v>
      </c>
      <c r="G258" s="27">
        <f>ROUND(G257/$C257*100,1)</f>
        <v>1.9</v>
      </c>
      <c r="H258" s="28">
        <f>ROUND(H257/$C257*100,1)</f>
        <v>1</v>
      </c>
    </row>
    <row r="259" spans="2:8" ht="13.5" customHeight="1">
      <c r="B259" s="342" t="s">
        <v>88</v>
      </c>
      <c r="C259" s="93">
        <f>SUM(D259:J259)</f>
        <v>10</v>
      </c>
      <c r="D259" s="37">
        <v>9</v>
      </c>
      <c r="E259" s="37">
        <v>1</v>
      </c>
      <c r="F259" s="37">
        <v>0</v>
      </c>
      <c r="G259" s="37">
        <v>0</v>
      </c>
      <c r="H259" s="39">
        <v>0</v>
      </c>
    </row>
    <row r="260" spans="2:8" ht="13.5">
      <c r="B260" s="343"/>
      <c r="C260" s="240">
        <f>SUM(D260:G260)</f>
        <v>100</v>
      </c>
      <c r="D260" s="31">
        <f>ROUND(D259/$C259*100,1)</f>
        <v>90</v>
      </c>
      <c r="E260" s="31">
        <f>ROUND(E259/$C259*100,1)</f>
        <v>10</v>
      </c>
      <c r="F260" s="31">
        <f>ROUND(F259/$C259*100,1)</f>
        <v>0</v>
      </c>
      <c r="G260" s="31">
        <f>ROUND(G259/$C259*100,1)</f>
        <v>0</v>
      </c>
      <c r="H260" s="32">
        <f>ROUND(H259/$C259*100,1)</f>
        <v>0</v>
      </c>
    </row>
    <row r="261" spans="2:8" ht="13.5">
      <c r="B261" s="331" t="s">
        <v>84</v>
      </c>
      <c r="C261" s="101">
        <f aca="true" t="shared" si="79" ref="C261:H261">SUM(C265,C263,C267,C269,C271,C273)</f>
        <v>7194</v>
      </c>
      <c r="D261" s="42">
        <f t="shared" si="79"/>
        <v>4746</v>
      </c>
      <c r="E261" s="42">
        <f t="shared" si="79"/>
        <v>1508</v>
      </c>
      <c r="F261" s="42">
        <f t="shared" si="79"/>
        <v>720</v>
      </c>
      <c r="G261" s="42">
        <f t="shared" si="79"/>
        <v>143</v>
      </c>
      <c r="H261" s="43">
        <f t="shared" si="79"/>
        <v>77</v>
      </c>
    </row>
    <row r="262" spans="2:8" ht="13.5">
      <c r="B262" s="341"/>
      <c r="C262" s="239">
        <f>SUM(D262:H262)</f>
        <v>100</v>
      </c>
      <c r="D262" s="27">
        <f>ROUND(D261/$C261*100,1)-0.1</f>
        <v>65.9</v>
      </c>
      <c r="E262" s="27">
        <f>ROUND(E261/$C261*100,1)</f>
        <v>21</v>
      </c>
      <c r="F262" s="27">
        <f>ROUND(F261/$C261*100,1)</f>
        <v>10</v>
      </c>
      <c r="G262" s="27">
        <f>ROUND(G261/$C261*100,1)</f>
        <v>2</v>
      </c>
      <c r="H262" s="28">
        <f>ROUND(H261/$C261*100,1)</f>
        <v>1.1</v>
      </c>
    </row>
    <row r="263" spans="2:8" ht="13.5">
      <c r="B263" s="340" t="s">
        <v>112</v>
      </c>
      <c r="C263" s="93">
        <f>SUM(D263:J263)</f>
        <v>623</v>
      </c>
      <c r="D263" s="29">
        <v>411</v>
      </c>
      <c r="E263" s="29">
        <v>129</v>
      </c>
      <c r="F263" s="29">
        <v>55</v>
      </c>
      <c r="G263" s="29">
        <v>11</v>
      </c>
      <c r="H263" s="41">
        <v>17</v>
      </c>
    </row>
    <row r="264" spans="2:8" ht="13.5">
      <c r="B264" s="341"/>
      <c r="C264" s="239">
        <f>SUM(D264:H264)</f>
        <v>100</v>
      </c>
      <c r="D264" s="27">
        <f>ROUND(D263/$C263*100,1)</f>
        <v>66</v>
      </c>
      <c r="E264" s="27">
        <f>ROUND(E263/$C263*100,1)</f>
        <v>20.7</v>
      </c>
      <c r="F264" s="27">
        <f>ROUND(F263/$C263*100,1)</f>
        <v>8.8</v>
      </c>
      <c r="G264" s="27">
        <f>ROUND(G263/$C263*100,1)</f>
        <v>1.8</v>
      </c>
      <c r="H264" s="28">
        <f>ROUND(H263/$C263*100,1)</f>
        <v>2.7</v>
      </c>
    </row>
    <row r="265" spans="2:8" ht="13.5">
      <c r="B265" s="332" t="s">
        <v>111</v>
      </c>
      <c r="C265" s="93">
        <f>SUM(D265:J265)</f>
        <v>640</v>
      </c>
      <c r="D265" s="37">
        <v>396</v>
      </c>
      <c r="E265" s="37">
        <v>153</v>
      </c>
      <c r="F265" s="37">
        <v>74</v>
      </c>
      <c r="G265" s="37">
        <v>10</v>
      </c>
      <c r="H265" s="39">
        <v>7</v>
      </c>
    </row>
    <row r="266" spans="2:8" ht="13.5">
      <c r="B266" s="341"/>
      <c r="C266" s="239">
        <f>SUM(D266:H266)</f>
        <v>99.99999999999997</v>
      </c>
      <c r="D266" s="27">
        <f>ROUND(D265/$C265*100,1)-0.1</f>
        <v>61.8</v>
      </c>
      <c r="E266" s="27">
        <f>ROUND(E265/$C265*100,1)</f>
        <v>23.9</v>
      </c>
      <c r="F266" s="27">
        <f>ROUND(F265/$C265*100,1)</f>
        <v>11.6</v>
      </c>
      <c r="G266" s="27">
        <f>ROUND(G265/$C265*100,1)</f>
        <v>1.6</v>
      </c>
      <c r="H266" s="28">
        <f>ROUND(H265/$C265*100,1)</f>
        <v>1.1</v>
      </c>
    </row>
    <row r="267" spans="2:8" ht="13.5">
      <c r="B267" s="340" t="s">
        <v>113</v>
      </c>
      <c r="C267" s="93">
        <f>SUM(D267:J267)</f>
        <v>2080</v>
      </c>
      <c r="D267" s="29">
        <v>1356</v>
      </c>
      <c r="E267" s="29">
        <v>436</v>
      </c>
      <c r="F267" s="29">
        <v>226</v>
      </c>
      <c r="G267" s="29">
        <v>40</v>
      </c>
      <c r="H267" s="41">
        <v>22</v>
      </c>
    </row>
    <row r="268" spans="2:8" ht="13.5">
      <c r="B268" s="341"/>
      <c r="C268" s="239">
        <f>SUM(D268:H268)</f>
        <v>100.00000000000001</v>
      </c>
      <c r="D268" s="27">
        <f>ROUND(D267/$C267*100,1)-0.1</f>
        <v>65.10000000000001</v>
      </c>
      <c r="E268" s="27">
        <f>ROUND(E267/$C267*100,1)</f>
        <v>21</v>
      </c>
      <c r="F268" s="27">
        <f>ROUND(F267/$C267*100,1)</f>
        <v>10.9</v>
      </c>
      <c r="G268" s="27">
        <f>ROUND(G267/$C267*100,1)</f>
        <v>1.9</v>
      </c>
      <c r="H268" s="28">
        <f>ROUND(H267/$C267*100,1)</f>
        <v>1.1</v>
      </c>
    </row>
    <row r="269" spans="2:8" ht="13.5">
      <c r="B269" s="340" t="s">
        <v>114</v>
      </c>
      <c r="C269" s="93">
        <f>SUM(D269:J269)</f>
        <v>1538</v>
      </c>
      <c r="D269" s="29">
        <v>1037</v>
      </c>
      <c r="E269" s="29">
        <v>305</v>
      </c>
      <c r="F269" s="29">
        <v>152</v>
      </c>
      <c r="G269" s="29">
        <v>27</v>
      </c>
      <c r="H269" s="41">
        <v>17</v>
      </c>
    </row>
    <row r="270" spans="2:8" ht="13.5">
      <c r="B270" s="341"/>
      <c r="C270" s="239">
        <f>SUM(D270:H270)</f>
        <v>100</v>
      </c>
      <c r="D270" s="27">
        <f>ROUND(D269/$C269*100,1)</f>
        <v>67.4</v>
      </c>
      <c r="E270" s="27">
        <f>ROUND(E269/$C269*100,1)</f>
        <v>19.8</v>
      </c>
      <c r="F270" s="27">
        <f>ROUND(F269/$C269*100,1)</f>
        <v>9.9</v>
      </c>
      <c r="G270" s="27">
        <f>ROUND(G269/$C269*100,1)</f>
        <v>1.8</v>
      </c>
      <c r="H270" s="28">
        <f>ROUND(H269/$C269*100,1)</f>
        <v>1.1</v>
      </c>
    </row>
    <row r="271" spans="2:8" ht="13.5" customHeight="1">
      <c r="B271" s="340" t="s">
        <v>115</v>
      </c>
      <c r="C271" s="93">
        <f>SUM(D271:J271)</f>
        <v>1110</v>
      </c>
      <c r="D271" s="29">
        <v>701</v>
      </c>
      <c r="E271" s="29">
        <v>254</v>
      </c>
      <c r="F271" s="29">
        <v>118</v>
      </c>
      <c r="G271" s="29">
        <v>32</v>
      </c>
      <c r="H271" s="41">
        <v>5</v>
      </c>
    </row>
    <row r="272" spans="2:8" ht="13.5">
      <c r="B272" s="341"/>
      <c r="C272" s="239">
        <f>SUM(D272:H272)</f>
        <v>100</v>
      </c>
      <c r="D272" s="27">
        <f>ROUND(D271/$C271*100,1)-0.1</f>
        <v>63.1</v>
      </c>
      <c r="E272" s="27">
        <f>ROUND(E271/$C271*100,1)</f>
        <v>22.9</v>
      </c>
      <c r="F272" s="27">
        <f>ROUND(F271/$C271*100,1)</f>
        <v>10.6</v>
      </c>
      <c r="G272" s="27">
        <f>ROUND(G271/$C271*100,1)</f>
        <v>2.9</v>
      </c>
      <c r="H272" s="28">
        <f>ROUND(H271/$C271*100,1)</f>
        <v>0.5</v>
      </c>
    </row>
    <row r="273" spans="2:8" ht="13.5">
      <c r="B273" s="340" t="s">
        <v>116</v>
      </c>
      <c r="C273" s="93">
        <f>SUM(D273:J273)</f>
        <v>1203</v>
      </c>
      <c r="D273" s="29">
        <v>845</v>
      </c>
      <c r="E273" s="29">
        <v>231</v>
      </c>
      <c r="F273" s="29">
        <v>95</v>
      </c>
      <c r="G273" s="29">
        <v>23</v>
      </c>
      <c r="H273" s="41">
        <v>9</v>
      </c>
    </row>
    <row r="274" spans="2:8" ht="13.5">
      <c r="B274" s="341"/>
      <c r="C274" s="240">
        <f>SUM(D274:H274)</f>
        <v>100.00000000000001</v>
      </c>
      <c r="D274" s="31">
        <f>ROUND(D273/$C273*100,1)+0.1</f>
        <v>70.3</v>
      </c>
      <c r="E274" s="31">
        <f>ROUND(E273/$C273*100,1)</f>
        <v>19.2</v>
      </c>
      <c r="F274" s="31">
        <f>ROUND(F273/$C273*100,1)</f>
        <v>7.9</v>
      </c>
      <c r="G274" s="31">
        <f>ROUND(G273/$C273*100,1)</f>
        <v>1.9</v>
      </c>
      <c r="H274" s="32">
        <f>ROUND(H273/$C273*100,1)</f>
        <v>0.7</v>
      </c>
    </row>
    <row r="275" spans="2:8" ht="13.5">
      <c r="B275" s="331" t="s">
        <v>84</v>
      </c>
      <c r="C275" s="90">
        <f aca="true" t="shared" si="80" ref="C275:H275">SUM(C277,C279,C281)</f>
        <v>7194</v>
      </c>
      <c r="D275" s="37">
        <f t="shared" si="80"/>
        <v>4746</v>
      </c>
      <c r="E275" s="37">
        <f t="shared" si="80"/>
        <v>1508</v>
      </c>
      <c r="F275" s="37">
        <f t="shared" si="80"/>
        <v>720</v>
      </c>
      <c r="G275" s="37">
        <f t="shared" si="80"/>
        <v>143</v>
      </c>
      <c r="H275" s="39">
        <f t="shared" si="80"/>
        <v>77</v>
      </c>
    </row>
    <row r="276" spans="2:8" ht="13.5">
      <c r="B276" s="341"/>
      <c r="C276" s="239">
        <f aca="true" t="shared" si="81" ref="C276:C282">SUM(D276:H276)</f>
        <v>100</v>
      </c>
      <c r="D276" s="27">
        <f>ROUND(D275/$C275*100,1)-0.1</f>
        <v>65.9</v>
      </c>
      <c r="E276" s="27">
        <f>ROUND(E275/$C275*100,1)</f>
        <v>21</v>
      </c>
      <c r="F276" s="27">
        <f>ROUND(F275/$C275*100,1)</f>
        <v>10</v>
      </c>
      <c r="G276" s="27">
        <f>ROUND(G275/$C275*100,1)</f>
        <v>2</v>
      </c>
      <c r="H276" s="28">
        <f>ROUND(H275/$C275*100,1)</f>
        <v>1.1</v>
      </c>
    </row>
    <row r="277" spans="2:8" ht="13.5">
      <c r="B277" s="340" t="s">
        <v>131</v>
      </c>
      <c r="C277" s="93">
        <f t="shared" si="81"/>
        <v>3200</v>
      </c>
      <c r="D277" s="29">
        <v>2022</v>
      </c>
      <c r="E277" s="29">
        <v>706</v>
      </c>
      <c r="F277" s="29">
        <v>368</v>
      </c>
      <c r="G277" s="29">
        <v>64</v>
      </c>
      <c r="H277" s="41">
        <v>40</v>
      </c>
    </row>
    <row r="278" spans="2:8" ht="13.5">
      <c r="B278" s="341"/>
      <c r="C278" s="239">
        <f t="shared" si="81"/>
        <v>100</v>
      </c>
      <c r="D278" s="27">
        <f>ROUND(D277/$C277*100,1)-0.1</f>
        <v>63.1</v>
      </c>
      <c r="E278" s="27">
        <f>ROUND(E277/$C277*100,1)</f>
        <v>22.1</v>
      </c>
      <c r="F278" s="27">
        <f>ROUND(F277/$C277*100,1)</f>
        <v>11.5</v>
      </c>
      <c r="G278" s="27">
        <f>ROUND(G277/$C277*100,1)</f>
        <v>2</v>
      </c>
      <c r="H278" s="28">
        <f>ROUND(H277/$C277*100,1)</f>
        <v>1.3</v>
      </c>
    </row>
    <row r="279" spans="2:8" ht="13.5">
      <c r="B279" s="342" t="s">
        <v>117</v>
      </c>
      <c r="C279" s="93">
        <f t="shared" si="81"/>
        <v>2735</v>
      </c>
      <c r="D279" s="29">
        <v>1876</v>
      </c>
      <c r="E279" s="29">
        <v>532</v>
      </c>
      <c r="F279" s="29">
        <v>247</v>
      </c>
      <c r="G279" s="29">
        <v>52</v>
      </c>
      <c r="H279" s="41">
        <v>28</v>
      </c>
    </row>
    <row r="280" spans="2:8" ht="13.5">
      <c r="B280" s="341"/>
      <c r="C280" s="239">
        <f t="shared" si="81"/>
        <v>100</v>
      </c>
      <c r="D280" s="27">
        <f>ROUND(D279/$C279*100,1)</f>
        <v>68.6</v>
      </c>
      <c r="E280" s="27">
        <f>ROUND(E279/$C279*100,1)</f>
        <v>19.5</v>
      </c>
      <c r="F280" s="27">
        <f>ROUND(F279/$C279*100,1)</f>
        <v>9</v>
      </c>
      <c r="G280" s="27">
        <f>ROUND(G279/$C279*100,1)</f>
        <v>1.9</v>
      </c>
      <c r="H280" s="28">
        <f>ROUND(H279/$C279*100,1)</f>
        <v>1</v>
      </c>
    </row>
    <row r="281" spans="2:8" ht="13.5">
      <c r="B281" s="338" t="s">
        <v>34</v>
      </c>
      <c r="C281" s="93">
        <f t="shared" si="81"/>
        <v>1259</v>
      </c>
      <c r="D281" s="37">
        <v>848</v>
      </c>
      <c r="E281" s="37">
        <v>270</v>
      </c>
      <c r="F281" s="37">
        <v>105</v>
      </c>
      <c r="G281" s="37">
        <v>27</v>
      </c>
      <c r="H281" s="41">
        <v>9</v>
      </c>
    </row>
    <row r="282" spans="2:8" ht="13.5">
      <c r="B282" s="343"/>
      <c r="C282" s="238">
        <f t="shared" si="81"/>
        <v>100</v>
      </c>
      <c r="D282" s="31">
        <f>ROUND(D281/$C281*100,1)+0.1</f>
        <v>67.5</v>
      </c>
      <c r="E282" s="31">
        <f>ROUND(E281/$C281*100,1)</f>
        <v>21.4</v>
      </c>
      <c r="F282" s="31">
        <f>ROUND(F281/$C281*100,1)</f>
        <v>8.3</v>
      </c>
      <c r="G282" s="31">
        <f>ROUND(G281/$C281*100,1)</f>
        <v>2.1</v>
      </c>
      <c r="H282" s="32">
        <f>ROUND(H281/$C281*100,1)</f>
        <v>0.7</v>
      </c>
    </row>
    <row r="285" ht="13.5" customHeight="1"/>
    <row r="321" ht="13.5" customHeight="1"/>
    <row r="335" ht="13.5" customHeight="1"/>
    <row r="371" ht="13.5" customHeight="1"/>
    <row r="385" ht="13.5" customHeight="1"/>
    <row r="421" ht="13.5" customHeight="1"/>
    <row r="435" ht="13.5" customHeight="1"/>
    <row r="471" ht="13.5" customHeight="1"/>
    <row r="485" ht="13.5" customHeight="1"/>
    <row r="521" ht="13.5" customHeight="1"/>
    <row r="535" ht="13.5" customHeight="1"/>
    <row r="571" ht="13.5" customHeight="1"/>
    <row r="585" ht="13.5" customHeight="1"/>
    <row r="621" ht="13.5" customHeight="1"/>
    <row r="635" ht="13.5" customHeight="1"/>
    <row r="671" ht="13.5" customHeight="1"/>
    <row r="685" ht="13.5" customHeight="1"/>
    <row r="765" ht="40.5" customHeight="1"/>
    <row r="772" ht="13.5" customHeight="1"/>
    <row r="786" ht="13.5" customHeight="1"/>
  </sheetData>
  <sheetProtection/>
  <mergeCells count="126">
    <mergeCell ref="B5:B6"/>
    <mergeCell ref="B7:B8"/>
    <mergeCell ref="B9:B10"/>
    <mergeCell ref="B11:B12"/>
    <mergeCell ref="B13:B14"/>
    <mergeCell ref="B15:B16"/>
    <mergeCell ref="B17:B18"/>
    <mergeCell ref="B19:B20"/>
    <mergeCell ref="B21:B22"/>
    <mergeCell ref="B23:B24"/>
    <mergeCell ref="B25:B26"/>
    <mergeCell ref="B57:B58"/>
    <mergeCell ref="B45:B46"/>
    <mergeCell ref="B27:B28"/>
    <mergeCell ref="B29:B30"/>
    <mergeCell ref="B31:B32"/>
    <mergeCell ref="B33:B34"/>
    <mergeCell ref="B35:B36"/>
    <mergeCell ref="B37:B38"/>
    <mergeCell ref="B59:B60"/>
    <mergeCell ref="B61:B62"/>
    <mergeCell ref="B63:B64"/>
    <mergeCell ref="B65:B66"/>
    <mergeCell ref="B67:B68"/>
    <mergeCell ref="B39:B40"/>
    <mergeCell ref="B41:B42"/>
    <mergeCell ref="B43:B44"/>
    <mergeCell ref="B53:B54"/>
    <mergeCell ref="B55:B56"/>
    <mergeCell ref="B69:B70"/>
    <mergeCell ref="B71:B72"/>
    <mergeCell ref="B73:B74"/>
    <mergeCell ref="B75:B76"/>
    <mergeCell ref="B77:B78"/>
    <mergeCell ref="B79:B80"/>
    <mergeCell ref="B107:B108"/>
    <mergeCell ref="B81:B82"/>
    <mergeCell ref="B83:B84"/>
    <mergeCell ref="B85:B86"/>
    <mergeCell ref="B87:B88"/>
    <mergeCell ref="B89:B90"/>
    <mergeCell ref="B91:B92"/>
    <mergeCell ref="B109:B110"/>
    <mergeCell ref="B111:B112"/>
    <mergeCell ref="B113:B114"/>
    <mergeCell ref="B115:B116"/>
    <mergeCell ref="B117:B118"/>
    <mergeCell ref="B93:B94"/>
    <mergeCell ref="B99:B100"/>
    <mergeCell ref="B101:B102"/>
    <mergeCell ref="B103:B104"/>
    <mergeCell ref="B105:B106"/>
    <mergeCell ref="B147:B148"/>
    <mergeCell ref="B119:B120"/>
    <mergeCell ref="B121:B122"/>
    <mergeCell ref="B123:B124"/>
    <mergeCell ref="B125:B126"/>
    <mergeCell ref="B127:B128"/>
    <mergeCell ref="B129:B130"/>
    <mergeCell ref="B149:B150"/>
    <mergeCell ref="B151:B152"/>
    <mergeCell ref="B153:B154"/>
    <mergeCell ref="B155:B156"/>
    <mergeCell ref="B157:B158"/>
    <mergeCell ref="B131:B132"/>
    <mergeCell ref="B133:B134"/>
    <mergeCell ref="B135:B136"/>
    <mergeCell ref="B137:B138"/>
    <mergeCell ref="B139:B140"/>
    <mergeCell ref="B159:B160"/>
    <mergeCell ref="B161:B162"/>
    <mergeCell ref="B163:B164"/>
    <mergeCell ref="B165:B166"/>
    <mergeCell ref="B167:B168"/>
    <mergeCell ref="B169:B170"/>
    <mergeCell ref="B197:B198"/>
    <mergeCell ref="B171:B172"/>
    <mergeCell ref="B173:B174"/>
    <mergeCell ref="B175:B176"/>
    <mergeCell ref="B177:B178"/>
    <mergeCell ref="B179:B180"/>
    <mergeCell ref="B181:B182"/>
    <mergeCell ref="B199:B200"/>
    <mergeCell ref="B201:B202"/>
    <mergeCell ref="B203:B204"/>
    <mergeCell ref="B205:B206"/>
    <mergeCell ref="B207:B208"/>
    <mergeCell ref="B183:B184"/>
    <mergeCell ref="B185:B186"/>
    <mergeCell ref="B187:B188"/>
    <mergeCell ref="B193:B194"/>
    <mergeCell ref="B195:B196"/>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41:B242"/>
    <mergeCell ref="B243:B244"/>
    <mergeCell ref="B245:B246"/>
    <mergeCell ref="B247:B248"/>
    <mergeCell ref="B249:B250"/>
    <mergeCell ref="B271:B272"/>
    <mergeCell ref="B251:B252"/>
    <mergeCell ref="B253:B254"/>
    <mergeCell ref="B255:B256"/>
    <mergeCell ref="B257:B258"/>
    <mergeCell ref="B259:B260"/>
    <mergeCell ref="B273:B274"/>
    <mergeCell ref="B275:B276"/>
    <mergeCell ref="B277:B278"/>
    <mergeCell ref="B279:B280"/>
    <mergeCell ref="B281:B282"/>
    <mergeCell ref="B261:B262"/>
    <mergeCell ref="B263:B264"/>
    <mergeCell ref="B265:B266"/>
    <mergeCell ref="B267:B268"/>
    <mergeCell ref="B269:B270"/>
  </mergeCells>
  <printOptions/>
  <pageMargins left="0.7" right="0.7" top="0.75" bottom="0.75" header="0.3" footer="0.3"/>
  <pageSetup fitToHeight="0" fitToWidth="1" horizontalDpi="600" verticalDpi="600" orientation="portrait" paperSize="9" scale="60" r:id="rId1"/>
  <rowBreaks count="5" manualBreakCount="5">
    <brk id="94" max="11" man="1"/>
    <brk id="188" max="11" man="1"/>
    <brk id="760" max="255" man="1"/>
    <brk id="811" max="255" man="1"/>
    <brk id="86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98"/>
  <sheetViews>
    <sheetView view="pageBreakPreview" zoomScaleSheetLayoutView="100" workbookViewId="0" topLeftCell="A1">
      <selection activeCell="B39" sqref="B39:B46"/>
    </sheetView>
  </sheetViews>
  <sheetFormatPr defaultColWidth="13.00390625" defaultRowHeight="13.5"/>
  <cols>
    <col min="1" max="1" width="2.50390625" style="1" customWidth="1"/>
    <col min="2" max="2" width="13.00390625" style="1" customWidth="1"/>
    <col min="3" max="13" width="9.125" style="1" bestFit="1" customWidth="1"/>
    <col min="14" max="14" width="9.125" style="1" customWidth="1"/>
    <col min="15" max="16384" width="13.00390625" style="1" customWidth="1"/>
  </cols>
  <sheetData>
    <row r="1" spans="1:13" ht="13.5">
      <c r="A1" s="19" t="s">
        <v>306</v>
      </c>
      <c r="B1" s="20"/>
      <c r="C1" s="20"/>
      <c r="D1" s="20"/>
      <c r="E1" s="20"/>
      <c r="F1" s="20"/>
      <c r="G1" s="20"/>
      <c r="H1" s="20"/>
      <c r="I1" s="20"/>
      <c r="J1" s="20"/>
      <c r="K1" s="20"/>
      <c r="L1" s="20"/>
      <c r="M1" s="20"/>
    </row>
    <row r="2" spans="1:13" ht="13.5">
      <c r="A2" s="19" t="s">
        <v>5</v>
      </c>
      <c r="B2" s="20"/>
      <c r="C2" s="20"/>
      <c r="D2" s="20"/>
      <c r="E2" s="20"/>
      <c r="F2" s="20"/>
      <c r="G2" s="20"/>
      <c r="H2" s="20"/>
      <c r="I2" s="20"/>
      <c r="J2" s="20"/>
      <c r="K2" s="20"/>
      <c r="L2" s="20"/>
      <c r="M2" s="20"/>
    </row>
    <row r="3" spans="1:14" ht="13.5">
      <c r="A3" s="20"/>
      <c r="B3" s="20"/>
      <c r="C3" s="20"/>
      <c r="D3" s="20"/>
      <c r="E3" s="20"/>
      <c r="F3" s="20"/>
      <c r="G3" s="20"/>
      <c r="H3" s="20"/>
      <c r="I3" s="20"/>
      <c r="J3" s="20"/>
      <c r="K3" s="20"/>
      <c r="L3" s="20"/>
      <c r="N3" s="290" t="s">
        <v>250</v>
      </c>
    </row>
    <row r="4" spans="1:14" ht="67.5">
      <c r="A4" s="20"/>
      <c r="B4" s="291"/>
      <c r="C4" s="95" t="s">
        <v>221</v>
      </c>
      <c r="D4" s="21" t="s">
        <v>168</v>
      </c>
      <c r="E4" s="35" t="s">
        <v>169</v>
      </c>
      <c r="F4" s="35" t="s">
        <v>170</v>
      </c>
      <c r="G4" s="35" t="s">
        <v>171</v>
      </c>
      <c r="H4" s="35" t="s">
        <v>172</v>
      </c>
      <c r="I4" s="35" t="s">
        <v>105</v>
      </c>
      <c r="J4" s="35" t="s">
        <v>173</v>
      </c>
      <c r="K4" s="35" t="s">
        <v>49</v>
      </c>
      <c r="L4" s="35" t="s">
        <v>50</v>
      </c>
      <c r="M4" s="35" t="s">
        <v>83</v>
      </c>
      <c r="N4" s="23" t="s">
        <v>224</v>
      </c>
    </row>
    <row r="5" spans="1:15" ht="13.5">
      <c r="A5" s="20"/>
      <c r="B5" s="331" t="s">
        <v>84</v>
      </c>
      <c r="C5" s="96">
        <v>7194</v>
      </c>
      <c r="D5" s="37">
        <f>SUM(D7,D9,D11)</f>
        <v>1573</v>
      </c>
      <c r="E5" s="37">
        <f aca="true" t="shared" si="0" ref="E5:M5">SUM(E7,E9,E11)</f>
        <v>1734</v>
      </c>
      <c r="F5" s="37">
        <f t="shared" si="0"/>
        <v>3233</v>
      </c>
      <c r="G5" s="37">
        <f t="shared" si="0"/>
        <v>2762</v>
      </c>
      <c r="H5" s="37">
        <f>SUM(H7,H9,H11)</f>
        <v>1127</v>
      </c>
      <c r="I5" s="37">
        <f>SUM(I7,I9,I11)</f>
        <v>308</v>
      </c>
      <c r="J5" s="37">
        <f>SUM(J7,J9,J11)</f>
        <v>1542</v>
      </c>
      <c r="K5" s="37">
        <f t="shared" si="0"/>
        <v>56</v>
      </c>
      <c r="L5" s="37">
        <f t="shared" si="0"/>
        <v>504</v>
      </c>
      <c r="M5" s="25">
        <f t="shared" si="0"/>
        <v>222</v>
      </c>
      <c r="N5" s="26">
        <f>SUM(N7,N9,N11)</f>
        <v>0</v>
      </c>
      <c r="O5" s="119"/>
    </row>
    <row r="6" spans="1:15" ht="13.5">
      <c r="A6" s="20"/>
      <c r="B6" s="341"/>
      <c r="C6" s="294" t="s">
        <v>258</v>
      </c>
      <c r="D6" s="27">
        <f>ROUND(D5/$C5*100,1)</f>
        <v>21.9</v>
      </c>
      <c r="E6" s="27">
        <f aca="true" t="shared" si="1" ref="E6:M6">ROUND(E5/$C5*100,1)</f>
        <v>24.1</v>
      </c>
      <c r="F6" s="27">
        <f t="shared" si="1"/>
        <v>44.9</v>
      </c>
      <c r="G6" s="27">
        <f t="shared" si="1"/>
        <v>38.4</v>
      </c>
      <c r="H6" s="27">
        <f t="shared" si="1"/>
        <v>15.7</v>
      </c>
      <c r="I6" s="27">
        <f>ROUND(I5/$C5*100,1)</f>
        <v>4.3</v>
      </c>
      <c r="J6" s="27">
        <f>ROUND(J5/$C5*100,1)</f>
        <v>21.4</v>
      </c>
      <c r="K6" s="27">
        <f t="shared" si="1"/>
        <v>0.8</v>
      </c>
      <c r="L6" s="27">
        <f t="shared" si="1"/>
        <v>7</v>
      </c>
      <c r="M6" s="27">
        <f t="shared" si="1"/>
        <v>3.1</v>
      </c>
      <c r="N6" s="28">
        <f>ROUND(N5/$C5*100,1)</f>
        <v>0</v>
      </c>
      <c r="O6" s="120"/>
    </row>
    <row r="7" spans="1:15" ht="13.5">
      <c r="A7" s="20"/>
      <c r="B7" s="332" t="s">
        <v>89</v>
      </c>
      <c r="C7" s="97">
        <v>3673</v>
      </c>
      <c r="D7" s="37">
        <v>832</v>
      </c>
      <c r="E7" s="37">
        <v>840</v>
      </c>
      <c r="F7" s="37">
        <v>1633</v>
      </c>
      <c r="G7" s="37">
        <v>1356</v>
      </c>
      <c r="H7" s="37">
        <v>612</v>
      </c>
      <c r="I7" s="37">
        <v>161</v>
      </c>
      <c r="J7" s="37">
        <v>791</v>
      </c>
      <c r="K7" s="37">
        <v>39</v>
      </c>
      <c r="L7" s="37">
        <v>269</v>
      </c>
      <c r="M7" s="37">
        <v>131</v>
      </c>
      <c r="N7" s="30">
        <v>0</v>
      </c>
      <c r="O7" s="119"/>
    </row>
    <row r="8" spans="1:15" ht="13.5">
      <c r="A8" s="20"/>
      <c r="B8" s="341"/>
      <c r="C8" s="294" t="s">
        <v>258</v>
      </c>
      <c r="D8" s="112">
        <f aca="true" t="shared" si="2" ref="D8:M8">ROUND(D7/$C7*100,1)</f>
        <v>22.7</v>
      </c>
      <c r="E8" s="27">
        <f t="shared" si="2"/>
        <v>22.9</v>
      </c>
      <c r="F8" s="27">
        <f t="shared" si="2"/>
        <v>44.5</v>
      </c>
      <c r="G8" s="27">
        <f t="shared" si="2"/>
        <v>36.9</v>
      </c>
      <c r="H8" s="27">
        <f t="shared" si="2"/>
        <v>16.7</v>
      </c>
      <c r="I8" s="27">
        <f>ROUND(I7/$C7*100,1)</f>
        <v>4.4</v>
      </c>
      <c r="J8" s="27">
        <f>ROUND(J7/$C7*100,1)</f>
        <v>21.5</v>
      </c>
      <c r="K8" s="27">
        <f t="shared" si="2"/>
        <v>1.1</v>
      </c>
      <c r="L8" s="27">
        <f t="shared" si="2"/>
        <v>7.3</v>
      </c>
      <c r="M8" s="27">
        <f t="shared" si="2"/>
        <v>3.6</v>
      </c>
      <c r="N8" s="28">
        <f>ROUND(N7/G7*100,1)</f>
        <v>0</v>
      </c>
      <c r="O8" s="120"/>
    </row>
    <row r="9" spans="1:15" ht="13.5">
      <c r="A9" s="20"/>
      <c r="B9" s="340" t="s">
        <v>90</v>
      </c>
      <c r="C9" s="97">
        <v>3436</v>
      </c>
      <c r="D9" s="37">
        <v>720</v>
      </c>
      <c r="E9" s="37">
        <v>877</v>
      </c>
      <c r="F9" s="37">
        <v>1564</v>
      </c>
      <c r="G9" s="37">
        <v>1384</v>
      </c>
      <c r="H9" s="37">
        <v>503</v>
      </c>
      <c r="I9" s="37">
        <v>143</v>
      </c>
      <c r="J9" s="37">
        <v>730</v>
      </c>
      <c r="K9" s="37">
        <v>16</v>
      </c>
      <c r="L9" s="37">
        <v>228</v>
      </c>
      <c r="M9" s="37">
        <v>89</v>
      </c>
      <c r="N9" s="30">
        <v>0</v>
      </c>
      <c r="O9" s="119"/>
    </row>
    <row r="10" spans="1:15" ht="13.5">
      <c r="A10" s="20"/>
      <c r="B10" s="341"/>
      <c r="C10" s="294" t="s">
        <v>258</v>
      </c>
      <c r="D10" s="27">
        <f aca="true" t="shared" si="3" ref="D10:M10">ROUND(D9/$C9*100,1)</f>
        <v>21</v>
      </c>
      <c r="E10" s="27">
        <f t="shared" si="3"/>
        <v>25.5</v>
      </c>
      <c r="F10" s="27">
        <f t="shared" si="3"/>
        <v>45.5</v>
      </c>
      <c r="G10" s="27">
        <f t="shared" si="3"/>
        <v>40.3</v>
      </c>
      <c r="H10" s="27">
        <f t="shared" si="3"/>
        <v>14.6</v>
      </c>
      <c r="I10" s="27">
        <f>ROUND(I9/$C9*100,1)</f>
        <v>4.2</v>
      </c>
      <c r="J10" s="27">
        <f>ROUND(J9/$C9*100,1)</f>
        <v>21.2</v>
      </c>
      <c r="K10" s="27">
        <f t="shared" si="3"/>
        <v>0.5</v>
      </c>
      <c r="L10" s="27">
        <f t="shared" si="3"/>
        <v>6.6</v>
      </c>
      <c r="M10" s="27">
        <f t="shared" si="3"/>
        <v>2.6</v>
      </c>
      <c r="N10" s="28">
        <f>ROUND(N9/G9*100,1)</f>
        <v>0</v>
      </c>
      <c r="O10" s="120"/>
    </row>
    <row r="11" spans="1:15" ht="13.5">
      <c r="A11" s="20"/>
      <c r="B11" s="342" t="s">
        <v>88</v>
      </c>
      <c r="C11" s="97">
        <v>85</v>
      </c>
      <c r="D11" s="37">
        <v>21</v>
      </c>
      <c r="E11" s="37">
        <v>17</v>
      </c>
      <c r="F11" s="37">
        <v>36</v>
      </c>
      <c r="G11" s="37">
        <v>22</v>
      </c>
      <c r="H11" s="37">
        <v>12</v>
      </c>
      <c r="I11" s="37">
        <v>4</v>
      </c>
      <c r="J11" s="37">
        <v>21</v>
      </c>
      <c r="K11" s="37">
        <v>1</v>
      </c>
      <c r="L11" s="37">
        <v>7</v>
      </c>
      <c r="M11" s="37">
        <v>2</v>
      </c>
      <c r="N11" s="30">
        <v>0</v>
      </c>
      <c r="O11" s="119"/>
    </row>
    <row r="12" spans="1:15" ht="13.5">
      <c r="A12" s="20"/>
      <c r="B12" s="343"/>
      <c r="C12" s="295" t="s">
        <v>258</v>
      </c>
      <c r="D12" s="31">
        <f aca="true" t="shared" si="4" ref="D12:M12">ROUND(D11/$C11*100,1)</f>
        <v>24.7</v>
      </c>
      <c r="E12" s="31">
        <f t="shared" si="4"/>
        <v>20</v>
      </c>
      <c r="F12" s="31">
        <f t="shared" si="4"/>
        <v>42.4</v>
      </c>
      <c r="G12" s="31">
        <f t="shared" si="4"/>
        <v>25.9</v>
      </c>
      <c r="H12" s="31">
        <f t="shared" si="4"/>
        <v>14.1</v>
      </c>
      <c r="I12" s="31">
        <f>ROUND(I11/$C11*100,1)</f>
        <v>4.7</v>
      </c>
      <c r="J12" s="31">
        <f>ROUND(J11/$C11*100,1)</f>
        <v>24.7</v>
      </c>
      <c r="K12" s="31">
        <f t="shared" si="4"/>
        <v>1.2</v>
      </c>
      <c r="L12" s="31">
        <f t="shared" si="4"/>
        <v>8.2</v>
      </c>
      <c r="M12" s="31">
        <f t="shared" si="4"/>
        <v>2.4</v>
      </c>
      <c r="N12" s="32">
        <f>ROUND(N11/G11*100,1)</f>
        <v>0</v>
      </c>
      <c r="O12" s="120"/>
    </row>
    <row r="13" spans="1:15" ht="13.5">
      <c r="A13" s="20"/>
      <c r="B13" s="331" t="s">
        <v>84</v>
      </c>
      <c r="C13" s="96">
        <v>7194</v>
      </c>
      <c r="D13" s="42">
        <f aca="true" t="shared" si="5" ref="D13:N13">SUM(D15,D17,D19,D21,D23)</f>
        <v>1573</v>
      </c>
      <c r="E13" s="42">
        <f t="shared" si="5"/>
        <v>1734</v>
      </c>
      <c r="F13" s="42">
        <f t="shared" si="5"/>
        <v>3233</v>
      </c>
      <c r="G13" s="42">
        <f t="shared" si="5"/>
        <v>2762</v>
      </c>
      <c r="H13" s="42">
        <f t="shared" si="5"/>
        <v>1127</v>
      </c>
      <c r="I13" s="42">
        <f>SUM(I15,I17,I19,I21,I23)</f>
        <v>308</v>
      </c>
      <c r="J13" s="42">
        <f>SUM(J15,J17,J19,J21,J23)</f>
        <v>1542</v>
      </c>
      <c r="K13" s="42">
        <f t="shared" si="5"/>
        <v>56</v>
      </c>
      <c r="L13" s="42">
        <f t="shared" si="5"/>
        <v>504</v>
      </c>
      <c r="M13" s="25">
        <f t="shared" si="5"/>
        <v>222</v>
      </c>
      <c r="N13" s="26">
        <f t="shared" si="5"/>
        <v>0</v>
      </c>
      <c r="O13" s="119"/>
    </row>
    <row r="14" spans="1:15" ht="13.5">
      <c r="A14" s="20"/>
      <c r="B14" s="341"/>
      <c r="C14" s="294" t="s">
        <v>258</v>
      </c>
      <c r="D14" s="228">
        <f aca="true" t="shared" si="6" ref="D14:M14">ROUND(D13/$C13*100,1)</f>
        <v>21.9</v>
      </c>
      <c r="E14" s="228">
        <f t="shared" si="6"/>
        <v>24.1</v>
      </c>
      <c r="F14" s="228">
        <f t="shared" si="6"/>
        <v>44.9</v>
      </c>
      <c r="G14" s="228">
        <f t="shared" si="6"/>
        <v>38.4</v>
      </c>
      <c r="H14" s="228">
        <f t="shared" si="6"/>
        <v>15.7</v>
      </c>
      <c r="I14" s="228">
        <f>ROUND(I13/$C13*100,1)</f>
        <v>4.3</v>
      </c>
      <c r="J14" s="228">
        <f>ROUND(J13/$C13*100,1)</f>
        <v>21.4</v>
      </c>
      <c r="K14" s="228">
        <f t="shared" si="6"/>
        <v>0.8</v>
      </c>
      <c r="L14" s="319">
        <f t="shared" si="6"/>
        <v>7</v>
      </c>
      <c r="M14" s="228">
        <f t="shared" si="6"/>
        <v>3.1</v>
      </c>
      <c r="N14" s="28">
        <f>ROUND(N13/$C13*100,1)</f>
        <v>0</v>
      </c>
      <c r="O14" s="120"/>
    </row>
    <row r="15" spans="1:15" ht="13.5">
      <c r="A15" s="20"/>
      <c r="B15" s="340" t="s">
        <v>177</v>
      </c>
      <c r="C15" s="93">
        <v>751</v>
      </c>
      <c r="D15" s="37">
        <v>199</v>
      </c>
      <c r="E15" s="37">
        <v>193</v>
      </c>
      <c r="F15" s="37">
        <v>289</v>
      </c>
      <c r="G15" s="37">
        <v>292</v>
      </c>
      <c r="H15" s="37">
        <v>114</v>
      </c>
      <c r="I15" s="37">
        <v>31</v>
      </c>
      <c r="J15" s="37">
        <v>164</v>
      </c>
      <c r="K15" s="37">
        <v>10</v>
      </c>
      <c r="L15" s="37">
        <v>49</v>
      </c>
      <c r="M15" s="37">
        <v>17</v>
      </c>
      <c r="N15" s="30">
        <v>0</v>
      </c>
      <c r="O15" s="119"/>
    </row>
    <row r="16" spans="1:15" ht="13.5">
      <c r="A16" s="20"/>
      <c r="B16" s="341"/>
      <c r="C16" s="294" t="s">
        <v>258</v>
      </c>
      <c r="D16" s="27">
        <f aca="true" t="shared" si="7" ref="D16:M16">ROUND(D15/$C15*100,1)</f>
        <v>26.5</v>
      </c>
      <c r="E16" s="27">
        <f t="shared" si="7"/>
        <v>25.7</v>
      </c>
      <c r="F16" s="27">
        <f t="shared" si="7"/>
        <v>38.5</v>
      </c>
      <c r="G16" s="27">
        <f t="shared" si="7"/>
        <v>38.9</v>
      </c>
      <c r="H16" s="27">
        <f t="shared" si="7"/>
        <v>15.2</v>
      </c>
      <c r="I16" s="27">
        <f>ROUND(I15/$C15*100,1)</f>
        <v>4.1</v>
      </c>
      <c r="J16" s="27">
        <f>ROUND(J15/$C15*100,1)</f>
        <v>21.8</v>
      </c>
      <c r="K16" s="27">
        <f t="shared" si="7"/>
        <v>1.3</v>
      </c>
      <c r="L16" s="27">
        <f t="shared" si="7"/>
        <v>6.5</v>
      </c>
      <c r="M16" s="27">
        <f t="shared" si="7"/>
        <v>2.3</v>
      </c>
      <c r="N16" s="28">
        <f>ROUND(N15/$C15*100,1)</f>
        <v>0</v>
      </c>
      <c r="O16" s="120"/>
    </row>
    <row r="17" spans="1:15" ht="13.5">
      <c r="A17" s="20"/>
      <c r="B17" s="340" t="s">
        <v>178</v>
      </c>
      <c r="C17" s="93">
        <v>2327</v>
      </c>
      <c r="D17" s="37">
        <v>542</v>
      </c>
      <c r="E17" s="37">
        <v>601</v>
      </c>
      <c r="F17" s="37">
        <v>1007</v>
      </c>
      <c r="G17" s="37">
        <v>920</v>
      </c>
      <c r="H17" s="37">
        <v>373</v>
      </c>
      <c r="I17" s="37">
        <v>92</v>
      </c>
      <c r="J17" s="37">
        <v>474</v>
      </c>
      <c r="K17" s="37">
        <v>17</v>
      </c>
      <c r="L17" s="37">
        <v>161</v>
      </c>
      <c r="M17" s="37">
        <v>76</v>
      </c>
      <c r="N17" s="30">
        <v>0</v>
      </c>
      <c r="O17" s="119"/>
    </row>
    <row r="18" spans="1:15" ht="13.5">
      <c r="A18" s="20"/>
      <c r="B18" s="341"/>
      <c r="C18" s="294" t="s">
        <v>258</v>
      </c>
      <c r="D18" s="27">
        <f aca="true" t="shared" si="8" ref="D18:M18">ROUND(D17/$C17*100,1)</f>
        <v>23.3</v>
      </c>
      <c r="E18" s="27">
        <f t="shared" si="8"/>
        <v>25.8</v>
      </c>
      <c r="F18" s="27">
        <f t="shared" si="8"/>
        <v>43.3</v>
      </c>
      <c r="G18" s="27">
        <f t="shared" si="8"/>
        <v>39.5</v>
      </c>
      <c r="H18" s="27">
        <f t="shared" si="8"/>
        <v>16</v>
      </c>
      <c r="I18" s="27">
        <f>ROUND(I17/$C17*100,1)</f>
        <v>4</v>
      </c>
      <c r="J18" s="27">
        <f>ROUND(J17/$C17*100,1)</f>
        <v>20.4</v>
      </c>
      <c r="K18" s="27">
        <f t="shared" si="8"/>
        <v>0.7</v>
      </c>
      <c r="L18" s="27">
        <f t="shared" si="8"/>
        <v>6.9</v>
      </c>
      <c r="M18" s="27">
        <f t="shared" si="8"/>
        <v>3.3</v>
      </c>
      <c r="N18" s="28">
        <f>ROUND(N17/$C17*100,1)</f>
        <v>0</v>
      </c>
      <c r="O18" s="120"/>
    </row>
    <row r="19" spans="1:15" ht="13.5">
      <c r="A19" s="20"/>
      <c r="B19" s="340" t="s">
        <v>110</v>
      </c>
      <c r="C19" s="93">
        <v>2394</v>
      </c>
      <c r="D19" s="37">
        <v>498</v>
      </c>
      <c r="E19" s="37">
        <v>575</v>
      </c>
      <c r="F19" s="37">
        <v>1107</v>
      </c>
      <c r="G19" s="37">
        <v>907</v>
      </c>
      <c r="H19" s="37">
        <v>367</v>
      </c>
      <c r="I19" s="37">
        <v>106</v>
      </c>
      <c r="J19" s="37">
        <v>526</v>
      </c>
      <c r="K19" s="37">
        <v>17</v>
      </c>
      <c r="L19" s="37">
        <v>165</v>
      </c>
      <c r="M19" s="37">
        <v>71</v>
      </c>
      <c r="N19" s="30">
        <v>0</v>
      </c>
      <c r="O19" s="119"/>
    </row>
    <row r="20" spans="1:15" ht="13.5">
      <c r="A20" s="20"/>
      <c r="B20" s="341"/>
      <c r="C20" s="294" t="s">
        <v>258</v>
      </c>
      <c r="D20" s="27">
        <f aca="true" t="shared" si="9" ref="D20:N20">ROUND(D19/$C19*100,1)</f>
        <v>20.8</v>
      </c>
      <c r="E20" s="27">
        <f t="shared" si="9"/>
        <v>24</v>
      </c>
      <c r="F20" s="27">
        <f t="shared" si="9"/>
        <v>46.2</v>
      </c>
      <c r="G20" s="27">
        <f t="shared" si="9"/>
        <v>37.9</v>
      </c>
      <c r="H20" s="27">
        <f t="shared" si="9"/>
        <v>15.3</v>
      </c>
      <c r="I20" s="27">
        <f>ROUND(I19/$C19*100,1)</f>
        <v>4.4</v>
      </c>
      <c r="J20" s="27">
        <f>ROUND(J19/$C19*100,1)</f>
        <v>22</v>
      </c>
      <c r="K20" s="27">
        <f t="shared" si="9"/>
        <v>0.7</v>
      </c>
      <c r="L20" s="27">
        <f t="shared" si="9"/>
        <v>6.9</v>
      </c>
      <c r="M20" s="27">
        <f t="shared" si="9"/>
        <v>3</v>
      </c>
      <c r="N20" s="28">
        <f t="shared" si="9"/>
        <v>0</v>
      </c>
      <c r="O20" s="120"/>
    </row>
    <row r="21" spans="1:15" ht="13.5">
      <c r="A21" s="20"/>
      <c r="B21" s="340" t="s">
        <v>189</v>
      </c>
      <c r="C21" s="93">
        <v>1712</v>
      </c>
      <c r="D21" s="37">
        <v>333</v>
      </c>
      <c r="E21" s="37">
        <v>362</v>
      </c>
      <c r="F21" s="37">
        <v>826</v>
      </c>
      <c r="G21" s="37">
        <v>641</v>
      </c>
      <c r="H21" s="37">
        <v>273</v>
      </c>
      <c r="I21" s="37">
        <v>78</v>
      </c>
      <c r="J21" s="37">
        <v>376</v>
      </c>
      <c r="K21" s="37">
        <v>12</v>
      </c>
      <c r="L21" s="37">
        <v>128</v>
      </c>
      <c r="M21" s="37">
        <v>58</v>
      </c>
      <c r="N21" s="30">
        <v>0</v>
      </c>
      <c r="O21" s="119"/>
    </row>
    <row r="22" spans="1:15" ht="13.5">
      <c r="A22" s="20"/>
      <c r="B22" s="341"/>
      <c r="C22" s="294" t="s">
        <v>258</v>
      </c>
      <c r="D22" s="27">
        <f aca="true" t="shared" si="10" ref="D22:M22">ROUND(D21/$C21*100,1)</f>
        <v>19.5</v>
      </c>
      <c r="E22" s="27">
        <f t="shared" si="10"/>
        <v>21.1</v>
      </c>
      <c r="F22" s="27">
        <f t="shared" si="10"/>
        <v>48.2</v>
      </c>
      <c r="G22" s="27">
        <f t="shared" si="10"/>
        <v>37.4</v>
      </c>
      <c r="H22" s="27">
        <f t="shared" si="10"/>
        <v>15.9</v>
      </c>
      <c r="I22" s="27">
        <f>ROUND(I21/$C21*100,1)</f>
        <v>4.6</v>
      </c>
      <c r="J22" s="27">
        <f>ROUND(J21/$C21*100,1)</f>
        <v>22</v>
      </c>
      <c r="K22" s="27">
        <f t="shared" si="10"/>
        <v>0.7</v>
      </c>
      <c r="L22" s="27">
        <f t="shared" si="10"/>
        <v>7.5</v>
      </c>
      <c r="M22" s="27">
        <f t="shared" si="10"/>
        <v>3.4</v>
      </c>
      <c r="N22" s="28">
        <f>ROUND(N21/$C21*100,1)</f>
        <v>0</v>
      </c>
      <c r="O22" s="120"/>
    </row>
    <row r="23" spans="1:15" ht="13.5">
      <c r="A23" s="20"/>
      <c r="B23" s="342" t="s">
        <v>88</v>
      </c>
      <c r="C23" s="93">
        <v>10</v>
      </c>
      <c r="D23" s="37">
        <v>1</v>
      </c>
      <c r="E23" s="37">
        <v>3</v>
      </c>
      <c r="F23" s="37">
        <v>4</v>
      </c>
      <c r="G23" s="37">
        <v>2</v>
      </c>
      <c r="H23" s="37">
        <v>0</v>
      </c>
      <c r="I23" s="37">
        <v>1</v>
      </c>
      <c r="J23" s="37">
        <v>2</v>
      </c>
      <c r="K23" s="37">
        <v>0</v>
      </c>
      <c r="L23" s="37">
        <v>1</v>
      </c>
      <c r="M23" s="37">
        <v>0</v>
      </c>
      <c r="N23" s="30">
        <v>0</v>
      </c>
      <c r="O23" s="119"/>
    </row>
    <row r="24" spans="1:15" ht="13.5">
      <c r="A24" s="20"/>
      <c r="B24" s="343"/>
      <c r="C24" s="295" t="s">
        <v>258</v>
      </c>
      <c r="D24" s="31">
        <f aca="true" t="shared" si="11" ref="D24:M24">ROUND(D23/$C23*100,1)</f>
        <v>10</v>
      </c>
      <c r="E24" s="31">
        <f t="shared" si="11"/>
        <v>30</v>
      </c>
      <c r="F24" s="31">
        <f t="shared" si="11"/>
        <v>40</v>
      </c>
      <c r="G24" s="31">
        <f t="shared" si="11"/>
        <v>20</v>
      </c>
      <c r="H24" s="31">
        <f t="shared" si="11"/>
        <v>0</v>
      </c>
      <c r="I24" s="31">
        <f>ROUND(I23/$C23*100,1)</f>
        <v>10</v>
      </c>
      <c r="J24" s="31">
        <f>ROUND(J23/$C23*100,1)</f>
        <v>20</v>
      </c>
      <c r="K24" s="31">
        <f t="shared" si="11"/>
        <v>0</v>
      </c>
      <c r="L24" s="31">
        <f t="shared" si="11"/>
        <v>10</v>
      </c>
      <c r="M24" s="31">
        <f t="shared" si="11"/>
        <v>0</v>
      </c>
      <c r="N24" s="28">
        <f>ROUND(N23/G23*100,1)</f>
        <v>0</v>
      </c>
      <c r="O24" s="120"/>
    </row>
    <row r="25" spans="1:15" ht="13.5">
      <c r="A25" s="20"/>
      <c r="B25" s="331" t="s">
        <v>84</v>
      </c>
      <c r="C25" s="90">
        <v>7194</v>
      </c>
      <c r="D25" s="37">
        <f>SUM(D27,D29,D31,D33,D35,D37)</f>
        <v>1573</v>
      </c>
      <c r="E25" s="37">
        <f aca="true" t="shared" si="12" ref="E25:M25">SUM(E27,E29,E31,E33,E35,E37)</f>
        <v>1734</v>
      </c>
      <c r="F25" s="37">
        <f t="shared" si="12"/>
        <v>3233</v>
      </c>
      <c r="G25" s="37">
        <f t="shared" si="12"/>
        <v>2762</v>
      </c>
      <c r="H25" s="37">
        <f>SUM(H27,H29,H31,H33,H35,H37)</f>
        <v>1127</v>
      </c>
      <c r="I25" s="37">
        <f>SUM(I27,I29,I31,I33,I35,I37)</f>
        <v>308</v>
      </c>
      <c r="J25" s="37">
        <f>SUM(J27,J29,J31,J33,J35,J37)</f>
        <v>1542</v>
      </c>
      <c r="K25" s="37">
        <f t="shared" si="12"/>
        <v>56</v>
      </c>
      <c r="L25" s="37">
        <f>SUM(L27,L29,L31,L33,L35,L37)</f>
        <v>504</v>
      </c>
      <c r="M25" s="25">
        <f t="shared" si="12"/>
        <v>222</v>
      </c>
      <c r="N25" s="26">
        <f>SUM(N29,N27,N31,N33,N35,N37)</f>
        <v>0</v>
      </c>
      <c r="O25" s="119"/>
    </row>
    <row r="26" spans="1:15" ht="13.5">
      <c r="A26" s="20"/>
      <c r="B26" s="341"/>
      <c r="C26" s="294" t="s">
        <v>258</v>
      </c>
      <c r="D26" s="27">
        <f aca="true" t="shared" si="13" ref="D26:M26">ROUND(D25/$C25*100,1)</f>
        <v>21.9</v>
      </c>
      <c r="E26" s="27">
        <f t="shared" si="13"/>
        <v>24.1</v>
      </c>
      <c r="F26" s="27">
        <f t="shared" si="13"/>
        <v>44.9</v>
      </c>
      <c r="G26" s="27">
        <f t="shared" si="13"/>
        <v>38.4</v>
      </c>
      <c r="H26" s="27">
        <f t="shared" si="13"/>
        <v>15.7</v>
      </c>
      <c r="I26" s="27">
        <f>ROUND(I25/$C25*100,1)</f>
        <v>4.3</v>
      </c>
      <c r="J26" s="27">
        <f>ROUND(J25/$C25*100,1)</f>
        <v>21.4</v>
      </c>
      <c r="K26" s="27">
        <f t="shared" si="13"/>
        <v>0.8</v>
      </c>
      <c r="L26" s="27">
        <f t="shared" si="13"/>
        <v>7</v>
      </c>
      <c r="M26" s="27">
        <f t="shared" si="13"/>
        <v>3.1</v>
      </c>
      <c r="N26" s="28">
        <f>ROUND(N25/$C25*100,1)</f>
        <v>0</v>
      </c>
      <c r="O26" s="120"/>
    </row>
    <row r="27" spans="1:15" ht="13.5">
      <c r="A27" s="20"/>
      <c r="B27" s="340" t="s">
        <v>112</v>
      </c>
      <c r="C27" s="93">
        <v>623</v>
      </c>
      <c r="D27" s="29">
        <v>140</v>
      </c>
      <c r="E27" s="29">
        <v>150</v>
      </c>
      <c r="F27" s="29">
        <v>278</v>
      </c>
      <c r="G27" s="29">
        <v>231</v>
      </c>
      <c r="H27" s="29">
        <v>105</v>
      </c>
      <c r="I27" s="29">
        <v>20</v>
      </c>
      <c r="J27" s="29">
        <v>138</v>
      </c>
      <c r="K27" s="29">
        <v>3</v>
      </c>
      <c r="L27" s="29">
        <v>36</v>
      </c>
      <c r="M27" s="29">
        <v>12</v>
      </c>
      <c r="N27" s="30">
        <v>0</v>
      </c>
      <c r="O27" s="119"/>
    </row>
    <row r="28" spans="1:15" ht="13.5">
      <c r="A28" s="20"/>
      <c r="B28" s="341"/>
      <c r="C28" s="294" t="s">
        <v>258</v>
      </c>
      <c r="D28" s="27">
        <f aca="true" t="shared" si="14" ref="D28:N28">ROUND(D27/$C27*100,1)</f>
        <v>22.5</v>
      </c>
      <c r="E28" s="27">
        <f t="shared" si="14"/>
        <v>24.1</v>
      </c>
      <c r="F28" s="27">
        <f t="shared" si="14"/>
        <v>44.6</v>
      </c>
      <c r="G28" s="27">
        <f t="shared" si="14"/>
        <v>37.1</v>
      </c>
      <c r="H28" s="27">
        <f t="shared" si="14"/>
        <v>16.9</v>
      </c>
      <c r="I28" s="27">
        <f>ROUND(I27/$C27*100,1)</f>
        <v>3.2</v>
      </c>
      <c r="J28" s="27">
        <f>ROUND(J27/$C27*100,1)</f>
        <v>22.2</v>
      </c>
      <c r="K28" s="27">
        <f t="shared" si="14"/>
        <v>0.5</v>
      </c>
      <c r="L28" s="27">
        <f t="shared" si="14"/>
        <v>5.8</v>
      </c>
      <c r="M28" s="27">
        <f t="shared" si="14"/>
        <v>1.9</v>
      </c>
      <c r="N28" s="28">
        <f t="shared" si="14"/>
        <v>0</v>
      </c>
      <c r="O28" s="120"/>
    </row>
    <row r="29" spans="1:15" ht="13.5">
      <c r="A29" s="20"/>
      <c r="B29" s="332" t="s">
        <v>111</v>
      </c>
      <c r="C29" s="90">
        <v>640</v>
      </c>
      <c r="D29" s="37">
        <v>161</v>
      </c>
      <c r="E29" s="37">
        <v>151</v>
      </c>
      <c r="F29" s="37">
        <v>304</v>
      </c>
      <c r="G29" s="37">
        <v>196</v>
      </c>
      <c r="H29" s="37">
        <v>135</v>
      </c>
      <c r="I29" s="37">
        <v>30</v>
      </c>
      <c r="J29" s="37">
        <v>129</v>
      </c>
      <c r="K29" s="37">
        <v>2</v>
      </c>
      <c r="L29" s="37">
        <v>40</v>
      </c>
      <c r="M29" s="37">
        <v>25</v>
      </c>
      <c r="N29" s="30">
        <v>0</v>
      </c>
      <c r="O29" s="119"/>
    </row>
    <row r="30" spans="1:15" ht="13.5">
      <c r="A30" s="20"/>
      <c r="B30" s="341"/>
      <c r="C30" s="294" t="s">
        <v>258</v>
      </c>
      <c r="D30" s="27">
        <f aca="true" t="shared" si="15" ref="D30:M30">ROUND(D29/$C29*100,1)</f>
        <v>25.2</v>
      </c>
      <c r="E30" s="27">
        <f t="shared" si="15"/>
        <v>23.6</v>
      </c>
      <c r="F30" s="27">
        <f t="shared" si="15"/>
        <v>47.5</v>
      </c>
      <c r="G30" s="27">
        <f t="shared" si="15"/>
        <v>30.6</v>
      </c>
      <c r="H30" s="27">
        <f t="shared" si="15"/>
        <v>21.1</v>
      </c>
      <c r="I30" s="27">
        <f>ROUND(I29/$C29*100,1)</f>
        <v>4.7</v>
      </c>
      <c r="J30" s="27">
        <f>ROUND(J29/$C29*100,1)</f>
        <v>20.2</v>
      </c>
      <c r="K30" s="27">
        <f t="shared" si="15"/>
        <v>0.3</v>
      </c>
      <c r="L30" s="27">
        <f t="shared" si="15"/>
        <v>6.3</v>
      </c>
      <c r="M30" s="27">
        <f t="shared" si="15"/>
        <v>3.9</v>
      </c>
      <c r="N30" s="28">
        <f>ROUND(N29/$C29*100,1)</f>
        <v>0</v>
      </c>
      <c r="O30" s="120"/>
    </row>
    <row r="31" spans="1:15" ht="13.5">
      <c r="A31" s="20"/>
      <c r="B31" s="340" t="s">
        <v>113</v>
      </c>
      <c r="C31" s="93">
        <v>2080</v>
      </c>
      <c r="D31" s="29">
        <v>456</v>
      </c>
      <c r="E31" s="29">
        <v>469</v>
      </c>
      <c r="F31" s="29">
        <v>953</v>
      </c>
      <c r="G31" s="29">
        <v>779</v>
      </c>
      <c r="H31" s="29">
        <v>378</v>
      </c>
      <c r="I31" s="29">
        <v>93</v>
      </c>
      <c r="J31" s="29">
        <v>423</v>
      </c>
      <c r="K31" s="29">
        <v>22</v>
      </c>
      <c r="L31" s="29">
        <v>167</v>
      </c>
      <c r="M31" s="29">
        <v>51</v>
      </c>
      <c r="N31" s="30">
        <v>0</v>
      </c>
      <c r="O31" s="119"/>
    </row>
    <row r="32" spans="1:15" ht="13.5">
      <c r="A32" s="20"/>
      <c r="B32" s="341"/>
      <c r="C32" s="294" t="s">
        <v>258</v>
      </c>
      <c r="D32" s="27">
        <f aca="true" t="shared" si="16" ref="D32:M32">ROUND(D31/$C31*100,1)</f>
        <v>21.9</v>
      </c>
      <c r="E32" s="27">
        <f t="shared" si="16"/>
        <v>22.5</v>
      </c>
      <c r="F32" s="27">
        <f t="shared" si="16"/>
        <v>45.8</v>
      </c>
      <c r="G32" s="27">
        <f t="shared" si="16"/>
        <v>37.5</v>
      </c>
      <c r="H32" s="27">
        <f t="shared" si="16"/>
        <v>18.2</v>
      </c>
      <c r="I32" s="27">
        <f>ROUND(I31/$C31*100,1)</f>
        <v>4.5</v>
      </c>
      <c r="J32" s="27">
        <f>ROUND(J31/$C31*100,1)</f>
        <v>20.3</v>
      </c>
      <c r="K32" s="27">
        <f t="shared" si="16"/>
        <v>1.1</v>
      </c>
      <c r="L32" s="27">
        <f t="shared" si="16"/>
        <v>8</v>
      </c>
      <c r="M32" s="27">
        <f t="shared" si="16"/>
        <v>2.5</v>
      </c>
      <c r="N32" s="28">
        <f>ROUND(N31/$C31*100,1)</f>
        <v>0</v>
      </c>
      <c r="O32" s="120"/>
    </row>
    <row r="33" spans="1:15" ht="13.5">
      <c r="A33" s="20"/>
      <c r="B33" s="340" t="s">
        <v>114</v>
      </c>
      <c r="C33" s="93">
        <v>1538</v>
      </c>
      <c r="D33" s="29">
        <v>348</v>
      </c>
      <c r="E33" s="29">
        <v>402</v>
      </c>
      <c r="F33" s="29">
        <v>692</v>
      </c>
      <c r="G33" s="29">
        <v>599</v>
      </c>
      <c r="H33" s="29">
        <v>202</v>
      </c>
      <c r="I33" s="29">
        <v>71</v>
      </c>
      <c r="J33" s="29">
        <v>331</v>
      </c>
      <c r="K33" s="29">
        <v>10</v>
      </c>
      <c r="L33" s="29">
        <v>100</v>
      </c>
      <c r="M33" s="29">
        <v>54</v>
      </c>
      <c r="N33" s="30">
        <v>0</v>
      </c>
      <c r="O33" s="119"/>
    </row>
    <row r="34" spans="1:15" ht="13.5">
      <c r="A34" s="20"/>
      <c r="B34" s="341"/>
      <c r="C34" s="294" t="s">
        <v>258</v>
      </c>
      <c r="D34" s="27">
        <f aca="true" t="shared" si="17" ref="D34:M34">ROUND(D33/$C33*100,1)</f>
        <v>22.6</v>
      </c>
      <c r="E34" s="27">
        <f t="shared" si="17"/>
        <v>26.1</v>
      </c>
      <c r="F34" s="27">
        <f t="shared" si="17"/>
        <v>45</v>
      </c>
      <c r="G34" s="27">
        <f t="shared" si="17"/>
        <v>38.9</v>
      </c>
      <c r="H34" s="27">
        <f t="shared" si="17"/>
        <v>13.1</v>
      </c>
      <c r="I34" s="27">
        <f>ROUND(I33/$C33*100,1)</f>
        <v>4.6</v>
      </c>
      <c r="J34" s="27">
        <f>ROUND(J33/$C33*100,1)</f>
        <v>21.5</v>
      </c>
      <c r="K34" s="27">
        <f t="shared" si="17"/>
        <v>0.7</v>
      </c>
      <c r="L34" s="27">
        <f t="shared" si="17"/>
        <v>6.5</v>
      </c>
      <c r="M34" s="27">
        <f t="shared" si="17"/>
        <v>3.5</v>
      </c>
      <c r="N34" s="28">
        <f>ROUND(N33/$C33*100,1)</f>
        <v>0</v>
      </c>
      <c r="O34" s="120"/>
    </row>
    <row r="35" spans="1:15" ht="13.5">
      <c r="A35" s="20"/>
      <c r="B35" s="340" t="s">
        <v>115</v>
      </c>
      <c r="C35" s="93">
        <v>1110</v>
      </c>
      <c r="D35" s="29">
        <v>206</v>
      </c>
      <c r="E35" s="29">
        <v>271</v>
      </c>
      <c r="F35" s="29">
        <v>500</v>
      </c>
      <c r="G35" s="29">
        <v>431</v>
      </c>
      <c r="H35" s="29">
        <v>166</v>
      </c>
      <c r="I35" s="29">
        <v>56</v>
      </c>
      <c r="J35" s="29">
        <v>244</v>
      </c>
      <c r="K35" s="29">
        <v>9</v>
      </c>
      <c r="L35" s="29">
        <v>77</v>
      </c>
      <c r="M35" s="29">
        <v>39</v>
      </c>
      <c r="N35" s="30">
        <v>0</v>
      </c>
      <c r="O35" s="119"/>
    </row>
    <row r="36" spans="1:15" ht="13.5">
      <c r="A36" s="20"/>
      <c r="B36" s="341"/>
      <c r="C36" s="294" t="s">
        <v>258</v>
      </c>
      <c r="D36" s="27">
        <f aca="true" t="shared" si="18" ref="D36:M36">ROUND(D35/$C35*100,1)</f>
        <v>18.6</v>
      </c>
      <c r="E36" s="27">
        <f t="shared" si="18"/>
        <v>24.4</v>
      </c>
      <c r="F36" s="27">
        <f t="shared" si="18"/>
        <v>45</v>
      </c>
      <c r="G36" s="27">
        <f t="shared" si="18"/>
        <v>38.8</v>
      </c>
      <c r="H36" s="27">
        <f t="shared" si="18"/>
        <v>15</v>
      </c>
      <c r="I36" s="27">
        <f>ROUND(I35/$C35*100,1)</f>
        <v>5</v>
      </c>
      <c r="J36" s="27">
        <f>ROUND(J35/$C35*100,1)</f>
        <v>22</v>
      </c>
      <c r="K36" s="27">
        <f t="shared" si="18"/>
        <v>0.8</v>
      </c>
      <c r="L36" s="27">
        <f t="shared" si="18"/>
        <v>6.9</v>
      </c>
      <c r="M36" s="27">
        <f t="shared" si="18"/>
        <v>3.5</v>
      </c>
      <c r="N36" s="28">
        <f>ROUND(N35/$C35*100,1)</f>
        <v>0</v>
      </c>
      <c r="O36" s="120"/>
    </row>
    <row r="37" spans="1:15" ht="13.5">
      <c r="A37" s="20"/>
      <c r="B37" s="340" t="s">
        <v>116</v>
      </c>
      <c r="C37" s="93">
        <v>1203</v>
      </c>
      <c r="D37" s="29">
        <v>262</v>
      </c>
      <c r="E37" s="29">
        <v>291</v>
      </c>
      <c r="F37" s="29">
        <v>506</v>
      </c>
      <c r="G37" s="29">
        <v>526</v>
      </c>
      <c r="H37" s="29">
        <v>141</v>
      </c>
      <c r="I37" s="29">
        <v>38</v>
      </c>
      <c r="J37" s="29">
        <v>277</v>
      </c>
      <c r="K37" s="29">
        <v>10</v>
      </c>
      <c r="L37" s="29">
        <v>84</v>
      </c>
      <c r="M37" s="29">
        <v>41</v>
      </c>
      <c r="N37" s="30">
        <v>0</v>
      </c>
      <c r="O37" s="119"/>
    </row>
    <row r="38" spans="1:15" ht="13.5">
      <c r="A38" s="20"/>
      <c r="B38" s="341"/>
      <c r="C38" s="295" t="s">
        <v>258</v>
      </c>
      <c r="D38" s="31">
        <f aca="true" t="shared" si="19" ref="D38:N38">ROUND(D37/$C37*100,1)</f>
        <v>21.8</v>
      </c>
      <c r="E38" s="31">
        <f t="shared" si="19"/>
        <v>24.2</v>
      </c>
      <c r="F38" s="31">
        <f t="shared" si="19"/>
        <v>42.1</v>
      </c>
      <c r="G38" s="31">
        <f t="shared" si="19"/>
        <v>43.7</v>
      </c>
      <c r="H38" s="31">
        <f t="shared" si="19"/>
        <v>11.7</v>
      </c>
      <c r="I38" s="31">
        <f>ROUND(I37/$C37*100,1)</f>
        <v>3.2</v>
      </c>
      <c r="J38" s="31">
        <f>ROUND(J37/$C37*100,1)</f>
        <v>23</v>
      </c>
      <c r="K38" s="31">
        <f t="shared" si="19"/>
        <v>0.8</v>
      </c>
      <c r="L38" s="31">
        <f t="shared" si="19"/>
        <v>7</v>
      </c>
      <c r="M38" s="31">
        <f t="shared" si="19"/>
        <v>3.4</v>
      </c>
      <c r="N38" s="28">
        <f t="shared" si="19"/>
        <v>0</v>
      </c>
      <c r="O38" s="120"/>
    </row>
    <row r="39" spans="1:15" ht="13.5">
      <c r="A39" s="20"/>
      <c r="B39" s="331" t="s">
        <v>84</v>
      </c>
      <c r="C39" s="90">
        <v>7194</v>
      </c>
      <c r="D39" s="37">
        <f>SUM(D41,D43,D45)</f>
        <v>1573</v>
      </c>
      <c r="E39" s="42">
        <f aca="true" t="shared" si="20" ref="E39:N39">SUM(E41,E43,E45)</f>
        <v>1734</v>
      </c>
      <c r="F39" s="42">
        <f t="shared" si="20"/>
        <v>3233</v>
      </c>
      <c r="G39" s="42">
        <f t="shared" si="20"/>
        <v>2762</v>
      </c>
      <c r="H39" s="42">
        <f t="shared" si="20"/>
        <v>1127</v>
      </c>
      <c r="I39" s="42">
        <f>SUM(I41,I43,I45)</f>
        <v>308</v>
      </c>
      <c r="J39" s="42">
        <f>SUM(J41,J43,J45)</f>
        <v>1542</v>
      </c>
      <c r="K39" s="42">
        <f>SUM(K41,K43,K45)</f>
        <v>56</v>
      </c>
      <c r="L39" s="42">
        <f t="shared" si="20"/>
        <v>504</v>
      </c>
      <c r="M39" s="25">
        <f t="shared" si="20"/>
        <v>222</v>
      </c>
      <c r="N39" s="26">
        <f t="shared" si="20"/>
        <v>0</v>
      </c>
      <c r="O39" s="119"/>
    </row>
    <row r="40" spans="1:15" ht="13.5">
      <c r="A40" s="20"/>
      <c r="B40" s="341"/>
      <c r="C40" s="294" t="s">
        <v>258</v>
      </c>
      <c r="D40" s="27">
        <f aca="true" t="shared" si="21" ref="D40:M40">ROUND(D39/$C39*100,1)</f>
        <v>21.9</v>
      </c>
      <c r="E40" s="27">
        <f t="shared" si="21"/>
        <v>24.1</v>
      </c>
      <c r="F40" s="27">
        <f t="shared" si="21"/>
        <v>44.9</v>
      </c>
      <c r="G40" s="27">
        <f t="shared" si="21"/>
        <v>38.4</v>
      </c>
      <c r="H40" s="27">
        <f t="shared" si="21"/>
        <v>15.7</v>
      </c>
      <c r="I40" s="27">
        <f>ROUND(I39/$C39*100,1)</f>
        <v>4.3</v>
      </c>
      <c r="J40" s="27">
        <f>ROUND(J39/$C39*100,1)</f>
        <v>21.4</v>
      </c>
      <c r="K40" s="27">
        <f t="shared" si="21"/>
        <v>0.8</v>
      </c>
      <c r="L40" s="27">
        <f t="shared" si="21"/>
        <v>7</v>
      </c>
      <c r="M40" s="27">
        <f t="shared" si="21"/>
        <v>3.1</v>
      </c>
      <c r="N40" s="28">
        <f>ROUND(N39/$C39*100,1)</f>
        <v>0</v>
      </c>
      <c r="O40" s="120"/>
    </row>
    <row r="41" spans="1:15" ht="13.5">
      <c r="A41" s="20"/>
      <c r="B41" s="340" t="s">
        <v>131</v>
      </c>
      <c r="C41" s="93">
        <v>3200</v>
      </c>
      <c r="D41" s="29">
        <v>808</v>
      </c>
      <c r="E41" s="29">
        <v>854</v>
      </c>
      <c r="F41" s="29">
        <v>1381</v>
      </c>
      <c r="G41" s="29">
        <v>1142</v>
      </c>
      <c r="H41" s="29">
        <v>551</v>
      </c>
      <c r="I41" s="29">
        <v>100</v>
      </c>
      <c r="J41" s="29">
        <v>720</v>
      </c>
      <c r="K41" s="29">
        <v>34</v>
      </c>
      <c r="L41" s="29">
        <v>168</v>
      </c>
      <c r="M41" s="29">
        <v>100</v>
      </c>
      <c r="N41" s="30">
        <v>0</v>
      </c>
      <c r="O41" s="119"/>
    </row>
    <row r="42" spans="1:15" ht="13.5">
      <c r="A42" s="20"/>
      <c r="B42" s="341"/>
      <c r="C42" s="294" t="s">
        <v>258</v>
      </c>
      <c r="D42" s="27">
        <f aca="true" t="shared" si="22" ref="D42:N42">ROUND(D41/$C41*100,1)</f>
        <v>25.3</v>
      </c>
      <c r="E42" s="27">
        <f t="shared" si="22"/>
        <v>26.7</v>
      </c>
      <c r="F42" s="27">
        <f t="shared" si="22"/>
        <v>43.2</v>
      </c>
      <c r="G42" s="27">
        <f t="shared" si="22"/>
        <v>35.7</v>
      </c>
      <c r="H42" s="27">
        <f t="shared" si="22"/>
        <v>17.2</v>
      </c>
      <c r="I42" s="27">
        <f>ROUND(I41/$C41*100,1)</f>
        <v>3.1</v>
      </c>
      <c r="J42" s="27">
        <f>ROUND(J41/$C41*100,1)</f>
        <v>22.5</v>
      </c>
      <c r="K42" s="27">
        <f t="shared" si="22"/>
        <v>1.1</v>
      </c>
      <c r="L42" s="27">
        <f t="shared" si="22"/>
        <v>5.3</v>
      </c>
      <c r="M42" s="27">
        <f t="shared" si="22"/>
        <v>3.1</v>
      </c>
      <c r="N42" s="28">
        <f t="shared" si="22"/>
        <v>0</v>
      </c>
      <c r="O42" s="120"/>
    </row>
    <row r="43" spans="1:15" ht="13.5">
      <c r="A43" s="20"/>
      <c r="B43" s="342" t="s">
        <v>117</v>
      </c>
      <c r="C43" s="93">
        <v>2735</v>
      </c>
      <c r="D43" s="29">
        <v>538</v>
      </c>
      <c r="E43" s="29">
        <v>625</v>
      </c>
      <c r="F43" s="29">
        <v>1292</v>
      </c>
      <c r="G43" s="29">
        <v>1133</v>
      </c>
      <c r="H43" s="29">
        <v>426</v>
      </c>
      <c r="I43" s="29">
        <v>133</v>
      </c>
      <c r="J43" s="29">
        <v>567</v>
      </c>
      <c r="K43" s="29">
        <v>13</v>
      </c>
      <c r="L43" s="29">
        <v>220</v>
      </c>
      <c r="M43" s="29">
        <v>83</v>
      </c>
      <c r="N43" s="30">
        <v>0</v>
      </c>
      <c r="O43" s="119"/>
    </row>
    <row r="44" spans="1:15" ht="13.5">
      <c r="A44" s="20"/>
      <c r="B44" s="341"/>
      <c r="C44" s="294" t="s">
        <v>258</v>
      </c>
      <c r="D44" s="27">
        <f aca="true" t="shared" si="23" ref="D44:M44">ROUND(D43/$C43*100,1)</f>
        <v>19.7</v>
      </c>
      <c r="E44" s="27">
        <f t="shared" si="23"/>
        <v>22.9</v>
      </c>
      <c r="F44" s="27">
        <f t="shared" si="23"/>
        <v>47.2</v>
      </c>
      <c r="G44" s="27">
        <f t="shared" si="23"/>
        <v>41.4</v>
      </c>
      <c r="H44" s="27">
        <f t="shared" si="23"/>
        <v>15.6</v>
      </c>
      <c r="I44" s="27">
        <f>ROUND(I43/$C43*100,1)</f>
        <v>4.9</v>
      </c>
      <c r="J44" s="27">
        <f>ROUND(J43/$C43*100,1)</f>
        <v>20.7</v>
      </c>
      <c r="K44" s="27">
        <f t="shared" si="23"/>
        <v>0.5</v>
      </c>
      <c r="L44" s="27">
        <f t="shared" si="23"/>
        <v>8</v>
      </c>
      <c r="M44" s="88">
        <f t="shared" si="23"/>
        <v>3</v>
      </c>
      <c r="N44" s="28">
        <f>ROUND(N43/$C43*100,1)</f>
        <v>0</v>
      </c>
      <c r="O44" s="120"/>
    </row>
    <row r="45" spans="1:15" ht="13.5">
      <c r="A45" s="20"/>
      <c r="B45" s="338" t="s">
        <v>34</v>
      </c>
      <c r="C45" s="90">
        <v>1259</v>
      </c>
      <c r="D45" s="37">
        <v>227</v>
      </c>
      <c r="E45" s="37">
        <v>255</v>
      </c>
      <c r="F45" s="37">
        <v>560</v>
      </c>
      <c r="G45" s="37">
        <v>487</v>
      </c>
      <c r="H45" s="37">
        <v>150</v>
      </c>
      <c r="I45" s="37">
        <v>75</v>
      </c>
      <c r="J45" s="37">
        <v>255</v>
      </c>
      <c r="K45" s="37">
        <v>9</v>
      </c>
      <c r="L45" s="37">
        <v>116</v>
      </c>
      <c r="M45" s="29">
        <v>39</v>
      </c>
      <c r="N45" s="56">
        <v>0</v>
      </c>
      <c r="O45" s="119"/>
    </row>
    <row r="46" spans="1:15" ht="13.5">
      <c r="A46" s="20"/>
      <c r="B46" s="343"/>
      <c r="C46" s="295" t="s">
        <v>258</v>
      </c>
      <c r="D46" s="31">
        <f aca="true" t="shared" si="24" ref="D46:M46">ROUND(D45/$C45*100,1)</f>
        <v>18</v>
      </c>
      <c r="E46" s="31">
        <f t="shared" si="24"/>
        <v>20.3</v>
      </c>
      <c r="F46" s="31">
        <f t="shared" si="24"/>
        <v>44.5</v>
      </c>
      <c r="G46" s="31">
        <f t="shared" si="24"/>
        <v>38.7</v>
      </c>
      <c r="H46" s="31">
        <f t="shared" si="24"/>
        <v>11.9</v>
      </c>
      <c r="I46" s="31">
        <f>ROUND(I45/$C45*100,1)</f>
        <v>6</v>
      </c>
      <c r="J46" s="31">
        <f>ROUND(J45/$C45*100,1)</f>
        <v>20.3</v>
      </c>
      <c r="K46" s="31">
        <f t="shared" si="24"/>
        <v>0.7</v>
      </c>
      <c r="L46" s="31">
        <f t="shared" si="24"/>
        <v>9.2</v>
      </c>
      <c r="M46" s="31">
        <f t="shared" si="24"/>
        <v>3.1</v>
      </c>
      <c r="N46" s="32">
        <f>ROUND(N45/$C45*100,1)</f>
        <v>0</v>
      </c>
      <c r="O46" s="120"/>
    </row>
    <row r="47" spans="9:10" ht="13.5">
      <c r="I47" s="117"/>
      <c r="J47" s="117"/>
    </row>
    <row r="49" spans="1:14" ht="13.5">
      <c r="A49" s="11"/>
      <c r="B49" s="12"/>
      <c r="C49" s="12"/>
      <c r="D49" s="12"/>
      <c r="E49" s="12"/>
      <c r="F49" s="12"/>
      <c r="G49" s="12"/>
      <c r="H49" s="12"/>
      <c r="I49" s="12"/>
      <c r="J49" s="12"/>
      <c r="K49" s="12"/>
      <c r="L49" s="12"/>
      <c r="M49" s="12"/>
      <c r="N49" s="12"/>
    </row>
    <row r="50" spans="1:14" ht="13.5">
      <c r="A50" s="11"/>
      <c r="B50" s="12"/>
      <c r="C50" s="12"/>
      <c r="D50" s="12"/>
      <c r="E50" s="12"/>
      <c r="F50" s="12"/>
      <c r="G50" s="12"/>
      <c r="H50" s="12"/>
      <c r="I50" s="12"/>
      <c r="J50" s="12"/>
      <c r="K50" s="12"/>
      <c r="L50" s="12"/>
      <c r="M50" s="12"/>
      <c r="N50" s="12"/>
    </row>
    <row r="51" spans="2:14" ht="13.5">
      <c r="B51" s="12"/>
      <c r="C51" s="12"/>
      <c r="D51" s="12"/>
      <c r="E51" s="12"/>
      <c r="F51" s="12"/>
      <c r="G51" s="12"/>
      <c r="H51" s="12"/>
      <c r="I51" s="12"/>
      <c r="J51" s="12"/>
      <c r="K51" s="12"/>
      <c r="L51" s="12"/>
      <c r="M51" s="12"/>
      <c r="N51" s="12"/>
    </row>
    <row r="52" spans="2:14" ht="13.5">
      <c r="B52" s="71"/>
      <c r="C52" s="71"/>
      <c r="D52" s="71"/>
      <c r="E52" s="71"/>
      <c r="F52" s="71"/>
      <c r="G52" s="71"/>
      <c r="H52" s="71"/>
      <c r="I52" s="71"/>
      <c r="J52" s="71"/>
      <c r="K52" s="71"/>
      <c r="L52" s="71"/>
      <c r="M52" s="71"/>
      <c r="N52" s="12"/>
    </row>
    <row r="53" spans="2:14" ht="13.5">
      <c r="B53" s="74"/>
      <c r="C53" s="72"/>
      <c r="D53" s="72"/>
      <c r="E53" s="72"/>
      <c r="F53" s="72"/>
      <c r="G53" s="72"/>
      <c r="H53" s="72"/>
      <c r="I53" s="72"/>
      <c r="J53" s="72"/>
      <c r="K53" s="72"/>
      <c r="L53" s="72"/>
      <c r="M53" s="72"/>
      <c r="N53" s="12"/>
    </row>
    <row r="54" spans="2:14" ht="13.5">
      <c r="B54" s="74"/>
      <c r="C54" s="72"/>
      <c r="D54" s="73"/>
      <c r="E54" s="73"/>
      <c r="F54" s="73"/>
      <c r="G54" s="73"/>
      <c r="H54" s="73"/>
      <c r="I54" s="73"/>
      <c r="J54" s="73"/>
      <c r="K54" s="73"/>
      <c r="L54" s="73"/>
      <c r="M54" s="73"/>
      <c r="N54" s="12"/>
    </row>
    <row r="55" spans="2:14" ht="13.5">
      <c r="B55" s="74"/>
      <c r="C55" s="72"/>
      <c r="D55" s="72"/>
      <c r="E55" s="72"/>
      <c r="F55" s="72"/>
      <c r="G55" s="72"/>
      <c r="H55" s="72"/>
      <c r="I55" s="72"/>
      <c r="J55" s="72"/>
      <c r="K55" s="72"/>
      <c r="L55" s="72"/>
      <c r="M55" s="72"/>
      <c r="N55" s="12"/>
    </row>
    <row r="56" spans="2:14" ht="13.5">
      <c r="B56" s="74"/>
      <c r="C56" s="72"/>
      <c r="D56" s="73"/>
      <c r="E56" s="73"/>
      <c r="F56" s="73"/>
      <c r="G56" s="73"/>
      <c r="H56" s="73"/>
      <c r="I56" s="73"/>
      <c r="J56" s="73"/>
      <c r="K56" s="73"/>
      <c r="L56" s="73"/>
      <c r="M56" s="73"/>
      <c r="N56" s="12"/>
    </row>
    <row r="57" spans="2:14" ht="13.5">
      <c r="B57" s="74"/>
      <c r="C57" s="72"/>
      <c r="D57" s="72"/>
      <c r="E57" s="72"/>
      <c r="F57" s="72"/>
      <c r="G57" s="72"/>
      <c r="H57" s="72"/>
      <c r="I57" s="72"/>
      <c r="J57" s="72"/>
      <c r="K57" s="72"/>
      <c r="L57" s="72"/>
      <c r="M57" s="72"/>
      <c r="N57" s="12"/>
    </row>
    <row r="58" spans="2:14" ht="13.5">
      <c r="B58" s="74"/>
      <c r="C58" s="72"/>
      <c r="D58" s="73"/>
      <c r="E58" s="73"/>
      <c r="F58" s="73"/>
      <c r="G58" s="73"/>
      <c r="H58" s="73"/>
      <c r="I58" s="73"/>
      <c r="J58" s="73"/>
      <c r="K58" s="73"/>
      <c r="L58" s="73"/>
      <c r="M58" s="73"/>
      <c r="N58" s="12"/>
    </row>
    <row r="59" spans="2:14" ht="13.5">
      <c r="B59" s="75"/>
      <c r="C59" s="72"/>
      <c r="D59" s="72"/>
      <c r="E59" s="72"/>
      <c r="F59" s="72"/>
      <c r="G59" s="72"/>
      <c r="H59" s="72"/>
      <c r="I59" s="72"/>
      <c r="J59" s="72"/>
      <c r="K59" s="72"/>
      <c r="L59" s="72"/>
      <c r="M59" s="72"/>
      <c r="N59" s="12"/>
    </row>
    <row r="60" spans="2:14" ht="13.5">
      <c r="B60" s="74"/>
      <c r="C60" s="72"/>
      <c r="D60" s="73"/>
      <c r="E60" s="73"/>
      <c r="F60" s="73"/>
      <c r="G60" s="73"/>
      <c r="H60" s="73"/>
      <c r="I60" s="73"/>
      <c r="J60" s="73"/>
      <c r="K60" s="73"/>
      <c r="L60" s="73"/>
      <c r="M60" s="73"/>
      <c r="N60" s="12"/>
    </row>
    <row r="61" spans="2:14" ht="13.5">
      <c r="B61" s="74"/>
      <c r="C61" s="72"/>
      <c r="D61" s="72"/>
      <c r="E61" s="72"/>
      <c r="F61" s="72"/>
      <c r="G61" s="72"/>
      <c r="H61" s="72"/>
      <c r="I61" s="72"/>
      <c r="J61" s="72"/>
      <c r="K61" s="72"/>
      <c r="L61" s="72"/>
      <c r="M61" s="72"/>
      <c r="N61" s="12"/>
    </row>
    <row r="62" spans="2:14" ht="13.5">
      <c r="B62" s="74"/>
      <c r="C62" s="72"/>
      <c r="D62" s="73"/>
      <c r="E62" s="73"/>
      <c r="F62" s="73"/>
      <c r="G62" s="73"/>
      <c r="H62" s="73"/>
      <c r="I62" s="73"/>
      <c r="J62" s="73"/>
      <c r="K62" s="73"/>
      <c r="L62" s="73"/>
      <c r="M62" s="73"/>
      <c r="N62" s="12"/>
    </row>
    <row r="63" spans="2:14" ht="13.5">
      <c r="B63" s="74"/>
      <c r="C63" s="72"/>
      <c r="D63" s="72"/>
      <c r="E63" s="72"/>
      <c r="F63" s="72"/>
      <c r="G63" s="72"/>
      <c r="H63" s="72"/>
      <c r="I63" s="72"/>
      <c r="J63" s="72"/>
      <c r="K63" s="72"/>
      <c r="L63" s="72"/>
      <c r="M63" s="72"/>
      <c r="N63" s="12"/>
    </row>
    <row r="64" spans="2:14" ht="13.5">
      <c r="B64" s="74"/>
      <c r="C64" s="72"/>
      <c r="D64" s="73"/>
      <c r="E64" s="73"/>
      <c r="F64" s="73"/>
      <c r="G64" s="73"/>
      <c r="H64" s="73"/>
      <c r="I64" s="73"/>
      <c r="J64" s="73"/>
      <c r="K64" s="73"/>
      <c r="L64" s="73"/>
      <c r="M64" s="73"/>
      <c r="N64" s="12"/>
    </row>
    <row r="65" spans="2:14" ht="13.5">
      <c r="B65" s="74"/>
      <c r="C65" s="72"/>
      <c r="D65" s="72"/>
      <c r="E65" s="72"/>
      <c r="F65" s="72"/>
      <c r="G65" s="72"/>
      <c r="H65" s="72"/>
      <c r="I65" s="72"/>
      <c r="J65" s="72"/>
      <c r="K65" s="72"/>
      <c r="L65" s="72"/>
      <c r="M65" s="72"/>
      <c r="N65" s="12"/>
    </row>
    <row r="66" spans="2:14" ht="13.5">
      <c r="B66" s="74"/>
      <c r="C66" s="72"/>
      <c r="D66" s="73"/>
      <c r="E66" s="73"/>
      <c r="F66" s="73"/>
      <c r="G66" s="73"/>
      <c r="H66" s="73"/>
      <c r="I66" s="73"/>
      <c r="J66" s="73"/>
      <c r="K66" s="73"/>
      <c r="L66" s="73"/>
      <c r="M66" s="73"/>
      <c r="N66" s="12"/>
    </row>
    <row r="67" spans="2:14" ht="13.5">
      <c r="B67" s="74"/>
      <c r="C67" s="72"/>
      <c r="D67" s="72"/>
      <c r="E67" s="72"/>
      <c r="F67" s="72"/>
      <c r="G67" s="72"/>
      <c r="H67" s="72"/>
      <c r="I67" s="72"/>
      <c r="J67" s="72"/>
      <c r="K67" s="72"/>
      <c r="L67" s="72"/>
      <c r="M67" s="72"/>
      <c r="N67" s="12"/>
    </row>
    <row r="68" spans="2:14" ht="13.5">
      <c r="B68" s="74"/>
      <c r="C68" s="72"/>
      <c r="D68" s="73"/>
      <c r="E68" s="73"/>
      <c r="F68" s="73"/>
      <c r="G68" s="73"/>
      <c r="H68" s="73"/>
      <c r="I68" s="73"/>
      <c r="J68" s="73"/>
      <c r="K68" s="73"/>
      <c r="L68" s="73"/>
      <c r="M68" s="73"/>
      <c r="N68" s="12"/>
    </row>
    <row r="69" spans="2:14" ht="13.5">
      <c r="B69" s="74"/>
      <c r="C69" s="72"/>
      <c r="D69" s="72"/>
      <c r="E69" s="72"/>
      <c r="F69" s="72"/>
      <c r="G69" s="72"/>
      <c r="H69" s="72"/>
      <c r="I69" s="72"/>
      <c r="J69" s="72"/>
      <c r="K69" s="72"/>
      <c r="L69" s="72"/>
      <c r="M69" s="72"/>
      <c r="N69" s="12"/>
    </row>
    <row r="70" spans="2:14" ht="13.5">
      <c r="B70" s="74"/>
      <c r="C70" s="72"/>
      <c r="D70" s="73"/>
      <c r="E70" s="73"/>
      <c r="F70" s="73"/>
      <c r="G70" s="73"/>
      <c r="H70" s="73"/>
      <c r="I70" s="73"/>
      <c r="J70" s="73"/>
      <c r="K70" s="73"/>
      <c r="L70" s="73"/>
      <c r="M70" s="73"/>
      <c r="N70" s="12"/>
    </row>
    <row r="71" spans="2:14" ht="13.5">
      <c r="B71" s="74"/>
      <c r="C71" s="72"/>
      <c r="D71" s="72"/>
      <c r="E71" s="72"/>
      <c r="F71" s="72"/>
      <c r="G71" s="72"/>
      <c r="H71" s="72"/>
      <c r="I71" s="72"/>
      <c r="J71" s="72"/>
      <c r="K71" s="72"/>
      <c r="L71" s="72"/>
      <c r="M71" s="72"/>
      <c r="N71" s="12"/>
    </row>
    <row r="72" spans="2:14" ht="13.5">
      <c r="B72" s="74"/>
      <c r="C72" s="72"/>
      <c r="D72" s="73"/>
      <c r="E72" s="73"/>
      <c r="F72" s="73"/>
      <c r="G72" s="73"/>
      <c r="H72" s="73"/>
      <c r="I72" s="73"/>
      <c r="J72" s="73"/>
      <c r="K72" s="73"/>
      <c r="L72" s="73"/>
      <c r="M72" s="73"/>
      <c r="N72" s="12"/>
    </row>
    <row r="73" spans="2:14" ht="13.5">
      <c r="B73" s="75"/>
      <c r="C73" s="72"/>
      <c r="D73" s="72"/>
      <c r="E73" s="72"/>
      <c r="F73" s="72"/>
      <c r="G73" s="72"/>
      <c r="H73" s="72"/>
      <c r="I73" s="72"/>
      <c r="J73" s="72"/>
      <c r="K73" s="72"/>
      <c r="L73" s="72"/>
      <c r="M73" s="72"/>
      <c r="N73" s="12"/>
    </row>
    <row r="74" spans="2:14" ht="13.5">
      <c r="B74" s="74"/>
      <c r="C74" s="72"/>
      <c r="D74" s="73"/>
      <c r="E74" s="73"/>
      <c r="F74" s="73"/>
      <c r="G74" s="73"/>
      <c r="H74" s="73"/>
      <c r="I74" s="73"/>
      <c r="J74" s="73"/>
      <c r="K74" s="73"/>
      <c r="L74" s="73"/>
      <c r="M74" s="73"/>
      <c r="N74" s="12"/>
    </row>
    <row r="75" spans="2:14" ht="13.5">
      <c r="B75" s="74"/>
      <c r="C75" s="72"/>
      <c r="D75" s="72"/>
      <c r="E75" s="72"/>
      <c r="F75" s="72"/>
      <c r="G75" s="72"/>
      <c r="H75" s="72"/>
      <c r="I75" s="72"/>
      <c r="J75" s="72"/>
      <c r="K75" s="72"/>
      <c r="L75" s="72"/>
      <c r="M75" s="72"/>
      <c r="N75" s="12"/>
    </row>
    <row r="76" spans="2:14" ht="13.5">
      <c r="B76" s="74"/>
      <c r="C76" s="72"/>
      <c r="D76" s="73"/>
      <c r="E76" s="73"/>
      <c r="F76" s="73"/>
      <c r="G76" s="73"/>
      <c r="H76" s="73"/>
      <c r="I76" s="73"/>
      <c r="J76" s="73"/>
      <c r="K76" s="73"/>
      <c r="L76" s="73"/>
      <c r="M76" s="73"/>
      <c r="N76" s="12"/>
    </row>
    <row r="77" spans="2:14" ht="13.5">
      <c r="B77" s="74"/>
      <c r="C77" s="72"/>
      <c r="D77" s="72"/>
      <c r="E77" s="72"/>
      <c r="F77" s="72"/>
      <c r="G77" s="72"/>
      <c r="H77" s="72"/>
      <c r="I77" s="72"/>
      <c r="J77" s="72"/>
      <c r="K77" s="72"/>
      <c r="L77" s="72"/>
      <c r="M77" s="72"/>
      <c r="N77" s="12"/>
    </row>
    <row r="78" spans="2:14" ht="13.5">
      <c r="B78" s="74"/>
      <c r="C78" s="72"/>
      <c r="D78" s="73"/>
      <c r="E78" s="73"/>
      <c r="F78" s="73"/>
      <c r="G78" s="73"/>
      <c r="H78" s="73"/>
      <c r="I78" s="73"/>
      <c r="J78" s="73"/>
      <c r="K78" s="73"/>
      <c r="L78" s="73"/>
      <c r="M78" s="73"/>
      <c r="N78" s="12"/>
    </row>
    <row r="79" spans="2:14" ht="13.5">
      <c r="B79" s="74"/>
      <c r="C79" s="72"/>
      <c r="D79" s="72"/>
      <c r="E79" s="72"/>
      <c r="F79" s="72"/>
      <c r="G79" s="72"/>
      <c r="H79" s="72"/>
      <c r="I79" s="72"/>
      <c r="J79" s="72"/>
      <c r="K79" s="72"/>
      <c r="L79" s="72"/>
      <c r="M79" s="72"/>
      <c r="N79" s="12"/>
    </row>
    <row r="80" spans="2:14" ht="13.5">
      <c r="B80" s="74"/>
      <c r="C80" s="72"/>
      <c r="D80" s="73"/>
      <c r="E80" s="73"/>
      <c r="F80" s="73"/>
      <c r="G80" s="73"/>
      <c r="H80" s="73"/>
      <c r="I80" s="73"/>
      <c r="J80" s="73"/>
      <c r="K80" s="73"/>
      <c r="L80" s="73"/>
      <c r="M80" s="73"/>
      <c r="N80" s="12"/>
    </row>
    <row r="81" spans="2:14" ht="13.5">
      <c r="B81" s="74"/>
      <c r="C81" s="72"/>
      <c r="D81" s="72"/>
      <c r="E81" s="72"/>
      <c r="F81" s="72"/>
      <c r="G81" s="72"/>
      <c r="H81" s="72"/>
      <c r="I81" s="72"/>
      <c r="J81" s="72"/>
      <c r="K81" s="72"/>
      <c r="L81" s="72"/>
      <c r="M81" s="72"/>
      <c r="N81" s="12"/>
    </row>
    <row r="82" spans="2:14" ht="13.5">
      <c r="B82" s="74"/>
      <c r="C82" s="72"/>
      <c r="D82" s="73"/>
      <c r="E82" s="73"/>
      <c r="F82" s="73"/>
      <c r="G82" s="73"/>
      <c r="H82" s="73"/>
      <c r="I82" s="73"/>
      <c r="J82" s="73"/>
      <c r="K82" s="73"/>
      <c r="L82" s="73"/>
      <c r="M82" s="73"/>
      <c r="N82" s="12"/>
    </row>
    <row r="83" spans="2:14" ht="13.5">
      <c r="B83" s="74"/>
      <c r="C83" s="72"/>
      <c r="D83" s="72"/>
      <c r="E83" s="72"/>
      <c r="F83" s="72"/>
      <c r="G83" s="72"/>
      <c r="H83" s="72"/>
      <c r="I83" s="72"/>
      <c r="J83" s="72"/>
      <c r="K83" s="72"/>
      <c r="L83" s="72"/>
      <c r="M83" s="72"/>
      <c r="N83" s="12"/>
    </row>
    <row r="84" spans="2:14" ht="13.5">
      <c r="B84" s="74"/>
      <c r="C84" s="72"/>
      <c r="D84" s="73"/>
      <c r="E84" s="73"/>
      <c r="F84" s="73"/>
      <c r="G84" s="73"/>
      <c r="H84" s="73"/>
      <c r="I84" s="73"/>
      <c r="J84" s="73"/>
      <c r="K84" s="73"/>
      <c r="L84" s="73"/>
      <c r="M84" s="73"/>
      <c r="N84" s="12"/>
    </row>
    <row r="85" spans="2:14" ht="13.5">
      <c r="B85" s="74"/>
      <c r="C85" s="72"/>
      <c r="D85" s="72"/>
      <c r="E85" s="72"/>
      <c r="F85" s="72"/>
      <c r="G85" s="72"/>
      <c r="H85" s="72"/>
      <c r="I85" s="72"/>
      <c r="J85" s="72"/>
      <c r="K85" s="72"/>
      <c r="L85" s="72"/>
      <c r="M85" s="72"/>
      <c r="N85" s="12"/>
    </row>
    <row r="86" spans="2:14" ht="13.5">
      <c r="B86" s="74"/>
      <c r="C86" s="72"/>
      <c r="D86" s="73"/>
      <c r="E86" s="73"/>
      <c r="F86" s="73"/>
      <c r="G86" s="73"/>
      <c r="H86" s="73"/>
      <c r="I86" s="73"/>
      <c r="J86" s="73"/>
      <c r="K86" s="73"/>
      <c r="L86" s="73"/>
      <c r="M86" s="73"/>
      <c r="N86" s="12"/>
    </row>
    <row r="87" spans="2:14" ht="13.5">
      <c r="B87" s="74"/>
      <c r="C87" s="72"/>
      <c r="D87" s="72"/>
      <c r="E87" s="72"/>
      <c r="F87" s="72"/>
      <c r="G87" s="72"/>
      <c r="H87" s="72"/>
      <c r="I87" s="72"/>
      <c r="J87" s="72"/>
      <c r="K87" s="72"/>
      <c r="L87" s="72"/>
      <c r="M87" s="72"/>
      <c r="N87" s="12"/>
    </row>
    <row r="88" spans="2:14" ht="13.5">
      <c r="B88" s="74"/>
      <c r="C88" s="72"/>
      <c r="D88" s="73"/>
      <c r="E88" s="73"/>
      <c r="F88" s="73"/>
      <c r="G88" s="73"/>
      <c r="H88" s="73"/>
      <c r="I88" s="73"/>
      <c r="J88" s="73"/>
      <c r="K88" s="73"/>
      <c r="L88" s="73"/>
      <c r="M88" s="73"/>
      <c r="N88" s="12"/>
    </row>
    <row r="89" spans="2:14" ht="13.5">
      <c r="B89" s="74"/>
      <c r="C89" s="72"/>
      <c r="D89" s="72"/>
      <c r="E89" s="72"/>
      <c r="F89" s="72"/>
      <c r="G89" s="72"/>
      <c r="H89" s="72"/>
      <c r="I89" s="72"/>
      <c r="J89" s="72"/>
      <c r="K89" s="72"/>
      <c r="L89" s="72"/>
      <c r="M89" s="72"/>
      <c r="N89" s="12"/>
    </row>
    <row r="90" spans="2:14" ht="13.5">
      <c r="B90" s="74"/>
      <c r="C90" s="72"/>
      <c r="D90" s="73"/>
      <c r="E90" s="73"/>
      <c r="F90" s="73"/>
      <c r="G90" s="73"/>
      <c r="H90" s="73"/>
      <c r="I90" s="73"/>
      <c r="J90" s="73"/>
      <c r="K90" s="73"/>
      <c r="L90" s="73"/>
      <c r="M90" s="73"/>
      <c r="N90" s="12"/>
    </row>
    <row r="91" spans="2:14" ht="13.5">
      <c r="B91" s="74"/>
      <c r="C91" s="72"/>
      <c r="D91" s="72"/>
      <c r="E91" s="72"/>
      <c r="F91" s="72"/>
      <c r="G91" s="72"/>
      <c r="H91" s="72"/>
      <c r="I91" s="72"/>
      <c r="J91" s="72"/>
      <c r="K91" s="72"/>
      <c r="L91" s="72"/>
      <c r="M91" s="72"/>
      <c r="N91" s="12"/>
    </row>
    <row r="92" spans="2:14" ht="13.5">
      <c r="B92" s="74"/>
      <c r="C92" s="72"/>
      <c r="D92" s="73"/>
      <c r="E92" s="73"/>
      <c r="F92" s="73"/>
      <c r="G92" s="73"/>
      <c r="H92" s="73"/>
      <c r="I92" s="73"/>
      <c r="J92" s="73"/>
      <c r="K92" s="73"/>
      <c r="L92" s="73"/>
      <c r="M92" s="73"/>
      <c r="N92" s="12"/>
    </row>
    <row r="93" spans="2:14" ht="13.5">
      <c r="B93" s="75"/>
      <c r="C93" s="72"/>
      <c r="D93" s="72"/>
      <c r="E93" s="72"/>
      <c r="F93" s="72"/>
      <c r="G93" s="72"/>
      <c r="H93" s="72"/>
      <c r="I93" s="72"/>
      <c r="J93" s="72"/>
      <c r="K93" s="72"/>
      <c r="L93" s="72"/>
      <c r="M93" s="72"/>
      <c r="N93" s="12"/>
    </row>
    <row r="94" spans="2:14" ht="13.5">
      <c r="B94" s="74"/>
      <c r="C94" s="72"/>
      <c r="D94" s="73"/>
      <c r="E94" s="73"/>
      <c r="F94" s="73"/>
      <c r="G94" s="73"/>
      <c r="H94" s="73"/>
      <c r="I94" s="73"/>
      <c r="J94" s="73"/>
      <c r="K94" s="73"/>
      <c r="L94" s="73"/>
      <c r="M94" s="73"/>
      <c r="N94" s="12"/>
    </row>
    <row r="95" spans="2:14" ht="13.5">
      <c r="B95" s="12"/>
      <c r="C95" s="12"/>
      <c r="D95" s="12"/>
      <c r="E95" s="12"/>
      <c r="F95" s="12"/>
      <c r="G95" s="12"/>
      <c r="H95" s="12"/>
      <c r="I95" s="12"/>
      <c r="J95" s="12"/>
      <c r="K95" s="12"/>
      <c r="L95" s="12"/>
      <c r="M95" s="12"/>
      <c r="N95" s="12"/>
    </row>
    <row r="96" spans="2:14" ht="13.5">
      <c r="B96" s="12"/>
      <c r="C96" s="12"/>
      <c r="D96" s="12"/>
      <c r="E96" s="12"/>
      <c r="F96" s="12"/>
      <c r="G96" s="12"/>
      <c r="H96" s="12"/>
      <c r="I96" s="12"/>
      <c r="J96" s="12"/>
      <c r="K96" s="12"/>
      <c r="L96" s="12"/>
      <c r="M96" s="12"/>
      <c r="N96" s="12"/>
    </row>
    <row r="97" spans="2:14" ht="13.5">
      <c r="B97" s="12"/>
      <c r="C97" s="12"/>
      <c r="D97" s="12"/>
      <c r="E97" s="12"/>
      <c r="F97" s="12"/>
      <c r="G97" s="12"/>
      <c r="H97" s="12"/>
      <c r="I97" s="12"/>
      <c r="J97" s="12"/>
      <c r="K97" s="12"/>
      <c r="L97" s="12"/>
      <c r="M97" s="12"/>
      <c r="N97" s="12"/>
    </row>
    <row r="98" spans="2:14" ht="13.5">
      <c r="B98" s="12"/>
      <c r="C98" s="12"/>
      <c r="D98" s="12"/>
      <c r="E98" s="12"/>
      <c r="F98" s="12"/>
      <c r="G98" s="12"/>
      <c r="H98" s="12"/>
      <c r="I98" s="12"/>
      <c r="J98" s="12"/>
      <c r="K98" s="12"/>
      <c r="L98" s="12"/>
      <c r="M98" s="12"/>
      <c r="N98" s="12"/>
    </row>
  </sheetData>
  <sheetProtection/>
  <mergeCells count="21">
    <mergeCell ref="B5:B6"/>
    <mergeCell ref="B7:B8"/>
    <mergeCell ref="B9:B10"/>
    <mergeCell ref="B11:B12"/>
    <mergeCell ref="B13:B14"/>
    <mergeCell ref="B29:B30"/>
    <mergeCell ref="B45:B46"/>
    <mergeCell ref="B39:B40"/>
    <mergeCell ref="B23:B24"/>
    <mergeCell ref="B33:B34"/>
    <mergeCell ref="B37:B38"/>
    <mergeCell ref="B15:B16"/>
    <mergeCell ref="B43:B44"/>
    <mergeCell ref="B17:B18"/>
    <mergeCell ref="B31:B32"/>
    <mergeCell ref="B41:B42"/>
    <mergeCell ref="B35:B36"/>
    <mergeCell ref="B25:B26"/>
    <mergeCell ref="B21:B22"/>
    <mergeCell ref="B19:B20"/>
    <mergeCell ref="B27: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rowBreaks count="1" manualBreakCount="1">
    <brk id="4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J776"/>
  <sheetViews>
    <sheetView view="pageBreakPreview" zoomScaleSheetLayoutView="100" workbookViewId="0" topLeftCell="A1">
      <selection activeCell="F87" sqref="F87"/>
    </sheetView>
  </sheetViews>
  <sheetFormatPr defaultColWidth="13.00390625" defaultRowHeight="13.5"/>
  <cols>
    <col min="1" max="1" width="5.00390625" style="20" customWidth="1"/>
    <col min="2" max="2" width="13.00390625" style="20" customWidth="1"/>
    <col min="3" max="3" width="13.00390625" style="94" customWidth="1"/>
    <col min="4" max="16384" width="13.00390625" style="20" customWidth="1"/>
  </cols>
  <sheetData>
    <row r="1" ht="13.5">
      <c r="A1" s="20" t="s">
        <v>307</v>
      </c>
    </row>
    <row r="2" ht="13.5">
      <c r="A2" s="19" t="s">
        <v>71</v>
      </c>
    </row>
    <row r="3" ht="13.5">
      <c r="H3" s="290" t="s">
        <v>250</v>
      </c>
    </row>
    <row r="4" spans="2:9" ht="27">
      <c r="B4" s="291"/>
      <c r="C4" s="95" t="s">
        <v>6</v>
      </c>
      <c r="D4" s="21" t="s">
        <v>9</v>
      </c>
      <c r="E4" s="35" t="s">
        <v>10</v>
      </c>
      <c r="F4" s="35" t="s">
        <v>167</v>
      </c>
      <c r="G4" s="35" t="s">
        <v>104</v>
      </c>
      <c r="H4" s="23" t="s">
        <v>88</v>
      </c>
      <c r="I4" s="84"/>
    </row>
    <row r="5" spans="2:9" ht="13.5">
      <c r="B5" s="331" t="s">
        <v>84</v>
      </c>
      <c r="C5" s="96">
        <f aca="true" t="shared" si="0" ref="C5:H5">SUM(C7,C9,C11)</f>
        <v>7194</v>
      </c>
      <c r="D5" s="25">
        <f t="shared" si="0"/>
        <v>780</v>
      </c>
      <c r="E5" s="25">
        <f t="shared" si="0"/>
        <v>2613</v>
      </c>
      <c r="F5" s="25">
        <f t="shared" si="0"/>
        <v>1901</v>
      </c>
      <c r="G5" s="25">
        <f t="shared" si="0"/>
        <v>1852</v>
      </c>
      <c r="H5" s="26">
        <f t="shared" si="0"/>
        <v>48</v>
      </c>
      <c r="I5" s="68"/>
    </row>
    <row r="6" spans="2:9" ht="13.5">
      <c r="B6" s="341"/>
      <c r="C6" s="244">
        <f aca="true" t="shared" si="1" ref="C6:C12">SUM(D6:H6)</f>
        <v>100</v>
      </c>
      <c r="D6" s="27">
        <f>ROUND(D5/$C5*100,1)</f>
        <v>10.8</v>
      </c>
      <c r="E6" s="27">
        <f>ROUND(E5/$C5*100,1)+0.1</f>
        <v>36.4</v>
      </c>
      <c r="F6" s="27">
        <f>ROUND(F5/$C5*100,1)</f>
        <v>26.4</v>
      </c>
      <c r="G6" s="27">
        <f>ROUND(G5/$C5*100,1)</f>
        <v>25.7</v>
      </c>
      <c r="H6" s="28">
        <f>ROUND(H5/$C5*100,1)</f>
        <v>0.7</v>
      </c>
      <c r="I6" s="69"/>
    </row>
    <row r="7" spans="2:9" ht="13.5">
      <c r="B7" s="332" t="s">
        <v>89</v>
      </c>
      <c r="C7" s="98">
        <f t="shared" si="1"/>
        <v>3673</v>
      </c>
      <c r="D7" s="37">
        <v>426</v>
      </c>
      <c r="E7" s="37">
        <v>1338</v>
      </c>
      <c r="F7" s="37">
        <v>952</v>
      </c>
      <c r="G7" s="37">
        <v>932</v>
      </c>
      <c r="H7" s="39">
        <v>25</v>
      </c>
      <c r="I7" s="68"/>
    </row>
    <row r="8" spans="2:9" ht="13.5">
      <c r="B8" s="341"/>
      <c r="C8" s="244">
        <f t="shared" si="1"/>
        <v>100.00000000000001</v>
      </c>
      <c r="D8" s="27">
        <f>ROUND(D7/$C7*100,1)</f>
        <v>11.6</v>
      </c>
      <c r="E8" s="27">
        <f>ROUND(E7/$C7*100,1)</f>
        <v>36.4</v>
      </c>
      <c r="F8" s="27">
        <f>ROUND(F7/$C7*100,1)</f>
        <v>25.9</v>
      </c>
      <c r="G8" s="27">
        <f>ROUND(G7/$C7*100,1)</f>
        <v>25.4</v>
      </c>
      <c r="H8" s="28">
        <f>ROUND(H7/$C7*100,1)</f>
        <v>0.7</v>
      </c>
      <c r="I8" s="69"/>
    </row>
    <row r="9" spans="2:9" ht="13.5">
      <c r="B9" s="340" t="s">
        <v>90</v>
      </c>
      <c r="C9" s="98">
        <f t="shared" si="1"/>
        <v>3436</v>
      </c>
      <c r="D9" s="37">
        <v>345</v>
      </c>
      <c r="E9" s="37">
        <v>1248</v>
      </c>
      <c r="F9" s="37">
        <v>926</v>
      </c>
      <c r="G9" s="37">
        <v>894</v>
      </c>
      <c r="H9" s="39">
        <v>23</v>
      </c>
      <c r="I9" s="68"/>
    </row>
    <row r="10" spans="2:9" ht="13.5">
      <c r="B10" s="341"/>
      <c r="C10" s="244">
        <f t="shared" si="1"/>
        <v>100</v>
      </c>
      <c r="D10" s="27">
        <f>ROUND(D9/$C9*100,1)</f>
        <v>10</v>
      </c>
      <c r="E10" s="27">
        <f>ROUND(E9/$C9*100,1)+0.1</f>
        <v>36.4</v>
      </c>
      <c r="F10" s="27">
        <f>ROUND(F9/$C9*100,1)</f>
        <v>26.9</v>
      </c>
      <c r="G10" s="27">
        <f>ROUND(G9/$C9*100,1)</f>
        <v>26</v>
      </c>
      <c r="H10" s="28">
        <f>ROUND(H9/$C9*100,1)</f>
        <v>0.7</v>
      </c>
      <c r="I10" s="69"/>
    </row>
    <row r="11" spans="2:9" ht="13.5">
      <c r="B11" s="342" t="s">
        <v>88</v>
      </c>
      <c r="C11" s="98">
        <f t="shared" si="1"/>
        <v>85</v>
      </c>
      <c r="D11" s="37">
        <v>9</v>
      </c>
      <c r="E11" s="37">
        <v>27</v>
      </c>
      <c r="F11" s="37">
        <v>23</v>
      </c>
      <c r="G11" s="37">
        <v>26</v>
      </c>
      <c r="H11" s="39">
        <v>0</v>
      </c>
      <c r="I11" s="68"/>
    </row>
    <row r="12" spans="2:9" ht="13.5">
      <c r="B12" s="343"/>
      <c r="C12" s="245">
        <f t="shared" si="1"/>
        <v>100</v>
      </c>
      <c r="D12" s="31">
        <f>ROUND(D11/$C11*100,1)</f>
        <v>10.6</v>
      </c>
      <c r="E12" s="31">
        <f>ROUND(E11/$C11*100,1)-0.1</f>
        <v>31.7</v>
      </c>
      <c r="F12" s="31">
        <f>ROUND(F11/$C11*100,1)</f>
        <v>27.1</v>
      </c>
      <c r="G12" s="31">
        <f>ROUND(G11/$C11*100,1)</f>
        <v>30.6</v>
      </c>
      <c r="H12" s="32">
        <f>ROUND(H11/$C11*100,1)</f>
        <v>0</v>
      </c>
      <c r="I12" s="69"/>
    </row>
    <row r="13" spans="2:9" ht="13.5">
      <c r="B13" s="331" t="s">
        <v>84</v>
      </c>
      <c r="C13" s="96">
        <f>SUM(,C15,C17,C19,C21,C23)</f>
        <v>7194</v>
      </c>
      <c r="D13" s="25">
        <f>SUM(D15,D17,D19,D21,D23)</f>
        <v>780</v>
      </c>
      <c r="E13" s="25">
        <f>SUM(,E15,E17,E19,E21,E23)</f>
        <v>2613</v>
      </c>
      <c r="F13" s="25">
        <f>SUM(,F15,F17,F19,F21,F23)</f>
        <v>1901</v>
      </c>
      <c r="G13" s="25">
        <f>SUM(,G15,G17,G19,G21,G23)</f>
        <v>1852</v>
      </c>
      <c r="H13" s="26">
        <f>SUM(,H15,H17,H19,H21,H23)</f>
        <v>48</v>
      </c>
      <c r="I13" s="68"/>
    </row>
    <row r="14" spans="2:9" ht="13.5">
      <c r="B14" s="341"/>
      <c r="C14" s="244">
        <f aca="true" t="shared" si="2" ref="C14:C24">SUM(D14:H14)</f>
        <v>100</v>
      </c>
      <c r="D14" s="27">
        <f>ROUND(D13/$C13*100,1)</f>
        <v>10.8</v>
      </c>
      <c r="E14" s="27">
        <f>ROUND(E13/$C13*100,1)+0.1</f>
        <v>36.4</v>
      </c>
      <c r="F14" s="27">
        <f>ROUND(F13/$C13*100,1)</f>
        <v>26.4</v>
      </c>
      <c r="G14" s="27">
        <f>ROUND(G13/$C13*100,1)</f>
        <v>25.7</v>
      </c>
      <c r="H14" s="28">
        <f>ROUND(H13/$C13*100,1)</f>
        <v>0.7</v>
      </c>
      <c r="I14" s="69"/>
    </row>
    <row r="15" spans="2:9" ht="13.5">
      <c r="B15" s="340" t="s">
        <v>177</v>
      </c>
      <c r="C15" s="98">
        <f t="shared" si="2"/>
        <v>751</v>
      </c>
      <c r="D15" s="37">
        <v>95</v>
      </c>
      <c r="E15" s="37">
        <v>281</v>
      </c>
      <c r="F15" s="37">
        <v>187</v>
      </c>
      <c r="G15" s="37">
        <v>183</v>
      </c>
      <c r="H15" s="39">
        <v>5</v>
      </c>
      <c r="I15" s="68"/>
    </row>
    <row r="16" spans="2:9" ht="13.5">
      <c r="B16" s="341"/>
      <c r="C16" s="244">
        <f t="shared" si="2"/>
        <v>100.00000000000001</v>
      </c>
      <c r="D16" s="27">
        <f>ROUND(D15/$C15*100,1)</f>
        <v>12.6</v>
      </c>
      <c r="E16" s="27">
        <f>ROUND(E15/$C15*100,1)</f>
        <v>37.4</v>
      </c>
      <c r="F16" s="27">
        <f>ROUND(F15/$C15*100,1)</f>
        <v>24.9</v>
      </c>
      <c r="G16" s="27">
        <f>ROUND(G15/$C15*100,1)</f>
        <v>24.4</v>
      </c>
      <c r="H16" s="28">
        <f>ROUND(H15/$C15*100,1)</f>
        <v>0.7</v>
      </c>
      <c r="I16" s="69"/>
    </row>
    <row r="17" spans="2:9" ht="13.5">
      <c r="B17" s="340" t="s">
        <v>178</v>
      </c>
      <c r="C17" s="98">
        <f t="shared" si="2"/>
        <v>2327</v>
      </c>
      <c r="D17" s="37">
        <v>232</v>
      </c>
      <c r="E17" s="37">
        <v>894</v>
      </c>
      <c r="F17" s="37">
        <v>596</v>
      </c>
      <c r="G17" s="37">
        <v>592</v>
      </c>
      <c r="H17" s="39">
        <v>13</v>
      </c>
      <c r="I17" s="68"/>
    </row>
    <row r="18" spans="2:9" ht="13.5">
      <c r="B18" s="341"/>
      <c r="C18" s="244">
        <f t="shared" si="2"/>
        <v>100</v>
      </c>
      <c r="D18" s="27">
        <f>ROUND(D17/$C17*100,1)</f>
        <v>10</v>
      </c>
      <c r="E18" s="27">
        <f>ROUND(E17/$C17*100,1)</f>
        <v>38.4</v>
      </c>
      <c r="F18" s="27">
        <f>ROUND(F17/$C17*100,1)</f>
        <v>25.6</v>
      </c>
      <c r="G18" s="27">
        <f>ROUND(G17/$C17*100,1)</f>
        <v>25.4</v>
      </c>
      <c r="H18" s="28">
        <f>ROUND(H17/$C17*100,1)</f>
        <v>0.6</v>
      </c>
      <c r="I18" s="69"/>
    </row>
    <row r="19" spans="2:9" ht="13.5">
      <c r="B19" s="340" t="s">
        <v>110</v>
      </c>
      <c r="C19" s="98">
        <f t="shared" si="2"/>
        <v>2394</v>
      </c>
      <c r="D19" s="37">
        <v>258</v>
      </c>
      <c r="E19" s="37">
        <v>847</v>
      </c>
      <c r="F19" s="37">
        <v>650</v>
      </c>
      <c r="G19" s="37">
        <v>625</v>
      </c>
      <c r="H19" s="39">
        <v>14</v>
      </c>
      <c r="I19" s="68"/>
    </row>
    <row r="20" spans="2:9" ht="13.5">
      <c r="B20" s="341"/>
      <c r="C20" s="244">
        <f t="shared" si="2"/>
        <v>100</v>
      </c>
      <c r="D20" s="27">
        <f>ROUND(D19/$C19*100,1)</f>
        <v>10.8</v>
      </c>
      <c r="E20" s="27">
        <f>ROUND(E19/$C19*100,1)-0.1</f>
        <v>35.3</v>
      </c>
      <c r="F20" s="27">
        <f>ROUND(F19/$C19*100,1)</f>
        <v>27.2</v>
      </c>
      <c r="G20" s="27">
        <f>ROUND(G19/$C19*100,1)</f>
        <v>26.1</v>
      </c>
      <c r="H20" s="28">
        <f>ROUND(H19/$C19*100,1)</f>
        <v>0.6</v>
      </c>
      <c r="I20" s="69"/>
    </row>
    <row r="21" spans="2:9" ht="13.5">
      <c r="B21" s="340" t="s">
        <v>189</v>
      </c>
      <c r="C21" s="98">
        <f t="shared" si="2"/>
        <v>1712</v>
      </c>
      <c r="D21" s="37">
        <v>192</v>
      </c>
      <c r="E21" s="37">
        <v>590</v>
      </c>
      <c r="F21" s="37">
        <v>466</v>
      </c>
      <c r="G21" s="37">
        <v>448</v>
      </c>
      <c r="H21" s="39">
        <v>16</v>
      </c>
      <c r="I21" s="68"/>
    </row>
    <row r="22" spans="2:9" ht="13.5">
      <c r="B22" s="341"/>
      <c r="C22" s="244">
        <f t="shared" si="2"/>
        <v>100.00000000000001</v>
      </c>
      <c r="D22" s="27">
        <f>ROUND(D21/$C21*100,1)</f>
        <v>11.2</v>
      </c>
      <c r="E22" s="27">
        <f>ROUND(E21/$C21*100,1)</f>
        <v>34.5</v>
      </c>
      <c r="F22" s="27">
        <f>ROUND(F21/$C21*100,1)</f>
        <v>27.2</v>
      </c>
      <c r="G22" s="27">
        <f>ROUND(G21/$C21*100,1)</f>
        <v>26.2</v>
      </c>
      <c r="H22" s="28">
        <f>ROUND(H21/$C21*100,1)</f>
        <v>0.9</v>
      </c>
      <c r="I22" s="69"/>
    </row>
    <row r="23" spans="2:9" ht="13.5">
      <c r="B23" s="342" t="s">
        <v>88</v>
      </c>
      <c r="C23" s="98">
        <f t="shared" si="2"/>
        <v>10</v>
      </c>
      <c r="D23" s="37">
        <v>3</v>
      </c>
      <c r="E23" s="37">
        <v>1</v>
      </c>
      <c r="F23" s="37">
        <v>2</v>
      </c>
      <c r="G23" s="37">
        <v>4</v>
      </c>
      <c r="H23" s="39">
        <v>0</v>
      </c>
      <c r="I23" s="68"/>
    </row>
    <row r="24" spans="2:9" ht="13.5">
      <c r="B24" s="343"/>
      <c r="C24" s="245">
        <f t="shared" si="2"/>
        <v>100</v>
      </c>
      <c r="D24" s="31">
        <f>ROUND(D23/$C23*100,1)</f>
        <v>30</v>
      </c>
      <c r="E24" s="31">
        <f>ROUND(E23/$C23*100,1)</f>
        <v>10</v>
      </c>
      <c r="F24" s="31">
        <f>ROUND(F23/$C23*100,1)</f>
        <v>20</v>
      </c>
      <c r="G24" s="31">
        <f>ROUND(G23/$C23*100,1)</f>
        <v>40</v>
      </c>
      <c r="H24" s="32">
        <f>ROUND(H23/$C23*100,1)</f>
        <v>0</v>
      </c>
      <c r="I24" s="69"/>
    </row>
    <row r="25" spans="2:9" ht="13.5">
      <c r="B25" s="331" t="s">
        <v>84</v>
      </c>
      <c r="C25" s="96">
        <f aca="true" t="shared" si="3" ref="C25:H25">SUM(C29,C27,C31,C33,C35,C37)</f>
        <v>7194</v>
      </c>
      <c r="D25" s="25">
        <f t="shared" si="3"/>
        <v>780</v>
      </c>
      <c r="E25" s="25">
        <f t="shared" si="3"/>
        <v>2613</v>
      </c>
      <c r="F25" s="25">
        <f t="shared" si="3"/>
        <v>1901</v>
      </c>
      <c r="G25" s="25">
        <f t="shared" si="3"/>
        <v>1852</v>
      </c>
      <c r="H25" s="26">
        <f t="shared" si="3"/>
        <v>48</v>
      </c>
      <c r="I25" s="68"/>
    </row>
    <row r="26" spans="2:9" ht="13.5">
      <c r="B26" s="341"/>
      <c r="C26" s="244">
        <f aca="true" t="shared" si="4" ref="C26:C38">SUM(D26:H26)</f>
        <v>100</v>
      </c>
      <c r="D26" s="27">
        <f>ROUND(D25/$C25*100,1)</f>
        <v>10.8</v>
      </c>
      <c r="E26" s="27">
        <f>ROUND(E25/$C25*100,1)+0.1</f>
        <v>36.4</v>
      </c>
      <c r="F26" s="27">
        <f>ROUND(F25/$C25*100,1)</f>
        <v>26.4</v>
      </c>
      <c r="G26" s="27">
        <f>ROUND(G25/$C25*100,1)</f>
        <v>25.7</v>
      </c>
      <c r="H26" s="28">
        <f>ROUND(H25/$C25*100,1)</f>
        <v>0.7</v>
      </c>
      <c r="I26" s="69"/>
    </row>
    <row r="27" spans="2:9" ht="13.5">
      <c r="B27" s="340" t="s">
        <v>112</v>
      </c>
      <c r="C27" s="98">
        <f t="shared" si="4"/>
        <v>623</v>
      </c>
      <c r="D27" s="38">
        <v>66</v>
      </c>
      <c r="E27" s="29">
        <v>214</v>
      </c>
      <c r="F27" s="29">
        <v>151</v>
      </c>
      <c r="G27" s="29">
        <v>176</v>
      </c>
      <c r="H27" s="41">
        <v>16</v>
      </c>
      <c r="I27" s="68"/>
    </row>
    <row r="28" spans="2:9" ht="13.5">
      <c r="B28" s="341"/>
      <c r="C28" s="244">
        <f t="shared" si="4"/>
        <v>99.99999999999999</v>
      </c>
      <c r="D28" s="27">
        <f>ROUND(D27/$C27*100,1)</f>
        <v>10.6</v>
      </c>
      <c r="E28" s="27">
        <f>ROUND(E27/$C27*100,1)</f>
        <v>34.3</v>
      </c>
      <c r="F28" s="27">
        <f>ROUND(F27/$C27*100,1)</f>
        <v>24.2</v>
      </c>
      <c r="G28" s="27">
        <f>ROUND(G27/$C27*100,1)</f>
        <v>28.3</v>
      </c>
      <c r="H28" s="28">
        <f>ROUND(H27/$C27*100,1)</f>
        <v>2.6</v>
      </c>
      <c r="I28" s="69"/>
    </row>
    <row r="29" spans="2:9" ht="13.5">
      <c r="B29" s="332" t="s">
        <v>111</v>
      </c>
      <c r="C29" s="98">
        <f t="shared" si="4"/>
        <v>640</v>
      </c>
      <c r="D29" s="37">
        <v>83</v>
      </c>
      <c r="E29" s="37">
        <v>252</v>
      </c>
      <c r="F29" s="37">
        <v>151</v>
      </c>
      <c r="G29" s="37">
        <v>151</v>
      </c>
      <c r="H29" s="39">
        <v>3</v>
      </c>
      <c r="I29" s="68"/>
    </row>
    <row r="30" spans="2:9" ht="13.5">
      <c r="B30" s="341"/>
      <c r="C30" s="244">
        <f t="shared" si="4"/>
        <v>100</v>
      </c>
      <c r="D30" s="27">
        <f>ROUND(D29/$C29*100,1)</f>
        <v>13</v>
      </c>
      <c r="E30" s="27">
        <f>ROUND(E29/$C29*100,1)-0.1</f>
        <v>39.3</v>
      </c>
      <c r="F30" s="27">
        <f>ROUND(F29/$C29*100,1)</f>
        <v>23.6</v>
      </c>
      <c r="G30" s="27">
        <f>ROUND(G29/$C29*100,1)</f>
        <v>23.6</v>
      </c>
      <c r="H30" s="28">
        <f>ROUND(H29/$C29*100,1)</f>
        <v>0.5</v>
      </c>
      <c r="I30" s="69"/>
    </row>
    <row r="31" spans="2:9" ht="13.5">
      <c r="B31" s="340" t="s">
        <v>113</v>
      </c>
      <c r="C31" s="98">
        <f t="shared" si="4"/>
        <v>2080</v>
      </c>
      <c r="D31" s="29">
        <v>235</v>
      </c>
      <c r="E31" s="29">
        <v>725</v>
      </c>
      <c r="F31" s="29">
        <v>570</v>
      </c>
      <c r="G31" s="29">
        <v>536</v>
      </c>
      <c r="H31" s="41">
        <v>14</v>
      </c>
      <c r="I31" s="68"/>
    </row>
    <row r="32" spans="2:9" ht="13.5">
      <c r="B32" s="341"/>
      <c r="C32" s="244">
        <f t="shared" si="4"/>
        <v>100</v>
      </c>
      <c r="D32" s="27">
        <f>ROUND(D31/$C31*100,1)</f>
        <v>11.3</v>
      </c>
      <c r="E32" s="27">
        <f>ROUND(E31/$C31*100,1)-0.1</f>
        <v>34.8</v>
      </c>
      <c r="F32" s="27">
        <f>ROUND(F31/$C31*100,1)</f>
        <v>27.4</v>
      </c>
      <c r="G32" s="27">
        <f>ROUND(G31/$C31*100,1)</f>
        <v>25.8</v>
      </c>
      <c r="H32" s="28">
        <f>ROUND(H31/$C31*100,1)</f>
        <v>0.7</v>
      </c>
      <c r="I32" s="69"/>
    </row>
    <row r="33" spans="2:9" ht="13.5">
      <c r="B33" s="340" t="s">
        <v>114</v>
      </c>
      <c r="C33" s="98">
        <f t="shared" si="4"/>
        <v>1538</v>
      </c>
      <c r="D33" s="29">
        <v>146</v>
      </c>
      <c r="E33" s="29">
        <v>573</v>
      </c>
      <c r="F33" s="29">
        <v>406</v>
      </c>
      <c r="G33" s="29">
        <v>404</v>
      </c>
      <c r="H33" s="41">
        <v>9</v>
      </c>
      <c r="I33" s="68"/>
    </row>
    <row r="34" spans="2:9" ht="13.5">
      <c r="B34" s="341"/>
      <c r="C34" s="244">
        <f t="shared" si="4"/>
        <v>99.99999999999999</v>
      </c>
      <c r="D34" s="27">
        <f>ROUND(D33/$C33*100,1)</f>
        <v>9.5</v>
      </c>
      <c r="E34" s="27">
        <f>ROUND(E33/$C33*100,1)-0.1</f>
        <v>37.199999999999996</v>
      </c>
      <c r="F34" s="27">
        <f>ROUND(F33/$C33*100,1)</f>
        <v>26.4</v>
      </c>
      <c r="G34" s="27">
        <f>ROUND(G33/$C33*100,1)</f>
        <v>26.3</v>
      </c>
      <c r="H34" s="28">
        <f>ROUND(H33/$C33*100,1)</f>
        <v>0.6</v>
      </c>
      <c r="I34" s="69"/>
    </row>
    <row r="35" spans="2:9" ht="13.5">
      <c r="B35" s="340" t="s">
        <v>115</v>
      </c>
      <c r="C35" s="98">
        <f t="shared" si="4"/>
        <v>1110</v>
      </c>
      <c r="D35" s="29">
        <v>111</v>
      </c>
      <c r="E35" s="29">
        <v>419</v>
      </c>
      <c r="F35" s="29">
        <v>298</v>
      </c>
      <c r="G35" s="29">
        <v>279</v>
      </c>
      <c r="H35" s="41">
        <v>3</v>
      </c>
      <c r="I35" s="68"/>
    </row>
    <row r="36" spans="2:9" ht="13.5">
      <c r="B36" s="341"/>
      <c r="C36" s="244">
        <f t="shared" si="4"/>
        <v>100.00000000000001</v>
      </c>
      <c r="D36" s="27">
        <f>ROUND(D35/$C35*100,1)</f>
        <v>10</v>
      </c>
      <c r="E36" s="27">
        <f>ROUND(E35/$C35*100,1)+0.1</f>
        <v>37.800000000000004</v>
      </c>
      <c r="F36" s="27">
        <f>ROUND(F35/$C35*100,1)</f>
        <v>26.8</v>
      </c>
      <c r="G36" s="27">
        <f>ROUND(G35/$C35*100,1)</f>
        <v>25.1</v>
      </c>
      <c r="H36" s="28">
        <f>ROUND(H35/$C35*100,1)</f>
        <v>0.3</v>
      </c>
      <c r="I36" s="69"/>
    </row>
    <row r="37" spans="2:9" ht="13.5">
      <c r="B37" s="340" t="s">
        <v>116</v>
      </c>
      <c r="C37" s="98">
        <f t="shared" si="4"/>
        <v>1203</v>
      </c>
      <c r="D37" s="29">
        <v>139</v>
      </c>
      <c r="E37" s="29">
        <v>430</v>
      </c>
      <c r="F37" s="29">
        <v>325</v>
      </c>
      <c r="G37" s="29">
        <v>306</v>
      </c>
      <c r="H37" s="41">
        <v>3</v>
      </c>
      <c r="I37" s="68"/>
    </row>
    <row r="38" spans="2:9" ht="13.5">
      <c r="B38" s="341"/>
      <c r="C38" s="245">
        <f t="shared" si="4"/>
        <v>100.00000000000001</v>
      </c>
      <c r="D38" s="31">
        <f>ROUND(D37/$C37*100,1)</f>
        <v>11.6</v>
      </c>
      <c r="E38" s="31">
        <f>ROUND(E37/$C37*100,1)+0.1</f>
        <v>35.800000000000004</v>
      </c>
      <c r="F38" s="31">
        <f>ROUND(F37/$C37*100,1)</f>
        <v>27</v>
      </c>
      <c r="G38" s="31">
        <f>ROUND(G37/$C37*100,1)</f>
        <v>25.4</v>
      </c>
      <c r="H38" s="32">
        <f>ROUND(H37/$C37*100,1)</f>
        <v>0.2</v>
      </c>
      <c r="I38" s="69"/>
    </row>
    <row r="39" spans="2:9" ht="13.5">
      <c r="B39" s="331" t="s">
        <v>84</v>
      </c>
      <c r="C39" s="96">
        <f aca="true" t="shared" si="5" ref="C39:H39">SUM(C41,C43,C45)</f>
        <v>7194</v>
      </c>
      <c r="D39" s="42">
        <f t="shared" si="5"/>
        <v>780</v>
      </c>
      <c r="E39" s="42">
        <f t="shared" si="5"/>
        <v>2613</v>
      </c>
      <c r="F39" s="42">
        <f t="shared" si="5"/>
        <v>1901</v>
      </c>
      <c r="G39" s="42">
        <f t="shared" si="5"/>
        <v>1852</v>
      </c>
      <c r="H39" s="26">
        <f t="shared" si="5"/>
        <v>48</v>
      </c>
      <c r="I39" s="68"/>
    </row>
    <row r="40" spans="2:9" ht="13.5">
      <c r="B40" s="341"/>
      <c r="C40" s="244">
        <f aca="true" t="shared" si="6" ref="C40:C46">SUM(D40:H40)</f>
        <v>100</v>
      </c>
      <c r="D40" s="27">
        <f>ROUND(D39/$C39*100,1)</f>
        <v>10.8</v>
      </c>
      <c r="E40" s="27">
        <f>ROUND(E39/$C39*100,1)+0.1</f>
        <v>36.4</v>
      </c>
      <c r="F40" s="27">
        <f>ROUND(F39/$C39*100,1)</f>
        <v>26.4</v>
      </c>
      <c r="G40" s="27">
        <f>ROUND(G39/$C39*100,1)</f>
        <v>25.7</v>
      </c>
      <c r="H40" s="28">
        <f>ROUND(H39/$C39*100,1)</f>
        <v>0.7</v>
      </c>
      <c r="I40" s="69"/>
    </row>
    <row r="41" spans="2:9" ht="13.5">
      <c r="B41" s="340" t="s">
        <v>131</v>
      </c>
      <c r="C41" s="98">
        <f t="shared" si="6"/>
        <v>3200</v>
      </c>
      <c r="D41" s="29">
        <v>428</v>
      </c>
      <c r="E41" s="29">
        <v>1309</v>
      </c>
      <c r="F41" s="29">
        <v>798</v>
      </c>
      <c r="G41" s="29">
        <v>640</v>
      </c>
      <c r="H41" s="41">
        <v>25</v>
      </c>
      <c r="I41" s="68"/>
    </row>
    <row r="42" spans="2:9" ht="13.5">
      <c r="B42" s="341"/>
      <c r="C42" s="244">
        <f t="shared" si="6"/>
        <v>99.99999999999999</v>
      </c>
      <c r="D42" s="27">
        <f>ROUND(D41/$C41*100,1)</f>
        <v>13.4</v>
      </c>
      <c r="E42" s="27">
        <f>ROUND(E41/$C41*100,1)</f>
        <v>40.9</v>
      </c>
      <c r="F42" s="27">
        <f>ROUND(F41/$C41*100,1)</f>
        <v>24.9</v>
      </c>
      <c r="G42" s="27">
        <f>ROUND(G41/$C41*100,1)</f>
        <v>20</v>
      </c>
      <c r="H42" s="28">
        <f>ROUND(H41/$C41*100,1)</f>
        <v>0.8</v>
      </c>
      <c r="I42" s="69"/>
    </row>
    <row r="43" spans="2:9" ht="13.5">
      <c r="B43" s="342" t="s">
        <v>117</v>
      </c>
      <c r="C43" s="98">
        <f t="shared" si="6"/>
        <v>2735</v>
      </c>
      <c r="D43" s="29">
        <v>241</v>
      </c>
      <c r="E43" s="29">
        <v>877</v>
      </c>
      <c r="F43" s="29">
        <v>775</v>
      </c>
      <c r="G43" s="29">
        <v>825</v>
      </c>
      <c r="H43" s="41">
        <v>17</v>
      </c>
      <c r="I43" s="68"/>
    </row>
    <row r="44" spans="2:9" ht="13.5">
      <c r="B44" s="341"/>
      <c r="C44" s="244">
        <f t="shared" si="6"/>
        <v>100</v>
      </c>
      <c r="D44" s="27">
        <f>ROUND(D43/$C43*100,1)</f>
        <v>8.8</v>
      </c>
      <c r="E44" s="27">
        <f>ROUND(E43/$C43*100,1)</f>
        <v>32.1</v>
      </c>
      <c r="F44" s="27">
        <f>ROUND(F43/$C43*100,1)</f>
        <v>28.3</v>
      </c>
      <c r="G44" s="27">
        <f>ROUND(G43/$C43*100,1)</f>
        <v>30.2</v>
      </c>
      <c r="H44" s="28">
        <f>ROUND(H43/$C43*100,1)</f>
        <v>0.6</v>
      </c>
      <c r="I44" s="69"/>
    </row>
    <row r="45" spans="2:9" ht="13.5">
      <c r="B45" s="342" t="s">
        <v>34</v>
      </c>
      <c r="C45" s="98">
        <f t="shared" si="6"/>
        <v>1259</v>
      </c>
      <c r="D45" s="29">
        <v>111</v>
      </c>
      <c r="E45" s="29">
        <v>427</v>
      </c>
      <c r="F45" s="29">
        <v>328</v>
      </c>
      <c r="G45" s="29">
        <v>387</v>
      </c>
      <c r="H45" s="41">
        <v>6</v>
      </c>
      <c r="I45" s="68"/>
    </row>
    <row r="46" spans="2:9" ht="13.5">
      <c r="B46" s="345"/>
      <c r="C46" s="245">
        <f t="shared" si="6"/>
        <v>100.00000000000001</v>
      </c>
      <c r="D46" s="31">
        <f>ROUND(D45/$C45*100,1)</f>
        <v>8.8</v>
      </c>
      <c r="E46" s="31">
        <f>ROUND(E45/$C45*100,1)</f>
        <v>33.9</v>
      </c>
      <c r="F46" s="31">
        <f>ROUND(F45/$C45*100,1)</f>
        <v>26.1</v>
      </c>
      <c r="G46" s="31">
        <f>ROUND(G45/$C45*100,1)</f>
        <v>30.7</v>
      </c>
      <c r="H46" s="32">
        <f>ROUND(H45/$C45*100,1)</f>
        <v>0.5</v>
      </c>
      <c r="I46" s="69"/>
    </row>
    <row r="47" ht="13.5">
      <c r="I47" s="57"/>
    </row>
    <row r="48" ht="13.5">
      <c r="I48" s="57"/>
    </row>
    <row r="49" ht="13.5">
      <c r="A49" s="20" t="s">
        <v>308</v>
      </c>
    </row>
    <row r="50" ht="13.5">
      <c r="A50" s="20" t="s">
        <v>11</v>
      </c>
    </row>
    <row r="51" ht="13.5">
      <c r="A51" s="20" t="s">
        <v>52</v>
      </c>
    </row>
    <row r="52" ht="13.5">
      <c r="G52" s="290" t="s">
        <v>250</v>
      </c>
    </row>
    <row r="53" spans="2:7" ht="40.5">
      <c r="B53" s="291"/>
      <c r="C53" s="95" t="s">
        <v>84</v>
      </c>
      <c r="D53" s="35" t="s">
        <v>106</v>
      </c>
      <c r="E53" s="35" t="s">
        <v>72</v>
      </c>
      <c r="F53" s="35" t="s">
        <v>174</v>
      </c>
      <c r="G53" s="23" t="s">
        <v>88</v>
      </c>
    </row>
    <row r="54" spans="2:9" ht="13.5">
      <c r="B54" s="331" t="s">
        <v>84</v>
      </c>
      <c r="C54" s="96">
        <f>SUM(C56,C58,C60)</f>
        <v>7194</v>
      </c>
      <c r="D54" s="25">
        <f>SUM(D56,D58,D60)</f>
        <v>4529</v>
      </c>
      <c r="E54" s="25">
        <f>SUM(E56,E58,E60)</f>
        <v>237</v>
      </c>
      <c r="F54" s="25">
        <f>SUM(F56,F58,F60)</f>
        <v>2280</v>
      </c>
      <c r="G54" s="26">
        <f>SUM(G56,G58,G60)</f>
        <v>148</v>
      </c>
      <c r="I54" s="40"/>
    </row>
    <row r="55" spans="2:7" ht="13.5">
      <c r="B55" s="341"/>
      <c r="C55" s="244">
        <f aca="true" t="shared" si="7" ref="C55:C61">SUM(D55:G55)</f>
        <v>100</v>
      </c>
      <c r="D55" s="27">
        <f>ROUND(D54/$C54*100,1)-0.1</f>
        <v>62.9</v>
      </c>
      <c r="E55" s="27">
        <f>ROUND(E54/$C54*100,1)</f>
        <v>3.3</v>
      </c>
      <c r="F55" s="27">
        <f>ROUND(F54/$C54*100,1)</f>
        <v>31.7</v>
      </c>
      <c r="G55" s="28">
        <f>ROUND(G54/$C54*100,1)</f>
        <v>2.1</v>
      </c>
    </row>
    <row r="56" spans="2:7" ht="13.5">
      <c r="B56" s="332" t="s">
        <v>89</v>
      </c>
      <c r="C56" s="98">
        <f>SUM(D56:G56)</f>
        <v>3673</v>
      </c>
      <c r="D56" s="37">
        <v>2362</v>
      </c>
      <c r="E56" s="37">
        <v>123</v>
      </c>
      <c r="F56" s="37">
        <v>1104</v>
      </c>
      <c r="G56" s="39">
        <v>84</v>
      </c>
    </row>
    <row r="57" spans="2:7" ht="13.5">
      <c r="B57" s="341"/>
      <c r="C57" s="244">
        <f>SUM(D57:G57)</f>
        <v>99.99999999999999</v>
      </c>
      <c r="D57" s="27">
        <f>ROUND(D56/$C56*100,1)</f>
        <v>64.3</v>
      </c>
      <c r="E57" s="27">
        <f>ROUND(E56/$C56*100,1)</f>
        <v>3.3</v>
      </c>
      <c r="F57" s="27">
        <f>ROUND(F56/$C56*100,1)</f>
        <v>30.1</v>
      </c>
      <c r="G57" s="28">
        <f>ROUND(G56/$C56*100,1)</f>
        <v>2.3</v>
      </c>
    </row>
    <row r="58" spans="2:7" ht="13.5">
      <c r="B58" s="340" t="s">
        <v>90</v>
      </c>
      <c r="C58" s="98">
        <f t="shared" si="7"/>
        <v>3436</v>
      </c>
      <c r="D58" s="37">
        <v>2115</v>
      </c>
      <c r="E58" s="37">
        <v>110</v>
      </c>
      <c r="F58" s="37">
        <v>1147</v>
      </c>
      <c r="G58" s="39">
        <v>64</v>
      </c>
    </row>
    <row r="59" spans="2:7" ht="13.5">
      <c r="B59" s="341"/>
      <c r="C59" s="244">
        <f t="shared" si="7"/>
        <v>100</v>
      </c>
      <c r="D59" s="27">
        <f>ROUND(D58/$C58*100,1)-0.1</f>
        <v>61.5</v>
      </c>
      <c r="E59" s="27">
        <f>ROUND(E58/$C58*100,1)</f>
        <v>3.2</v>
      </c>
      <c r="F59" s="27">
        <f>ROUND(F58/$C58*100,1)</f>
        <v>33.4</v>
      </c>
      <c r="G59" s="28">
        <f>ROUND(G58/$C58*100,1)</f>
        <v>1.9</v>
      </c>
    </row>
    <row r="60" spans="2:7" ht="13.5">
      <c r="B60" s="342" t="s">
        <v>88</v>
      </c>
      <c r="C60" s="98">
        <f t="shared" si="7"/>
        <v>85</v>
      </c>
      <c r="D60" s="37">
        <v>52</v>
      </c>
      <c r="E60" s="37">
        <v>4</v>
      </c>
      <c r="F60" s="37">
        <v>29</v>
      </c>
      <c r="G60" s="39">
        <v>0</v>
      </c>
    </row>
    <row r="61" spans="2:7" ht="13.5">
      <c r="B61" s="343"/>
      <c r="C61" s="245">
        <f t="shared" si="7"/>
        <v>100</v>
      </c>
      <c r="D61" s="31">
        <f>ROUND(D60/$C60*100,1)</f>
        <v>61.2</v>
      </c>
      <c r="E61" s="31">
        <f>ROUND(E60/$C60*100,1)</f>
        <v>4.7</v>
      </c>
      <c r="F61" s="31">
        <f>ROUND(F60/$C60*100,1)</f>
        <v>34.1</v>
      </c>
      <c r="G61" s="32">
        <f>ROUND(G60/$C60*100,1)</f>
        <v>0</v>
      </c>
    </row>
    <row r="62" spans="2:7" ht="13.5">
      <c r="B62" s="331" t="s">
        <v>84</v>
      </c>
      <c r="C62" s="96">
        <f>SUM(,C64,C66,C68,C70,C72)</f>
        <v>7194</v>
      </c>
      <c r="D62" s="25">
        <f>SUM(D64,D66,D68,D70,D72)</f>
        <v>4529</v>
      </c>
      <c r="E62" s="25">
        <f>SUM(,E64,E66,E68,E70,E72)</f>
        <v>237</v>
      </c>
      <c r="F62" s="25">
        <f>SUM(,F64,F66,F68,F70,F72)</f>
        <v>2280</v>
      </c>
      <c r="G62" s="26">
        <f>SUM(,G64,G66,G68,G70,G72)</f>
        <v>148</v>
      </c>
    </row>
    <row r="63" spans="2:7" ht="13.5">
      <c r="B63" s="341"/>
      <c r="C63" s="244">
        <f aca="true" t="shared" si="8" ref="C63:C73">SUM(D63:G63)</f>
        <v>100</v>
      </c>
      <c r="D63" s="27">
        <f>ROUND(D62/$C62*100,1)-0.1</f>
        <v>62.9</v>
      </c>
      <c r="E63" s="27">
        <f>ROUND(E62/$C62*100,1)</f>
        <v>3.3</v>
      </c>
      <c r="F63" s="27">
        <f>ROUND(F62/$C62*100,1)</f>
        <v>31.7</v>
      </c>
      <c r="G63" s="28">
        <f>ROUND(G62/$C62*100,1)</f>
        <v>2.1</v>
      </c>
    </row>
    <row r="64" spans="2:7" ht="13.5">
      <c r="B64" s="340" t="s">
        <v>177</v>
      </c>
      <c r="C64" s="98">
        <f t="shared" si="8"/>
        <v>751</v>
      </c>
      <c r="D64" s="37">
        <v>499</v>
      </c>
      <c r="E64" s="37">
        <v>28</v>
      </c>
      <c r="F64" s="37">
        <v>208</v>
      </c>
      <c r="G64" s="39">
        <v>16</v>
      </c>
    </row>
    <row r="65" spans="2:7" ht="13.5">
      <c r="B65" s="341"/>
      <c r="C65" s="244">
        <f t="shared" si="8"/>
        <v>100</v>
      </c>
      <c r="D65" s="27">
        <f>ROUND(D64/$C64*100,1)+0.1</f>
        <v>66.5</v>
      </c>
      <c r="E65" s="27">
        <f>ROUND(E64/$C64*100,1)</f>
        <v>3.7</v>
      </c>
      <c r="F65" s="27">
        <f>ROUND(F64/$C64*100,1)</f>
        <v>27.7</v>
      </c>
      <c r="G65" s="28">
        <f>ROUND(G64/$C64*100,1)</f>
        <v>2.1</v>
      </c>
    </row>
    <row r="66" spans="2:7" ht="13.5">
      <c r="B66" s="340" t="s">
        <v>178</v>
      </c>
      <c r="C66" s="98">
        <f t="shared" si="8"/>
        <v>2327</v>
      </c>
      <c r="D66" s="37">
        <v>1484</v>
      </c>
      <c r="E66" s="37">
        <v>72</v>
      </c>
      <c r="F66" s="37">
        <v>726</v>
      </c>
      <c r="G66" s="39">
        <v>45</v>
      </c>
    </row>
    <row r="67" spans="2:7" ht="13.5">
      <c r="B67" s="341"/>
      <c r="C67" s="244">
        <f t="shared" si="8"/>
        <v>100</v>
      </c>
      <c r="D67" s="27">
        <f>ROUND(D66/$C66*100,1)</f>
        <v>63.8</v>
      </c>
      <c r="E67" s="27">
        <f>ROUND(E66/$C66*100,1)</f>
        <v>3.1</v>
      </c>
      <c r="F67" s="27">
        <f>ROUND(F66/$C66*100,1)</f>
        <v>31.2</v>
      </c>
      <c r="G67" s="28">
        <f>ROUND(G66/$C66*100,1)</f>
        <v>1.9</v>
      </c>
    </row>
    <row r="68" spans="2:7" ht="13.5">
      <c r="B68" s="340" t="s">
        <v>110</v>
      </c>
      <c r="C68" s="98">
        <f t="shared" si="8"/>
        <v>2394</v>
      </c>
      <c r="D68" s="37">
        <v>1495</v>
      </c>
      <c r="E68" s="37">
        <v>83</v>
      </c>
      <c r="F68" s="37">
        <v>773</v>
      </c>
      <c r="G68" s="39">
        <v>43</v>
      </c>
    </row>
    <row r="69" spans="2:7" ht="13.5">
      <c r="B69" s="341"/>
      <c r="C69" s="244">
        <f t="shared" si="8"/>
        <v>100</v>
      </c>
      <c r="D69" s="27">
        <f>ROUND(D68/$C68*100,1)</f>
        <v>62.4</v>
      </c>
      <c r="E69" s="27">
        <f>ROUND(E68/$C68*100,1)</f>
        <v>3.5</v>
      </c>
      <c r="F69" s="27">
        <f>ROUND(F68/$C68*100,1)</f>
        <v>32.3</v>
      </c>
      <c r="G69" s="28">
        <f>ROUND(G68/$C68*100,1)</f>
        <v>1.8</v>
      </c>
    </row>
    <row r="70" spans="2:7" ht="13.5">
      <c r="B70" s="340" t="s">
        <v>189</v>
      </c>
      <c r="C70" s="98">
        <f t="shared" si="8"/>
        <v>1712</v>
      </c>
      <c r="D70" s="37">
        <v>1046</v>
      </c>
      <c r="E70" s="37">
        <v>54</v>
      </c>
      <c r="F70" s="37">
        <v>569</v>
      </c>
      <c r="G70" s="39">
        <v>43</v>
      </c>
    </row>
    <row r="71" spans="2:7" ht="13.5">
      <c r="B71" s="341"/>
      <c r="C71" s="244">
        <f t="shared" si="8"/>
        <v>100</v>
      </c>
      <c r="D71" s="27">
        <f>ROUND(D70/$C70*100,1)</f>
        <v>61.1</v>
      </c>
      <c r="E71" s="27">
        <f>ROUND(E70/$C70*100,1)</f>
        <v>3.2</v>
      </c>
      <c r="F71" s="27">
        <f>ROUND(F70/$C70*100,1)</f>
        <v>33.2</v>
      </c>
      <c r="G71" s="28">
        <f>ROUND(G70/$C70*100,1)</f>
        <v>2.5</v>
      </c>
    </row>
    <row r="72" spans="2:7" ht="13.5">
      <c r="B72" s="342" t="s">
        <v>88</v>
      </c>
      <c r="C72" s="98">
        <f t="shared" si="8"/>
        <v>10</v>
      </c>
      <c r="D72" s="37">
        <v>5</v>
      </c>
      <c r="E72" s="37">
        <v>0</v>
      </c>
      <c r="F72" s="37">
        <v>4</v>
      </c>
      <c r="G72" s="39">
        <v>1</v>
      </c>
    </row>
    <row r="73" spans="2:7" ht="13.5">
      <c r="B73" s="343"/>
      <c r="C73" s="245">
        <f t="shared" si="8"/>
        <v>100</v>
      </c>
      <c r="D73" s="31">
        <f>ROUND(D72/$C72*100,1)</f>
        <v>50</v>
      </c>
      <c r="E73" s="31">
        <f>ROUND(E72/$C72*100,1)</f>
        <v>0</v>
      </c>
      <c r="F73" s="31">
        <f>ROUND(F72/$C72*100,1)</f>
        <v>40</v>
      </c>
      <c r="G73" s="32">
        <f>ROUND(G72/$C72*100,1)</f>
        <v>10</v>
      </c>
    </row>
    <row r="74" spans="2:7" ht="13.5">
      <c r="B74" s="331" t="s">
        <v>84</v>
      </c>
      <c r="C74" s="96">
        <f>SUM(C78,C76,C80,C82,C84,C86)</f>
        <v>7194</v>
      </c>
      <c r="D74" s="25">
        <f>SUM(D78,D76,D80,D82,D84,D86)</f>
        <v>4529</v>
      </c>
      <c r="E74" s="25">
        <f>SUM(E78,E76,E80,E82,E84,E86)</f>
        <v>237</v>
      </c>
      <c r="F74" s="25">
        <f>SUM(F78,F76,F80,F82,F84,F86)</f>
        <v>2280</v>
      </c>
      <c r="G74" s="26">
        <f>SUM(G78,G76,G80,G82,G84,G86)</f>
        <v>148</v>
      </c>
    </row>
    <row r="75" spans="2:7" ht="13.5">
      <c r="B75" s="341"/>
      <c r="C75" s="244">
        <f aca="true" t="shared" si="9" ref="C75:C87">SUM(D75:G75)</f>
        <v>100</v>
      </c>
      <c r="D75" s="27">
        <f>ROUND(D74/$C74*100,1)-0.1</f>
        <v>62.9</v>
      </c>
      <c r="E75" s="27">
        <f>ROUND(E74/$C74*100,1)</f>
        <v>3.3</v>
      </c>
      <c r="F75" s="27">
        <f>ROUND(F74/$C74*100,1)</f>
        <v>31.7</v>
      </c>
      <c r="G75" s="28">
        <f>ROUND(G74/$C74*100,1)</f>
        <v>2.1</v>
      </c>
    </row>
    <row r="76" spans="2:7" ht="13.5">
      <c r="B76" s="340" t="s">
        <v>112</v>
      </c>
      <c r="C76" s="98">
        <f t="shared" si="9"/>
        <v>623</v>
      </c>
      <c r="D76" s="29">
        <v>398</v>
      </c>
      <c r="E76" s="29">
        <v>21</v>
      </c>
      <c r="F76" s="29">
        <v>185</v>
      </c>
      <c r="G76" s="41">
        <v>19</v>
      </c>
    </row>
    <row r="77" spans="2:7" ht="13.5">
      <c r="B77" s="341"/>
      <c r="C77" s="244">
        <f t="shared" si="9"/>
        <v>100</v>
      </c>
      <c r="D77" s="27">
        <f>ROUND(D76/$C76*100,1)</f>
        <v>63.9</v>
      </c>
      <c r="E77" s="27">
        <f>ROUND(E76/$C76*100,1)</f>
        <v>3.4</v>
      </c>
      <c r="F77" s="27">
        <f>ROUND(F76/$C76*100,1)</f>
        <v>29.7</v>
      </c>
      <c r="G77" s="28">
        <f>ROUND(G76/$C76*100,1)</f>
        <v>3</v>
      </c>
    </row>
    <row r="78" spans="2:7" ht="13.5">
      <c r="B78" s="332" t="s">
        <v>111</v>
      </c>
      <c r="C78" s="98">
        <f t="shared" si="9"/>
        <v>640</v>
      </c>
      <c r="D78" s="37">
        <v>408</v>
      </c>
      <c r="E78" s="37">
        <v>26</v>
      </c>
      <c r="F78" s="37">
        <v>197</v>
      </c>
      <c r="G78" s="39">
        <v>9</v>
      </c>
    </row>
    <row r="79" spans="2:7" ht="13.5">
      <c r="B79" s="341"/>
      <c r="C79" s="244">
        <f t="shared" si="9"/>
        <v>100</v>
      </c>
      <c r="D79" s="27">
        <f>ROUND(D78/$C78*100,1)-0.1</f>
        <v>63.699999999999996</v>
      </c>
      <c r="E79" s="27">
        <f>ROUND(E78/$C78*100,1)</f>
        <v>4.1</v>
      </c>
      <c r="F79" s="27">
        <f>ROUND(F78/$C78*100,1)</f>
        <v>30.8</v>
      </c>
      <c r="G79" s="28">
        <f>ROUND(G78/$C78*100,1)</f>
        <v>1.4</v>
      </c>
    </row>
    <row r="80" spans="2:7" ht="13.5">
      <c r="B80" s="340" t="s">
        <v>113</v>
      </c>
      <c r="C80" s="98">
        <f t="shared" si="9"/>
        <v>2080</v>
      </c>
      <c r="D80" s="29">
        <v>1351</v>
      </c>
      <c r="E80" s="29">
        <v>76</v>
      </c>
      <c r="F80" s="29">
        <v>614</v>
      </c>
      <c r="G80" s="41">
        <v>39</v>
      </c>
    </row>
    <row r="81" spans="2:7" ht="13.5">
      <c r="B81" s="341"/>
      <c r="C81" s="244">
        <f t="shared" si="9"/>
        <v>100.00000000000001</v>
      </c>
      <c r="D81" s="27">
        <f>ROUND(D80/$C80*100,1)-0.1</f>
        <v>64.9</v>
      </c>
      <c r="E81" s="27">
        <f>ROUND(E80/$C80*100,1)</f>
        <v>3.7</v>
      </c>
      <c r="F81" s="27">
        <f>ROUND(F80/$C80*100,1)</f>
        <v>29.5</v>
      </c>
      <c r="G81" s="28">
        <f>ROUND(G80/$C80*100,1)</f>
        <v>1.9</v>
      </c>
    </row>
    <row r="82" spans="2:7" ht="13.5">
      <c r="B82" s="340" t="s">
        <v>114</v>
      </c>
      <c r="C82" s="98">
        <f t="shared" si="9"/>
        <v>1538</v>
      </c>
      <c r="D82" s="29">
        <v>924</v>
      </c>
      <c r="E82" s="29">
        <v>37</v>
      </c>
      <c r="F82" s="29">
        <v>545</v>
      </c>
      <c r="G82" s="41">
        <v>32</v>
      </c>
    </row>
    <row r="83" spans="2:7" ht="13.5">
      <c r="B83" s="341"/>
      <c r="C83" s="244">
        <f t="shared" si="9"/>
        <v>100</v>
      </c>
      <c r="D83" s="27">
        <f>ROUND(D82/$C82*100,1)</f>
        <v>60.1</v>
      </c>
      <c r="E83" s="27">
        <f>ROUND(E82/$C82*100,1)</f>
        <v>2.4</v>
      </c>
      <c r="F83" s="27">
        <f>ROUND(F82/$C82*100,1)</f>
        <v>35.4</v>
      </c>
      <c r="G83" s="28">
        <f>ROUND(G82/$C82*100,1)</f>
        <v>2.1</v>
      </c>
    </row>
    <row r="84" spans="2:7" ht="13.5">
      <c r="B84" s="340" t="s">
        <v>115</v>
      </c>
      <c r="C84" s="98">
        <f t="shared" si="9"/>
        <v>1110</v>
      </c>
      <c r="D84" s="29">
        <v>724</v>
      </c>
      <c r="E84" s="29">
        <v>34</v>
      </c>
      <c r="F84" s="29">
        <v>324</v>
      </c>
      <c r="G84" s="41">
        <v>28</v>
      </c>
    </row>
    <row r="85" spans="2:7" ht="13.5">
      <c r="B85" s="341"/>
      <c r="C85" s="244">
        <f t="shared" si="9"/>
        <v>100</v>
      </c>
      <c r="D85" s="27">
        <f>ROUND(D84/$C84*100,1)</f>
        <v>65.2</v>
      </c>
      <c r="E85" s="27">
        <f>ROUND(E84/$C84*100,1)</f>
        <v>3.1</v>
      </c>
      <c r="F85" s="27">
        <f>ROUND(F84/$C84*100,1)</f>
        <v>29.2</v>
      </c>
      <c r="G85" s="28">
        <f>ROUND(G84/$C84*100,1)</f>
        <v>2.5</v>
      </c>
    </row>
    <row r="86" spans="2:7" ht="13.5">
      <c r="B86" s="340" t="s">
        <v>116</v>
      </c>
      <c r="C86" s="98">
        <f t="shared" si="9"/>
        <v>1203</v>
      </c>
      <c r="D86" s="29">
        <v>724</v>
      </c>
      <c r="E86" s="29">
        <v>43</v>
      </c>
      <c r="F86" s="29">
        <v>415</v>
      </c>
      <c r="G86" s="41">
        <v>21</v>
      </c>
    </row>
    <row r="87" spans="2:7" ht="13.5">
      <c r="B87" s="341"/>
      <c r="C87" s="245">
        <f t="shared" si="9"/>
        <v>100.00000000000001</v>
      </c>
      <c r="D87" s="31">
        <f>ROUND(D86/$C86*100,1)</f>
        <v>60.2</v>
      </c>
      <c r="E87" s="31">
        <f>ROUND(E86/$C86*100,1)</f>
        <v>3.6</v>
      </c>
      <c r="F87" s="31">
        <f>ROUND(F86/$C86*100,1)</f>
        <v>34.5</v>
      </c>
      <c r="G87" s="32">
        <f>ROUND(G86/$C86*100,1)</f>
        <v>1.7</v>
      </c>
    </row>
    <row r="88" spans="2:7" ht="13.5">
      <c r="B88" s="331" t="s">
        <v>84</v>
      </c>
      <c r="C88" s="96">
        <f>SUM(C90,C92,C94)</f>
        <v>7194</v>
      </c>
      <c r="D88" s="42">
        <f>SUM(D90,D92,D94)</f>
        <v>4529</v>
      </c>
      <c r="E88" s="42">
        <f>SUM(E90,E92,E94)</f>
        <v>237</v>
      </c>
      <c r="F88" s="42">
        <f>SUM(F90,F92,F94)</f>
        <v>2280</v>
      </c>
      <c r="G88" s="26">
        <f>SUM(G90,G92,G94)</f>
        <v>148</v>
      </c>
    </row>
    <row r="89" spans="2:7" ht="13.5">
      <c r="B89" s="341"/>
      <c r="C89" s="244">
        <f>SUM(D89:G89)</f>
        <v>100</v>
      </c>
      <c r="D89" s="27">
        <f>ROUND(D88/$C88*100,1)-0.1</f>
        <v>62.9</v>
      </c>
      <c r="E89" s="27">
        <f>ROUND(E88/$C88*100,1)</f>
        <v>3.3</v>
      </c>
      <c r="F89" s="27">
        <f>ROUND(F88/$C88*100,1)</f>
        <v>31.7</v>
      </c>
      <c r="G89" s="28">
        <f>ROUND(G88/$C88*100,1)</f>
        <v>2.1</v>
      </c>
    </row>
    <row r="90" spans="2:7" ht="13.5">
      <c r="B90" s="340" t="s">
        <v>131</v>
      </c>
      <c r="C90" s="98">
        <f>SUM(D90:J90)</f>
        <v>3200</v>
      </c>
      <c r="D90" s="29">
        <v>2051</v>
      </c>
      <c r="E90" s="29">
        <v>106</v>
      </c>
      <c r="F90" s="29">
        <v>971</v>
      </c>
      <c r="G90" s="41">
        <v>72</v>
      </c>
    </row>
    <row r="91" spans="2:7" ht="13.5">
      <c r="B91" s="341"/>
      <c r="C91" s="244">
        <f>SUM(D91:G91)</f>
        <v>99.99999999999999</v>
      </c>
      <c r="D91" s="27">
        <f>ROUND(D90/$C90*100,1)</f>
        <v>64.1</v>
      </c>
      <c r="E91" s="27">
        <f>ROUND(E90/$C90*100,1)</f>
        <v>3.3</v>
      </c>
      <c r="F91" s="27">
        <f>ROUND(F90/$C90*100,1)</f>
        <v>30.3</v>
      </c>
      <c r="G91" s="28">
        <f>ROUND(G90/$C90*100,1)</f>
        <v>2.3</v>
      </c>
    </row>
    <row r="92" spans="2:7" ht="13.5">
      <c r="B92" s="342" t="s">
        <v>117</v>
      </c>
      <c r="C92" s="98">
        <f>SUM(D92:J92)</f>
        <v>2735</v>
      </c>
      <c r="D92" s="29">
        <v>1711</v>
      </c>
      <c r="E92" s="29">
        <v>86</v>
      </c>
      <c r="F92" s="29">
        <v>884</v>
      </c>
      <c r="G92" s="41">
        <v>54</v>
      </c>
    </row>
    <row r="93" spans="2:7" ht="13.5">
      <c r="B93" s="341"/>
      <c r="C93" s="237">
        <f>SUM(D93:G93)</f>
        <v>100</v>
      </c>
      <c r="D93" s="27">
        <f>ROUND(D92/$C92*100,1)</f>
        <v>62.6</v>
      </c>
      <c r="E93" s="27">
        <f>ROUND(E92/$C92*100,1)</f>
        <v>3.1</v>
      </c>
      <c r="F93" s="27">
        <f>ROUND(F92/$C92*100,1)</f>
        <v>32.3</v>
      </c>
      <c r="G93" s="28">
        <f>ROUND(G92/$C92*100,1)</f>
        <v>2</v>
      </c>
    </row>
    <row r="94" spans="2:7" ht="13.5">
      <c r="B94" s="338" t="s">
        <v>34</v>
      </c>
      <c r="C94" s="98">
        <f>SUM(D94:J94)</f>
        <v>1259</v>
      </c>
      <c r="D94" s="37">
        <v>767</v>
      </c>
      <c r="E94" s="37">
        <v>45</v>
      </c>
      <c r="F94" s="37">
        <v>425</v>
      </c>
      <c r="G94" s="39">
        <v>22</v>
      </c>
    </row>
    <row r="95" spans="2:7" ht="13.5">
      <c r="B95" s="343"/>
      <c r="C95" s="245">
        <f>SUM(D95:G95)</f>
        <v>100</v>
      </c>
      <c r="D95" s="31">
        <f>ROUND(D94/$C94*100,1)</f>
        <v>60.9</v>
      </c>
      <c r="E95" s="31">
        <f>ROUND(E94/$C94*100,1)</f>
        <v>3.6</v>
      </c>
      <c r="F95" s="31">
        <f>ROUND(F94/$C94*100,1)</f>
        <v>33.8</v>
      </c>
      <c r="G95" s="32">
        <f>ROUND(G94/$C94*100,1)</f>
        <v>1.7</v>
      </c>
    </row>
    <row r="96" ht="13.5">
      <c r="A96" s="20" t="s">
        <v>309</v>
      </c>
    </row>
    <row r="97" ht="13.5">
      <c r="A97" s="20" t="s">
        <v>11</v>
      </c>
    </row>
    <row r="98" ht="13.5">
      <c r="A98" s="20" t="s">
        <v>53</v>
      </c>
    </row>
    <row r="99" ht="13.5">
      <c r="G99" s="290" t="s">
        <v>250</v>
      </c>
    </row>
    <row r="100" spans="2:7" ht="40.5">
      <c r="B100" s="291"/>
      <c r="C100" s="95" t="s">
        <v>84</v>
      </c>
      <c r="D100" s="35" t="s">
        <v>106</v>
      </c>
      <c r="E100" s="35" t="s">
        <v>72</v>
      </c>
      <c r="F100" s="35" t="s">
        <v>174</v>
      </c>
      <c r="G100" s="23" t="s">
        <v>88</v>
      </c>
    </row>
    <row r="101" spans="2:7" ht="13.5">
      <c r="B101" s="331" t="s">
        <v>84</v>
      </c>
      <c r="C101" s="96">
        <f>SUM(C103,C105,C107)</f>
        <v>7194</v>
      </c>
      <c r="D101" s="25">
        <f>SUM(D103,D105,D107)</f>
        <v>1271</v>
      </c>
      <c r="E101" s="25">
        <f>SUM(E103,E105,E107)</f>
        <v>113</v>
      </c>
      <c r="F101" s="25">
        <f>SUM(F103,F105,F107)</f>
        <v>5652</v>
      </c>
      <c r="G101" s="26">
        <f>SUM(G103,G105,G107)</f>
        <v>158</v>
      </c>
    </row>
    <row r="102" spans="2:7" ht="13.5">
      <c r="B102" s="341"/>
      <c r="C102" s="244">
        <f aca="true" t="shared" si="10" ref="C102:C108">SUM(D102:G102)</f>
        <v>100</v>
      </c>
      <c r="D102" s="27">
        <f>ROUND(D101/$C101*100,1)</f>
        <v>17.7</v>
      </c>
      <c r="E102" s="27">
        <f>ROUND(E101/$C101*100,1)</f>
        <v>1.6</v>
      </c>
      <c r="F102" s="27">
        <f>ROUND(F101/$C101*100,1)-0.1</f>
        <v>78.5</v>
      </c>
      <c r="G102" s="28">
        <f>ROUND(G101/$C101*100,1)</f>
        <v>2.2</v>
      </c>
    </row>
    <row r="103" spans="2:7" ht="13.5">
      <c r="B103" s="332" t="s">
        <v>89</v>
      </c>
      <c r="C103" s="98">
        <f t="shared" si="10"/>
        <v>3673</v>
      </c>
      <c r="D103" s="37">
        <v>606</v>
      </c>
      <c r="E103" s="37">
        <v>47</v>
      </c>
      <c r="F103" s="37">
        <v>2937</v>
      </c>
      <c r="G103" s="39">
        <v>83</v>
      </c>
    </row>
    <row r="104" spans="2:7" ht="13.5">
      <c r="B104" s="341"/>
      <c r="C104" s="244">
        <f t="shared" si="10"/>
        <v>100</v>
      </c>
      <c r="D104" s="27">
        <f>ROUND(D103/$C103*100,1)</f>
        <v>16.5</v>
      </c>
      <c r="E104" s="27">
        <f>ROUND(E103/$C103*100,1)</f>
        <v>1.3</v>
      </c>
      <c r="F104" s="27">
        <f>ROUND(F103/$C103*100,1)-0.1</f>
        <v>79.9</v>
      </c>
      <c r="G104" s="28">
        <f>ROUND(G103/$C103*100,1)</f>
        <v>2.3</v>
      </c>
    </row>
    <row r="105" spans="2:7" ht="13.5">
      <c r="B105" s="340" t="s">
        <v>90</v>
      </c>
      <c r="C105" s="98">
        <f t="shared" si="10"/>
        <v>3436</v>
      </c>
      <c r="D105" s="37">
        <v>649</v>
      </c>
      <c r="E105" s="37">
        <v>63</v>
      </c>
      <c r="F105" s="37">
        <v>2649</v>
      </c>
      <c r="G105" s="39">
        <v>75</v>
      </c>
    </row>
    <row r="106" spans="2:7" ht="13.5">
      <c r="B106" s="341"/>
      <c r="C106" s="244">
        <f t="shared" si="10"/>
        <v>100</v>
      </c>
      <c r="D106" s="27">
        <f>ROUND(D105/$C105*100,1)</f>
        <v>18.9</v>
      </c>
      <c r="E106" s="27">
        <f>ROUND(E105/$C105*100,1)</f>
        <v>1.8</v>
      </c>
      <c r="F106" s="27">
        <f>ROUND(F105/$C105*100,1)</f>
        <v>77.1</v>
      </c>
      <c r="G106" s="28">
        <f>ROUND(G105/$C105*100,1)</f>
        <v>2.2</v>
      </c>
    </row>
    <row r="107" spans="2:7" ht="13.5">
      <c r="B107" s="342" t="s">
        <v>88</v>
      </c>
      <c r="C107" s="98">
        <f t="shared" si="10"/>
        <v>85</v>
      </c>
      <c r="D107" s="37">
        <v>16</v>
      </c>
      <c r="E107" s="37">
        <v>3</v>
      </c>
      <c r="F107" s="37">
        <v>66</v>
      </c>
      <c r="G107" s="39">
        <v>0</v>
      </c>
    </row>
    <row r="108" spans="2:7" ht="13.5">
      <c r="B108" s="343"/>
      <c r="C108" s="245">
        <f t="shared" si="10"/>
        <v>99.99999999999999</v>
      </c>
      <c r="D108" s="31">
        <f>ROUND(D107/$C107*100,1)</f>
        <v>18.8</v>
      </c>
      <c r="E108" s="31">
        <f>ROUND(E107/$C107*100,1)</f>
        <v>3.5</v>
      </c>
      <c r="F108" s="31">
        <f>ROUND(F107/$C107*100,1)+0.1</f>
        <v>77.69999999999999</v>
      </c>
      <c r="G108" s="32">
        <f>ROUND(G107/$C107*100,1)</f>
        <v>0</v>
      </c>
    </row>
    <row r="109" spans="2:7" ht="13.5">
      <c r="B109" s="331" t="s">
        <v>84</v>
      </c>
      <c r="C109" s="96">
        <f>SUM(,C111,C113,C115,C117,C119)</f>
        <v>7194</v>
      </c>
      <c r="D109" s="25">
        <f>SUM(D111,D113,D115,D117,D119)</f>
        <v>1271</v>
      </c>
      <c r="E109" s="25">
        <f>SUM(,E111,E113,E115,E117,E119)</f>
        <v>113</v>
      </c>
      <c r="F109" s="25">
        <f>SUM(,F111,F113,F115,F117,F119)</f>
        <v>5652</v>
      </c>
      <c r="G109" s="26">
        <f>SUM(,G111,G113,G115,G117,G119)</f>
        <v>158</v>
      </c>
    </row>
    <row r="110" spans="2:7" ht="13.5">
      <c r="B110" s="341"/>
      <c r="C110" s="244">
        <f aca="true" t="shared" si="11" ref="C110:C120">SUM(D110:G110)</f>
        <v>100</v>
      </c>
      <c r="D110" s="27">
        <f>ROUND(D109/$C109*100,1)</f>
        <v>17.7</v>
      </c>
      <c r="E110" s="27">
        <f>ROUND(E109/$C109*100,1)</f>
        <v>1.6</v>
      </c>
      <c r="F110" s="27">
        <f>ROUND(F109/$C109*100,1)-0.1</f>
        <v>78.5</v>
      </c>
      <c r="G110" s="28">
        <f>ROUND(G109/$C109*100,1)</f>
        <v>2.2</v>
      </c>
    </row>
    <row r="111" spans="2:7" ht="13.5">
      <c r="B111" s="340" t="s">
        <v>177</v>
      </c>
      <c r="C111" s="98">
        <f t="shared" si="11"/>
        <v>751</v>
      </c>
      <c r="D111" s="37">
        <v>147</v>
      </c>
      <c r="E111" s="37">
        <v>9</v>
      </c>
      <c r="F111" s="37">
        <v>580</v>
      </c>
      <c r="G111" s="39">
        <v>15</v>
      </c>
    </row>
    <row r="112" spans="2:7" ht="13.5">
      <c r="B112" s="341"/>
      <c r="C112" s="244">
        <f t="shared" si="11"/>
        <v>100</v>
      </c>
      <c r="D112" s="27">
        <f>ROUND(D111/$C111*100,1)</f>
        <v>19.6</v>
      </c>
      <c r="E112" s="27">
        <f>ROUND(E111/$C111*100,1)</f>
        <v>1.2</v>
      </c>
      <c r="F112" s="27">
        <f>ROUND(F111/$C111*100,1)</f>
        <v>77.2</v>
      </c>
      <c r="G112" s="28">
        <f>ROUND(G111/$C111*100,1)</f>
        <v>2</v>
      </c>
    </row>
    <row r="113" spans="2:7" ht="13.5">
      <c r="B113" s="340" t="s">
        <v>178</v>
      </c>
      <c r="C113" s="98">
        <f t="shared" si="11"/>
        <v>2327</v>
      </c>
      <c r="D113" s="37">
        <v>452</v>
      </c>
      <c r="E113" s="37">
        <v>40</v>
      </c>
      <c r="F113" s="37">
        <v>1785</v>
      </c>
      <c r="G113" s="39">
        <v>50</v>
      </c>
    </row>
    <row r="114" spans="2:7" ht="13.5">
      <c r="B114" s="341"/>
      <c r="C114" s="244">
        <f t="shared" si="11"/>
        <v>99.99999999999999</v>
      </c>
      <c r="D114" s="27">
        <f>ROUND(D113/$C113*100,1)</f>
        <v>19.4</v>
      </c>
      <c r="E114" s="27">
        <f>ROUND(E113/$C113*100,1)</f>
        <v>1.7</v>
      </c>
      <c r="F114" s="27">
        <f>ROUND(F113/$C113*100,1)+0.1</f>
        <v>76.8</v>
      </c>
      <c r="G114" s="28">
        <f>ROUND(G113/$C113*100,1)</f>
        <v>2.1</v>
      </c>
    </row>
    <row r="115" spans="2:7" ht="13.5">
      <c r="B115" s="340" t="s">
        <v>110</v>
      </c>
      <c r="C115" s="98">
        <f t="shared" si="11"/>
        <v>2394</v>
      </c>
      <c r="D115" s="37">
        <v>398</v>
      </c>
      <c r="E115" s="37">
        <v>37</v>
      </c>
      <c r="F115" s="37">
        <v>1908</v>
      </c>
      <c r="G115" s="39">
        <v>51</v>
      </c>
    </row>
    <row r="116" spans="2:7" ht="13.5">
      <c r="B116" s="341"/>
      <c r="C116" s="244">
        <f t="shared" si="11"/>
        <v>100</v>
      </c>
      <c r="D116" s="27">
        <f>ROUND(D115/$C115*100,1)</f>
        <v>16.6</v>
      </c>
      <c r="E116" s="27">
        <f>ROUND(E115/$C115*100,1)</f>
        <v>1.5</v>
      </c>
      <c r="F116" s="27">
        <f>ROUND(F115/$C115*100,1)+0.1</f>
        <v>79.8</v>
      </c>
      <c r="G116" s="28">
        <f>ROUND(G115/$C115*100,1)</f>
        <v>2.1</v>
      </c>
    </row>
    <row r="117" spans="2:7" ht="13.5">
      <c r="B117" s="340" t="s">
        <v>189</v>
      </c>
      <c r="C117" s="98">
        <f t="shared" si="11"/>
        <v>1712</v>
      </c>
      <c r="D117" s="37">
        <v>270</v>
      </c>
      <c r="E117" s="37">
        <v>27</v>
      </c>
      <c r="F117" s="37">
        <v>1374</v>
      </c>
      <c r="G117" s="39">
        <v>41</v>
      </c>
    </row>
    <row r="118" spans="2:7" ht="13.5">
      <c r="B118" s="341"/>
      <c r="C118" s="244">
        <f t="shared" si="11"/>
        <v>100.00000000000001</v>
      </c>
      <c r="D118" s="27">
        <f>ROUND(D117/$C117*100,1)</f>
        <v>15.8</v>
      </c>
      <c r="E118" s="27">
        <f>ROUND(E117/$C117*100,1)</f>
        <v>1.6</v>
      </c>
      <c r="F118" s="27">
        <f>ROUND(F117/$C117*100,1)-0.1</f>
        <v>80.2</v>
      </c>
      <c r="G118" s="28">
        <f>ROUND(G117/$C117*100,1)</f>
        <v>2.4</v>
      </c>
    </row>
    <row r="119" spans="2:7" ht="13.5">
      <c r="B119" s="342" t="s">
        <v>88</v>
      </c>
      <c r="C119" s="98">
        <f t="shared" si="11"/>
        <v>10</v>
      </c>
      <c r="D119" s="37">
        <v>4</v>
      </c>
      <c r="E119" s="37">
        <v>0</v>
      </c>
      <c r="F119" s="37">
        <v>5</v>
      </c>
      <c r="G119" s="39">
        <v>1</v>
      </c>
    </row>
    <row r="120" spans="2:7" ht="13.5">
      <c r="B120" s="343"/>
      <c r="C120" s="245">
        <f t="shared" si="11"/>
        <v>100</v>
      </c>
      <c r="D120" s="31">
        <f>ROUND(D119/$C119*100,1)</f>
        <v>40</v>
      </c>
      <c r="E120" s="31">
        <f>ROUND(E119/$C119*100,1)</f>
        <v>0</v>
      </c>
      <c r="F120" s="31">
        <f>ROUND(F119/$C119*100,1)</f>
        <v>50</v>
      </c>
      <c r="G120" s="32">
        <f>ROUND(G119/$C119*100,1)</f>
        <v>10</v>
      </c>
    </row>
    <row r="121" spans="2:7" ht="13.5">
      <c r="B121" s="331" t="s">
        <v>84</v>
      </c>
      <c r="C121" s="96">
        <f>SUM(C125,C123,C127,C129,C131,C133)</f>
        <v>7194</v>
      </c>
      <c r="D121" s="25">
        <f>SUM(D125,D123,D127,D129,D131,D133)</f>
        <v>1271</v>
      </c>
      <c r="E121" s="25">
        <f>SUM(E125,E123,E127,E129,E131,E133)</f>
        <v>113</v>
      </c>
      <c r="F121" s="25">
        <f>SUM(F125,F123,F127,F129,F131,F133)</f>
        <v>5652</v>
      </c>
      <c r="G121" s="26">
        <f>SUM(G125,G123,G127,G129,G131,G133)</f>
        <v>158</v>
      </c>
    </row>
    <row r="122" spans="2:7" ht="13.5">
      <c r="B122" s="341"/>
      <c r="C122" s="244">
        <f aca="true" t="shared" si="12" ref="C122:C134">SUM(D122:G122)</f>
        <v>100</v>
      </c>
      <c r="D122" s="27">
        <f>ROUND(D121/$C121*100,1)</f>
        <v>17.7</v>
      </c>
      <c r="E122" s="27">
        <f>ROUND(E121/$C121*100,1)</f>
        <v>1.6</v>
      </c>
      <c r="F122" s="27">
        <f>ROUND(F121/$C121*100,1)-0.1</f>
        <v>78.5</v>
      </c>
      <c r="G122" s="28">
        <f>ROUND(G121/$C121*100,1)</f>
        <v>2.2</v>
      </c>
    </row>
    <row r="123" spans="2:7" ht="13.5">
      <c r="B123" s="340" t="s">
        <v>112</v>
      </c>
      <c r="C123" s="98">
        <f t="shared" si="12"/>
        <v>623</v>
      </c>
      <c r="D123" s="29">
        <v>110</v>
      </c>
      <c r="E123" s="29">
        <v>7</v>
      </c>
      <c r="F123" s="29">
        <v>483</v>
      </c>
      <c r="G123" s="41">
        <v>23</v>
      </c>
    </row>
    <row r="124" spans="2:7" ht="13.5">
      <c r="B124" s="341"/>
      <c r="C124" s="244">
        <f t="shared" si="12"/>
        <v>100</v>
      </c>
      <c r="D124" s="27">
        <f>ROUND(D123/$C123*100,1)</f>
        <v>17.7</v>
      </c>
      <c r="E124" s="27">
        <f>ROUND(E123/$C123*100,1)</f>
        <v>1.1</v>
      </c>
      <c r="F124" s="27">
        <f>ROUND(F123/$C123*100,1)</f>
        <v>77.5</v>
      </c>
      <c r="G124" s="28">
        <f>ROUND(G123/$C123*100,1)</f>
        <v>3.7</v>
      </c>
    </row>
    <row r="125" spans="2:7" ht="13.5">
      <c r="B125" s="332" t="s">
        <v>111</v>
      </c>
      <c r="C125" s="98">
        <f t="shared" si="12"/>
        <v>640</v>
      </c>
      <c r="D125" s="37">
        <v>127</v>
      </c>
      <c r="E125" s="37">
        <v>14</v>
      </c>
      <c r="F125" s="37">
        <v>488</v>
      </c>
      <c r="G125" s="39">
        <v>11</v>
      </c>
    </row>
    <row r="126" spans="2:7" ht="13.5">
      <c r="B126" s="341"/>
      <c r="C126" s="244">
        <f t="shared" si="12"/>
        <v>100</v>
      </c>
      <c r="D126" s="27">
        <f>ROUND(D125/$C125*100,1)</f>
        <v>19.8</v>
      </c>
      <c r="E126" s="27">
        <f>ROUND(E125/$C125*100,1)</f>
        <v>2.2</v>
      </c>
      <c r="F126" s="27">
        <f>ROUND(F125/$C125*100,1)</f>
        <v>76.3</v>
      </c>
      <c r="G126" s="28">
        <f>ROUND(G125/$C125*100,1)</f>
        <v>1.7</v>
      </c>
    </row>
    <row r="127" spans="2:7" ht="13.5">
      <c r="B127" s="340" t="s">
        <v>113</v>
      </c>
      <c r="C127" s="98">
        <f t="shared" si="12"/>
        <v>2080</v>
      </c>
      <c r="D127" s="29">
        <v>375</v>
      </c>
      <c r="E127" s="29">
        <v>30</v>
      </c>
      <c r="F127" s="29">
        <v>1626</v>
      </c>
      <c r="G127" s="41">
        <v>49</v>
      </c>
    </row>
    <row r="128" spans="2:7" ht="13.5">
      <c r="B128" s="341"/>
      <c r="C128" s="244">
        <f t="shared" si="12"/>
        <v>100</v>
      </c>
      <c r="D128" s="27">
        <f>ROUND(D127/$C127*100,1)</f>
        <v>18</v>
      </c>
      <c r="E128" s="27">
        <f>ROUND(E127/$C127*100,1)</f>
        <v>1.4</v>
      </c>
      <c r="F128" s="27">
        <f>ROUND(F127/$C127*100,1)</f>
        <v>78.2</v>
      </c>
      <c r="G128" s="28">
        <f>ROUND(G127/$C127*100,1)</f>
        <v>2.4</v>
      </c>
    </row>
    <row r="129" spans="2:7" ht="13.5">
      <c r="B129" s="340" t="s">
        <v>114</v>
      </c>
      <c r="C129" s="98">
        <f t="shared" si="12"/>
        <v>1538</v>
      </c>
      <c r="D129" s="29">
        <v>266</v>
      </c>
      <c r="E129" s="29">
        <v>18</v>
      </c>
      <c r="F129" s="29">
        <v>1227</v>
      </c>
      <c r="G129" s="41">
        <v>27</v>
      </c>
    </row>
    <row r="130" spans="2:7" ht="13.5">
      <c r="B130" s="341"/>
      <c r="C130" s="244">
        <f t="shared" si="12"/>
        <v>100</v>
      </c>
      <c r="D130" s="27">
        <f>ROUND(D129/$C129*100,1)</f>
        <v>17.3</v>
      </c>
      <c r="E130" s="27">
        <f>ROUND(E129/$C129*100,1)</f>
        <v>1.2</v>
      </c>
      <c r="F130" s="27">
        <f>ROUND(F129/$C129*100,1)-0.1</f>
        <v>79.7</v>
      </c>
      <c r="G130" s="28">
        <f>ROUND(G129/$C129*100,1)</f>
        <v>1.8</v>
      </c>
    </row>
    <row r="131" spans="2:7" ht="13.5">
      <c r="B131" s="340" t="s">
        <v>115</v>
      </c>
      <c r="C131" s="98">
        <f t="shared" si="12"/>
        <v>1110</v>
      </c>
      <c r="D131" s="29">
        <v>200</v>
      </c>
      <c r="E131" s="29">
        <v>19</v>
      </c>
      <c r="F131" s="29">
        <v>864</v>
      </c>
      <c r="G131" s="41">
        <v>27</v>
      </c>
    </row>
    <row r="132" spans="2:7" ht="13.5">
      <c r="B132" s="341"/>
      <c r="C132" s="244">
        <f t="shared" si="12"/>
        <v>100</v>
      </c>
      <c r="D132" s="27">
        <f>ROUND(D131/$C131*100,1)</f>
        <v>18</v>
      </c>
      <c r="E132" s="27">
        <f>ROUND(E131/$C131*100,1)</f>
        <v>1.7</v>
      </c>
      <c r="F132" s="27">
        <f>ROUND(F131/$C131*100,1)+0.1</f>
        <v>77.89999999999999</v>
      </c>
      <c r="G132" s="28">
        <f>ROUND(G131/$C131*100,1)</f>
        <v>2.4</v>
      </c>
    </row>
    <row r="133" spans="2:7" ht="13.5">
      <c r="B133" s="340" t="s">
        <v>116</v>
      </c>
      <c r="C133" s="98">
        <f t="shared" si="12"/>
        <v>1203</v>
      </c>
      <c r="D133" s="29">
        <v>193</v>
      </c>
      <c r="E133" s="29">
        <v>25</v>
      </c>
      <c r="F133" s="29">
        <v>964</v>
      </c>
      <c r="G133" s="41">
        <v>21</v>
      </c>
    </row>
    <row r="134" spans="2:7" ht="13.5">
      <c r="B134" s="341"/>
      <c r="C134" s="245">
        <f t="shared" si="12"/>
        <v>99.99999999999999</v>
      </c>
      <c r="D134" s="31">
        <f>ROUND(D133/$C133*100,1)</f>
        <v>16</v>
      </c>
      <c r="E134" s="31">
        <f>ROUND(E133/$C133*100,1)</f>
        <v>2.1</v>
      </c>
      <c r="F134" s="31">
        <f>ROUND(F133/$C133*100,1)+0.1</f>
        <v>80.19999999999999</v>
      </c>
      <c r="G134" s="32">
        <f>ROUND(G133/$C133*100,1)</f>
        <v>1.7</v>
      </c>
    </row>
    <row r="135" spans="2:7" ht="13.5">
      <c r="B135" s="331" t="s">
        <v>84</v>
      </c>
      <c r="C135" s="96">
        <f>SUM(C137,C139,C141)</f>
        <v>7194</v>
      </c>
      <c r="D135" s="42">
        <f>SUM(D137,D139,D141)</f>
        <v>1271</v>
      </c>
      <c r="E135" s="42">
        <f>SUM(E137,E139,E141)</f>
        <v>113</v>
      </c>
      <c r="F135" s="42">
        <f>SUM(F137,F139,F141)</f>
        <v>5652</v>
      </c>
      <c r="G135" s="26">
        <f>SUM(G137,G139,G141)</f>
        <v>158</v>
      </c>
    </row>
    <row r="136" spans="2:7" ht="13.5">
      <c r="B136" s="341"/>
      <c r="C136" s="244">
        <f aca="true" t="shared" si="13" ref="C136:C142">SUM(D136:G136)</f>
        <v>100</v>
      </c>
      <c r="D136" s="27">
        <f>ROUND(D135/$C135*100,1)</f>
        <v>17.7</v>
      </c>
      <c r="E136" s="27">
        <f>ROUND(E135/$C135*100,1)</f>
        <v>1.6</v>
      </c>
      <c r="F136" s="27">
        <f>ROUND(F135/$C135*100,1)-0.1</f>
        <v>78.5</v>
      </c>
      <c r="G136" s="28">
        <f>ROUND(G135/$C135*100,1)</f>
        <v>2.2</v>
      </c>
    </row>
    <row r="137" spans="2:7" ht="13.5">
      <c r="B137" s="340" t="s">
        <v>131</v>
      </c>
      <c r="C137" s="98">
        <f t="shared" si="13"/>
        <v>3200</v>
      </c>
      <c r="D137" s="29">
        <v>596</v>
      </c>
      <c r="E137" s="29">
        <v>53</v>
      </c>
      <c r="F137" s="29">
        <v>2471</v>
      </c>
      <c r="G137" s="41">
        <v>80</v>
      </c>
    </row>
    <row r="138" spans="2:7" ht="13.5">
      <c r="B138" s="341"/>
      <c r="C138" s="244">
        <f t="shared" si="13"/>
        <v>100</v>
      </c>
      <c r="D138" s="27">
        <f>ROUND(D137/$C137*100,1)</f>
        <v>18.6</v>
      </c>
      <c r="E138" s="27">
        <f>ROUND(E137/$C137*100,1)</f>
        <v>1.7</v>
      </c>
      <c r="F138" s="27">
        <f>ROUND(F137/$C137*100,1)</f>
        <v>77.2</v>
      </c>
      <c r="G138" s="28">
        <f>ROUND(G137/$C137*100,1)</f>
        <v>2.5</v>
      </c>
    </row>
    <row r="139" spans="2:7" ht="13.5">
      <c r="B139" s="342" t="s">
        <v>117</v>
      </c>
      <c r="C139" s="98">
        <f>SUM(D139:G139)</f>
        <v>2735</v>
      </c>
      <c r="D139" s="29">
        <v>467</v>
      </c>
      <c r="E139" s="29">
        <v>43</v>
      </c>
      <c r="F139" s="29">
        <v>2167</v>
      </c>
      <c r="G139" s="41">
        <v>58</v>
      </c>
    </row>
    <row r="140" spans="2:7" ht="13.5">
      <c r="B140" s="341"/>
      <c r="C140" s="237">
        <f t="shared" si="13"/>
        <v>100</v>
      </c>
      <c r="D140" s="27">
        <f>ROUND(D139/$C139*100,1)</f>
        <v>17.1</v>
      </c>
      <c r="E140" s="27">
        <f>ROUND(E139/$C139*100,1)</f>
        <v>1.6</v>
      </c>
      <c r="F140" s="27">
        <f>ROUND(F139/$C139*100,1)</f>
        <v>79.2</v>
      </c>
      <c r="G140" s="28">
        <f>ROUND(G139/$C139*100,1)</f>
        <v>2.1</v>
      </c>
    </row>
    <row r="141" spans="2:7" ht="13.5">
      <c r="B141" s="338" t="s">
        <v>34</v>
      </c>
      <c r="C141" s="98">
        <f t="shared" si="13"/>
        <v>1259</v>
      </c>
      <c r="D141" s="37">
        <v>208</v>
      </c>
      <c r="E141" s="37">
        <v>17</v>
      </c>
      <c r="F141" s="37">
        <v>1014</v>
      </c>
      <c r="G141" s="39">
        <v>20</v>
      </c>
    </row>
    <row r="142" spans="2:7" ht="13.5">
      <c r="B142" s="343"/>
      <c r="C142" s="245">
        <f t="shared" si="13"/>
        <v>100</v>
      </c>
      <c r="D142" s="31">
        <f>ROUND(D141/$C141*100,1)</f>
        <v>16.5</v>
      </c>
      <c r="E142" s="31">
        <f>ROUND(E141/$C141*100,1)</f>
        <v>1.4</v>
      </c>
      <c r="F142" s="31">
        <f>ROUND(F141/$C141*100,1)</f>
        <v>80.5</v>
      </c>
      <c r="G142" s="32">
        <f>ROUND(G141/$C141*100,1)</f>
        <v>1.6</v>
      </c>
    </row>
    <row r="145" ht="13.5">
      <c r="A145" s="20" t="s">
        <v>310</v>
      </c>
    </row>
    <row r="146" ht="13.5">
      <c r="A146" s="20" t="s">
        <v>11</v>
      </c>
    </row>
    <row r="147" ht="13.5">
      <c r="A147" s="20" t="s">
        <v>54</v>
      </c>
    </row>
    <row r="148" ht="13.5">
      <c r="G148" s="290" t="s">
        <v>250</v>
      </c>
    </row>
    <row r="149" spans="2:7" ht="40.5">
      <c r="B149" s="291"/>
      <c r="C149" s="95" t="s">
        <v>84</v>
      </c>
      <c r="D149" s="35" t="s">
        <v>106</v>
      </c>
      <c r="E149" s="35" t="s">
        <v>72</v>
      </c>
      <c r="F149" s="35" t="s">
        <v>174</v>
      </c>
      <c r="G149" s="23" t="s">
        <v>88</v>
      </c>
    </row>
    <row r="150" spans="2:7" ht="13.5">
      <c r="B150" s="331" t="s">
        <v>84</v>
      </c>
      <c r="C150" s="96">
        <f>SUM(C152,C154,C156)</f>
        <v>7194</v>
      </c>
      <c r="D150" s="25">
        <f>SUM(D152,D154,D156)</f>
        <v>4251</v>
      </c>
      <c r="E150" s="25">
        <f>SUM(E152,E154,E156)</f>
        <v>156</v>
      </c>
      <c r="F150" s="25">
        <f>SUM(F152,F154,F156)</f>
        <v>2644</v>
      </c>
      <c r="G150" s="26">
        <f>SUM(G152,G154,G156)</f>
        <v>143</v>
      </c>
    </row>
    <row r="151" spans="2:7" ht="13.5">
      <c r="B151" s="341"/>
      <c r="C151" s="244">
        <f aca="true" t="shared" si="14" ref="C151:C157">SUM(D151:G151)</f>
        <v>100</v>
      </c>
      <c r="D151" s="27">
        <f>ROUND(D150/$C150*100,1)-0.1</f>
        <v>59</v>
      </c>
      <c r="E151" s="27">
        <f>ROUND(E150/$C150*100,1)</f>
        <v>2.2</v>
      </c>
      <c r="F151" s="27">
        <f>ROUND(F150/$C150*100,1)</f>
        <v>36.8</v>
      </c>
      <c r="G151" s="28">
        <f>ROUND(G150/$C150*100,1)</f>
        <v>2</v>
      </c>
    </row>
    <row r="152" spans="2:7" ht="13.5">
      <c r="B152" s="332" t="s">
        <v>89</v>
      </c>
      <c r="C152" s="98">
        <f t="shared" si="14"/>
        <v>3673</v>
      </c>
      <c r="D152" s="37">
        <v>2259</v>
      </c>
      <c r="E152" s="37">
        <v>74</v>
      </c>
      <c r="F152" s="37">
        <v>1266</v>
      </c>
      <c r="G152" s="39">
        <v>74</v>
      </c>
    </row>
    <row r="153" spans="2:7" ht="13.5">
      <c r="B153" s="341"/>
      <c r="C153" s="244">
        <f t="shared" si="14"/>
        <v>100</v>
      </c>
      <c r="D153" s="27">
        <f>ROUND(D152/$C152*100,1)</f>
        <v>61.5</v>
      </c>
      <c r="E153" s="27">
        <f>ROUND(E152/$C152*100,1)</f>
        <v>2</v>
      </c>
      <c r="F153" s="27">
        <f>ROUND(F152/$C152*100,1)</f>
        <v>34.5</v>
      </c>
      <c r="G153" s="28">
        <f>ROUND(G152/$C152*100,1)</f>
        <v>2</v>
      </c>
    </row>
    <row r="154" spans="2:7" ht="13.5">
      <c r="B154" s="340" t="s">
        <v>90</v>
      </c>
      <c r="C154" s="98">
        <f t="shared" si="14"/>
        <v>3436</v>
      </c>
      <c r="D154" s="37">
        <v>1951</v>
      </c>
      <c r="E154" s="37">
        <v>79</v>
      </c>
      <c r="F154" s="37">
        <v>1337</v>
      </c>
      <c r="G154" s="39">
        <v>69</v>
      </c>
    </row>
    <row r="155" spans="2:7" ht="13.5">
      <c r="B155" s="341"/>
      <c r="C155" s="244">
        <f t="shared" si="14"/>
        <v>100</v>
      </c>
      <c r="D155" s="27">
        <f>ROUND(D154/$C154*100,1)</f>
        <v>56.8</v>
      </c>
      <c r="E155" s="27">
        <f>ROUND(E154/$C154*100,1)</f>
        <v>2.3</v>
      </c>
      <c r="F155" s="27">
        <f>ROUND(F154/$C154*100,1)</f>
        <v>38.9</v>
      </c>
      <c r="G155" s="28">
        <f>ROUND(G154/$C154*100,1)</f>
        <v>2</v>
      </c>
    </row>
    <row r="156" spans="2:7" ht="13.5">
      <c r="B156" s="342" t="s">
        <v>88</v>
      </c>
      <c r="C156" s="98">
        <f t="shared" si="14"/>
        <v>85</v>
      </c>
      <c r="D156" s="37">
        <v>41</v>
      </c>
      <c r="E156" s="37">
        <v>3</v>
      </c>
      <c r="F156" s="37">
        <v>41</v>
      </c>
      <c r="G156" s="39">
        <v>0</v>
      </c>
    </row>
    <row r="157" spans="2:7" ht="13.5">
      <c r="B157" s="343"/>
      <c r="C157" s="245">
        <f t="shared" si="14"/>
        <v>100</v>
      </c>
      <c r="D157" s="31">
        <f>ROUND(D156/$C156*100,1)</f>
        <v>48.2</v>
      </c>
      <c r="E157" s="31">
        <f>ROUND(E156/$C156*100,1)+0.1</f>
        <v>3.6</v>
      </c>
      <c r="F157" s="31">
        <f>ROUND(F156/$C156*100,1)</f>
        <v>48.2</v>
      </c>
      <c r="G157" s="32">
        <f>ROUND(G156/$C156*100,1)</f>
        <v>0</v>
      </c>
    </row>
    <row r="158" spans="2:7" ht="13.5">
      <c r="B158" s="331" t="s">
        <v>84</v>
      </c>
      <c r="C158" s="96">
        <f>SUM(,C160,C162,C164,C166,C168)</f>
        <v>7194</v>
      </c>
      <c r="D158" s="25">
        <f>SUM(D160,D162,D164,D166,D168)</f>
        <v>4251</v>
      </c>
      <c r="E158" s="25">
        <f>SUM(,E160,E162,E164,E166,E168)</f>
        <v>156</v>
      </c>
      <c r="F158" s="25">
        <f>SUM(,F160,F162,F164,F166,F168)</f>
        <v>2644</v>
      </c>
      <c r="G158" s="26">
        <f>SUM(,G160,G162,G164,G166,G168)</f>
        <v>143</v>
      </c>
    </row>
    <row r="159" spans="2:7" ht="13.5">
      <c r="B159" s="341"/>
      <c r="C159" s="244">
        <f>SUM(D159:G159)</f>
        <v>100</v>
      </c>
      <c r="D159" s="27">
        <f>ROUND(D158/$C158*100,1)-0.1</f>
        <v>59</v>
      </c>
      <c r="E159" s="27">
        <f>ROUND(E158/$C158*100,1)</f>
        <v>2.2</v>
      </c>
      <c r="F159" s="27">
        <f>ROUND(F158/$C158*100,1)</f>
        <v>36.8</v>
      </c>
      <c r="G159" s="28">
        <f>ROUND(G158/$C158*100,1)</f>
        <v>2</v>
      </c>
    </row>
    <row r="160" spans="2:7" ht="13.5">
      <c r="B160" s="340" t="s">
        <v>177</v>
      </c>
      <c r="C160" s="98">
        <f>SUM(D160:J160)</f>
        <v>751</v>
      </c>
      <c r="D160" s="37">
        <v>481</v>
      </c>
      <c r="E160" s="37">
        <v>20</v>
      </c>
      <c r="F160" s="37">
        <v>239</v>
      </c>
      <c r="G160" s="39">
        <v>11</v>
      </c>
    </row>
    <row r="161" spans="2:7" ht="13.5">
      <c r="B161" s="341"/>
      <c r="C161" s="244">
        <f>SUM(D161:G161)</f>
        <v>100</v>
      </c>
      <c r="D161" s="27">
        <f>ROUND(D160/$C160*100,1)</f>
        <v>64</v>
      </c>
      <c r="E161" s="27">
        <f>ROUND(E160/$C160*100,1)</f>
        <v>2.7</v>
      </c>
      <c r="F161" s="27">
        <f>ROUND(F160/$C160*100,1)</f>
        <v>31.8</v>
      </c>
      <c r="G161" s="28">
        <f>ROUND(G160/$C160*100,1)</f>
        <v>1.5</v>
      </c>
    </row>
    <row r="162" spans="2:7" ht="13.5">
      <c r="B162" s="340" t="s">
        <v>178</v>
      </c>
      <c r="C162" s="98">
        <f>SUM(D162:J162)</f>
        <v>2327</v>
      </c>
      <c r="D162" s="37">
        <v>1377</v>
      </c>
      <c r="E162" s="37">
        <v>54</v>
      </c>
      <c r="F162" s="37">
        <v>851</v>
      </c>
      <c r="G162" s="39">
        <v>45</v>
      </c>
    </row>
    <row r="163" spans="2:7" ht="13.5">
      <c r="B163" s="341"/>
      <c r="C163" s="244">
        <f>SUM(D163:G163)</f>
        <v>100</v>
      </c>
      <c r="D163" s="27">
        <f>ROUND(D162/$C162*100,1)</f>
        <v>59.2</v>
      </c>
      <c r="E163" s="27">
        <f>ROUND(E162/$C162*100,1)</f>
        <v>2.3</v>
      </c>
      <c r="F163" s="27">
        <f>ROUND(F162/$C162*100,1)</f>
        <v>36.6</v>
      </c>
      <c r="G163" s="28">
        <f>ROUND(G162/$C162*100,1)</f>
        <v>1.9</v>
      </c>
    </row>
    <row r="164" spans="2:7" ht="13.5">
      <c r="B164" s="340" t="s">
        <v>110</v>
      </c>
      <c r="C164" s="98">
        <f>SUM(D164:J164)</f>
        <v>2394</v>
      </c>
      <c r="D164" s="37">
        <v>1424</v>
      </c>
      <c r="E164" s="37">
        <v>43</v>
      </c>
      <c r="F164" s="37">
        <v>882</v>
      </c>
      <c r="G164" s="39">
        <v>45</v>
      </c>
    </row>
    <row r="165" spans="2:7" ht="13.5">
      <c r="B165" s="341"/>
      <c r="C165" s="244">
        <f>SUM(D165:G165)</f>
        <v>100</v>
      </c>
      <c r="D165" s="27">
        <f>ROUND(D164/$C164*100,1)</f>
        <v>59.5</v>
      </c>
      <c r="E165" s="27">
        <f>ROUND(E164/$C164*100,1)</f>
        <v>1.8</v>
      </c>
      <c r="F165" s="27">
        <f>ROUND(F164/$C164*100,1)</f>
        <v>36.8</v>
      </c>
      <c r="G165" s="28">
        <f>ROUND(G164/$C164*100,1)</f>
        <v>1.9</v>
      </c>
    </row>
    <row r="166" spans="2:7" ht="13.5">
      <c r="B166" s="340" t="s">
        <v>189</v>
      </c>
      <c r="C166" s="98">
        <f>SUM(D166:J166)</f>
        <v>1712</v>
      </c>
      <c r="D166" s="37">
        <v>965</v>
      </c>
      <c r="E166" s="37">
        <v>39</v>
      </c>
      <c r="F166" s="37">
        <v>667</v>
      </c>
      <c r="G166" s="39">
        <v>41</v>
      </c>
    </row>
    <row r="167" spans="2:7" ht="13.5">
      <c r="B167" s="341"/>
      <c r="C167" s="244">
        <f>SUM(D167:G167)</f>
        <v>100</v>
      </c>
      <c r="D167" s="27">
        <f>ROUND(D166/$C166*100,1)-0.1</f>
        <v>56.3</v>
      </c>
      <c r="E167" s="27">
        <f>ROUND(E166/$C166*100,1)</f>
        <v>2.3</v>
      </c>
      <c r="F167" s="27">
        <f>ROUND(F166/$C166*100,1)</f>
        <v>39</v>
      </c>
      <c r="G167" s="28">
        <f>ROUND(G166/$C166*100,1)</f>
        <v>2.4</v>
      </c>
    </row>
    <row r="168" spans="2:7" ht="13.5">
      <c r="B168" s="342" t="s">
        <v>88</v>
      </c>
      <c r="C168" s="98">
        <f>SUM(D168:J168)</f>
        <v>10</v>
      </c>
      <c r="D168" s="37">
        <v>4</v>
      </c>
      <c r="E168" s="37">
        <v>0</v>
      </c>
      <c r="F168" s="37">
        <v>5</v>
      </c>
      <c r="G168" s="39">
        <v>1</v>
      </c>
    </row>
    <row r="169" spans="2:7" ht="13.5">
      <c r="B169" s="343"/>
      <c r="C169" s="245">
        <f>SUM(D169:G169)</f>
        <v>100</v>
      </c>
      <c r="D169" s="31">
        <f>ROUND(D168/$C168*100,1)</f>
        <v>40</v>
      </c>
      <c r="E169" s="31">
        <f>ROUND(E168/$C168*100,1)</f>
        <v>0</v>
      </c>
      <c r="F169" s="31">
        <f>ROUND(F168/$C168*100,1)</f>
        <v>50</v>
      </c>
      <c r="G169" s="32">
        <f>ROUND(G168/$C168*100,1)</f>
        <v>10</v>
      </c>
    </row>
    <row r="170" spans="2:7" ht="13.5">
      <c r="B170" s="331" t="s">
        <v>84</v>
      </c>
      <c r="C170" s="96">
        <f>SUM(C174,C172,C176,C178,C180,C182)</f>
        <v>7194</v>
      </c>
      <c r="D170" s="25">
        <f>SUM(D174,D172,D176,D178,D180,D182)</f>
        <v>4251</v>
      </c>
      <c r="E170" s="25">
        <f>SUM(E174,E172,E176,E178,E180,E182)</f>
        <v>156</v>
      </c>
      <c r="F170" s="25">
        <f>SUM(F174,F172,F176,F178,F180,F182)</f>
        <v>2644</v>
      </c>
      <c r="G170" s="26">
        <f>SUM(G174,G172,G176,G178,G180,G182)</f>
        <v>143</v>
      </c>
    </row>
    <row r="171" spans="2:7" ht="13.5">
      <c r="B171" s="341"/>
      <c r="C171" s="244">
        <f aca="true" t="shared" si="15" ref="C171:C183">SUM(D171:G171)</f>
        <v>100</v>
      </c>
      <c r="D171" s="27">
        <f>ROUND(D170/$C170*100,1)-0.1</f>
        <v>59</v>
      </c>
      <c r="E171" s="27">
        <f>ROUND(E170/$C170*100,1)</f>
        <v>2.2</v>
      </c>
      <c r="F171" s="27">
        <f>ROUND(F170/$C170*100,1)</f>
        <v>36.8</v>
      </c>
      <c r="G171" s="28">
        <f>ROUND(G170/$C170*100,1)</f>
        <v>2</v>
      </c>
    </row>
    <row r="172" spans="2:7" ht="13.5">
      <c r="B172" s="340" t="s">
        <v>112</v>
      </c>
      <c r="C172" s="98">
        <f t="shared" si="15"/>
        <v>623</v>
      </c>
      <c r="D172" s="29">
        <v>366</v>
      </c>
      <c r="E172" s="29">
        <v>13</v>
      </c>
      <c r="F172" s="29">
        <v>222</v>
      </c>
      <c r="G172" s="41">
        <v>22</v>
      </c>
    </row>
    <row r="173" spans="2:7" ht="13.5">
      <c r="B173" s="341"/>
      <c r="C173" s="244">
        <f>SUM(D173:G173)</f>
        <v>100</v>
      </c>
      <c r="D173" s="27">
        <f>ROUND(D172/$C172*100,1)+0.1</f>
        <v>58.800000000000004</v>
      </c>
      <c r="E173" s="27">
        <f>ROUND(E172/$C172*100,1)</f>
        <v>2.1</v>
      </c>
      <c r="F173" s="27">
        <f>ROUND(F172/$C172*100,1)</f>
        <v>35.6</v>
      </c>
      <c r="G173" s="28">
        <f>ROUND(G172/$C172*100,1)</f>
        <v>3.5</v>
      </c>
    </row>
    <row r="174" spans="2:7" ht="13.5">
      <c r="B174" s="332" t="s">
        <v>111</v>
      </c>
      <c r="C174" s="98">
        <f t="shared" si="15"/>
        <v>640</v>
      </c>
      <c r="D174" s="37">
        <v>369</v>
      </c>
      <c r="E174" s="37">
        <v>21</v>
      </c>
      <c r="F174" s="37">
        <v>238</v>
      </c>
      <c r="G174" s="39">
        <v>12</v>
      </c>
    </row>
    <row r="175" spans="2:7" ht="13.5">
      <c r="B175" s="341"/>
      <c r="C175" s="244">
        <f t="shared" si="15"/>
        <v>100</v>
      </c>
      <c r="D175" s="27">
        <f>ROUND(D174/$C174*100,1)-0.1</f>
        <v>57.6</v>
      </c>
      <c r="E175" s="27">
        <f>ROUND(E174/$C174*100,1)</f>
        <v>3.3</v>
      </c>
      <c r="F175" s="27">
        <f>ROUND(F174/$C174*100,1)</f>
        <v>37.2</v>
      </c>
      <c r="G175" s="28">
        <f>ROUND(G174/$C174*100,1)</f>
        <v>1.9</v>
      </c>
    </row>
    <row r="176" spans="2:7" ht="13.5">
      <c r="B176" s="340" t="s">
        <v>113</v>
      </c>
      <c r="C176" s="98">
        <f t="shared" si="15"/>
        <v>2080</v>
      </c>
      <c r="D176" s="29">
        <v>1237</v>
      </c>
      <c r="E176" s="29">
        <v>45</v>
      </c>
      <c r="F176" s="29">
        <v>755</v>
      </c>
      <c r="G176" s="41">
        <v>43</v>
      </c>
    </row>
    <row r="177" spans="2:7" ht="13.5">
      <c r="B177" s="341"/>
      <c r="C177" s="244">
        <f t="shared" si="15"/>
        <v>100</v>
      </c>
      <c r="D177" s="27">
        <f>ROUND(D176/$C176*100,1)-0.1</f>
        <v>59.4</v>
      </c>
      <c r="E177" s="27">
        <f>ROUND(E176/$C176*100,1)</f>
        <v>2.2</v>
      </c>
      <c r="F177" s="27">
        <f>ROUND(F176/$C176*100,1)</f>
        <v>36.3</v>
      </c>
      <c r="G177" s="28">
        <f>ROUND(G176/$C176*100,1)</f>
        <v>2.1</v>
      </c>
    </row>
    <row r="178" spans="2:7" ht="13.5">
      <c r="B178" s="340" t="s">
        <v>114</v>
      </c>
      <c r="C178" s="98">
        <f t="shared" si="15"/>
        <v>1538</v>
      </c>
      <c r="D178" s="29">
        <v>902</v>
      </c>
      <c r="E178" s="29">
        <v>28</v>
      </c>
      <c r="F178" s="29">
        <v>581</v>
      </c>
      <c r="G178" s="41">
        <v>27</v>
      </c>
    </row>
    <row r="179" spans="2:7" ht="13.5">
      <c r="B179" s="341"/>
      <c r="C179" s="244">
        <f t="shared" si="15"/>
        <v>99.99999999999999</v>
      </c>
      <c r="D179" s="27">
        <f>ROUND(D178/$C178*100,1)</f>
        <v>58.6</v>
      </c>
      <c r="E179" s="27">
        <f>ROUND(E178/$C178*100,1)</f>
        <v>1.8</v>
      </c>
      <c r="F179" s="27">
        <f>ROUND(F178/$C178*100,1)</f>
        <v>37.8</v>
      </c>
      <c r="G179" s="28">
        <f>ROUND(G178/$C178*100,1)</f>
        <v>1.8</v>
      </c>
    </row>
    <row r="180" spans="2:7" ht="13.5">
      <c r="B180" s="340" t="s">
        <v>115</v>
      </c>
      <c r="C180" s="98">
        <f t="shared" si="15"/>
        <v>1110</v>
      </c>
      <c r="D180" s="29">
        <v>684</v>
      </c>
      <c r="E180" s="29">
        <v>21</v>
      </c>
      <c r="F180" s="29">
        <v>388</v>
      </c>
      <c r="G180" s="41">
        <v>17</v>
      </c>
    </row>
    <row r="181" spans="2:7" ht="13.5">
      <c r="B181" s="341"/>
      <c r="C181" s="244">
        <f t="shared" si="15"/>
        <v>100</v>
      </c>
      <c r="D181" s="27">
        <f>ROUND(D180/$C180*100,1)</f>
        <v>61.6</v>
      </c>
      <c r="E181" s="27">
        <f>ROUND(E180/$C180*100,1)</f>
        <v>1.9</v>
      </c>
      <c r="F181" s="27">
        <f>ROUND(F180/$C180*100,1)</f>
        <v>35</v>
      </c>
      <c r="G181" s="28">
        <f>ROUND(G180/$C180*100,1)</f>
        <v>1.5</v>
      </c>
    </row>
    <row r="182" spans="2:7" ht="13.5">
      <c r="B182" s="340" t="s">
        <v>116</v>
      </c>
      <c r="C182" s="98">
        <f t="shared" si="15"/>
        <v>1203</v>
      </c>
      <c r="D182" s="29">
        <v>693</v>
      </c>
      <c r="E182" s="29">
        <v>28</v>
      </c>
      <c r="F182" s="29">
        <v>460</v>
      </c>
      <c r="G182" s="41">
        <v>22</v>
      </c>
    </row>
    <row r="183" spans="2:7" ht="13.5">
      <c r="B183" s="341"/>
      <c r="C183" s="245">
        <f t="shared" si="15"/>
        <v>100</v>
      </c>
      <c r="D183" s="31">
        <f>ROUND(D182/$C182*100,1)+0.1</f>
        <v>57.7</v>
      </c>
      <c r="E183" s="31">
        <f>ROUND(E182/$C182*100,1)</f>
        <v>2.3</v>
      </c>
      <c r="F183" s="31">
        <f>ROUND(F182/$C182*100,1)</f>
        <v>38.2</v>
      </c>
      <c r="G183" s="32">
        <f>ROUND(G182/$C182*100,1)</f>
        <v>1.8</v>
      </c>
    </row>
    <row r="184" spans="2:7" ht="13.5">
      <c r="B184" s="331" t="s">
        <v>84</v>
      </c>
      <c r="C184" s="96">
        <f>SUM(C186,C188,C190)</f>
        <v>7194</v>
      </c>
      <c r="D184" s="42">
        <f>SUM(D186,D188,D190)</f>
        <v>4251</v>
      </c>
      <c r="E184" s="42">
        <f>SUM(E186,E188,E190)</f>
        <v>156</v>
      </c>
      <c r="F184" s="42">
        <f>SUM(F186,F188,F190)</f>
        <v>2644</v>
      </c>
      <c r="G184" s="26">
        <f>SUM(G186,G188,G190)</f>
        <v>143</v>
      </c>
    </row>
    <row r="185" spans="2:7" ht="13.5">
      <c r="B185" s="341"/>
      <c r="C185" s="244">
        <f aca="true" t="shared" si="16" ref="C185:C191">SUM(D185:G185)</f>
        <v>100</v>
      </c>
      <c r="D185" s="27">
        <f>ROUND(D184/$C184*100,1)-0.1</f>
        <v>59</v>
      </c>
      <c r="E185" s="27">
        <f>ROUND(E184/$C184*100,1)</f>
        <v>2.2</v>
      </c>
      <c r="F185" s="27">
        <f>ROUND(F184/$C184*100,1)</f>
        <v>36.8</v>
      </c>
      <c r="G185" s="28">
        <f>ROUND(G184/$C184*100,1)</f>
        <v>2</v>
      </c>
    </row>
    <row r="186" spans="2:7" ht="13.5">
      <c r="B186" s="340" t="s">
        <v>131</v>
      </c>
      <c r="C186" s="98">
        <f t="shared" si="16"/>
        <v>3200</v>
      </c>
      <c r="D186" s="29">
        <v>1854</v>
      </c>
      <c r="E186" s="29">
        <v>72</v>
      </c>
      <c r="F186" s="29">
        <v>1201</v>
      </c>
      <c r="G186" s="41">
        <v>73</v>
      </c>
    </row>
    <row r="187" spans="2:7" ht="13.5">
      <c r="B187" s="341"/>
      <c r="C187" s="244">
        <f t="shared" si="16"/>
        <v>99.99999999999999</v>
      </c>
      <c r="D187" s="27">
        <f>ROUND(D186/$C186*100,1)</f>
        <v>57.9</v>
      </c>
      <c r="E187" s="27">
        <f>ROUND(E186/$C186*100,1)</f>
        <v>2.3</v>
      </c>
      <c r="F187" s="27">
        <f>ROUND(F186/$C186*100,1)</f>
        <v>37.5</v>
      </c>
      <c r="G187" s="28">
        <f>ROUND(G186/$C186*100,1)</f>
        <v>2.3</v>
      </c>
    </row>
    <row r="188" spans="2:7" ht="13.5">
      <c r="B188" s="342" t="s">
        <v>117</v>
      </c>
      <c r="C188" s="98">
        <f t="shared" si="16"/>
        <v>2735</v>
      </c>
      <c r="D188" s="29">
        <v>1667</v>
      </c>
      <c r="E188" s="29">
        <v>51</v>
      </c>
      <c r="F188" s="29">
        <v>968</v>
      </c>
      <c r="G188" s="41">
        <v>49</v>
      </c>
    </row>
    <row r="189" spans="2:7" ht="13.5">
      <c r="B189" s="341"/>
      <c r="C189" s="237">
        <f t="shared" si="16"/>
        <v>99.99999999999999</v>
      </c>
      <c r="D189" s="27">
        <f>ROUND(D188/$C188*100,1)-0.1</f>
        <v>60.9</v>
      </c>
      <c r="E189" s="27">
        <f>ROUND(E188/$C188*100,1)</f>
        <v>1.9</v>
      </c>
      <c r="F189" s="27">
        <f>ROUND(F188/$C188*100,1)</f>
        <v>35.4</v>
      </c>
      <c r="G189" s="28">
        <f>ROUND(G188/$C188*100,1)</f>
        <v>1.8</v>
      </c>
    </row>
    <row r="190" spans="2:7" ht="13.5">
      <c r="B190" s="338" t="s">
        <v>34</v>
      </c>
      <c r="C190" s="98">
        <f t="shared" si="16"/>
        <v>1259</v>
      </c>
      <c r="D190" s="37">
        <v>730</v>
      </c>
      <c r="E190" s="37">
        <v>33</v>
      </c>
      <c r="F190" s="37">
        <v>475</v>
      </c>
      <c r="G190" s="39">
        <v>21</v>
      </c>
    </row>
    <row r="191" spans="2:7" ht="13.5">
      <c r="B191" s="343"/>
      <c r="C191" s="245">
        <f t="shared" si="16"/>
        <v>100.00000000000001</v>
      </c>
      <c r="D191" s="31">
        <f>ROUND(D190/$C190*100,1)</f>
        <v>58</v>
      </c>
      <c r="E191" s="31">
        <f>ROUND(E190/$C190*100,1)</f>
        <v>2.6</v>
      </c>
      <c r="F191" s="31">
        <f>ROUND(F190/$C190*100,1)</f>
        <v>37.7</v>
      </c>
      <c r="G191" s="32">
        <f>ROUND(G190/$C190*100,1)</f>
        <v>1.7</v>
      </c>
    </row>
    <row r="192" ht="13.5">
      <c r="A192" s="20" t="s">
        <v>311</v>
      </c>
    </row>
    <row r="193" ht="13.5">
      <c r="A193" s="20" t="s">
        <v>11</v>
      </c>
    </row>
    <row r="194" ht="13.5">
      <c r="A194" s="20" t="s">
        <v>55</v>
      </c>
    </row>
    <row r="195" ht="13.5">
      <c r="G195" s="290" t="s">
        <v>250</v>
      </c>
    </row>
    <row r="196" spans="2:7" ht="40.5">
      <c r="B196" s="291"/>
      <c r="C196" s="95" t="s">
        <v>84</v>
      </c>
      <c r="D196" s="35" t="s">
        <v>106</v>
      </c>
      <c r="E196" s="35" t="s">
        <v>72</v>
      </c>
      <c r="F196" s="35" t="s">
        <v>174</v>
      </c>
      <c r="G196" s="23" t="s">
        <v>88</v>
      </c>
    </row>
    <row r="197" spans="2:7" ht="13.5">
      <c r="B197" s="331" t="s">
        <v>84</v>
      </c>
      <c r="C197" s="96">
        <f>SUM(C199,C201,C203)</f>
        <v>7194</v>
      </c>
      <c r="D197" s="25">
        <f>SUM(D199,D201,D203)</f>
        <v>1620</v>
      </c>
      <c r="E197" s="25">
        <f>SUM(E199,E201,E203)</f>
        <v>281</v>
      </c>
      <c r="F197" s="25">
        <f>SUM(F199,F201,F203)</f>
        <v>5138</v>
      </c>
      <c r="G197" s="26">
        <f>SUM(G199,G201,G203)</f>
        <v>155</v>
      </c>
    </row>
    <row r="198" spans="2:7" ht="13.5">
      <c r="B198" s="341"/>
      <c r="C198" s="244">
        <f aca="true" t="shared" si="17" ref="C198:C204">SUM(D198:G198)</f>
        <v>100.00000000000001</v>
      </c>
      <c r="D198" s="27">
        <f>ROUND(D197/$C197*100,1)</f>
        <v>22.5</v>
      </c>
      <c r="E198" s="27">
        <f>ROUND(E197/$C197*100,1)</f>
        <v>3.9</v>
      </c>
      <c r="F198" s="27">
        <f>ROUND(F197/$C197*100,1)</f>
        <v>71.4</v>
      </c>
      <c r="G198" s="28">
        <f>ROUND(G197/$C197*100,1)</f>
        <v>2.2</v>
      </c>
    </row>
    <row r="199" spans="2:7" ht="13.5">
      <c r="B199" s="332" t="s">
        <v>89</v>
      </c>
      <c r="C199" s="98">
        <f t="shared" si="17"/>
        <v>3673</v>
      </c>
      <c r="D199" s="37">
        <v>775</v>
      </c>
      <c r="E199" s="37">
        <v>146</v>
      </c>
      <c r="F199" s="37">
        <v>2671</v>
      </c>
      <c r="G199" s="39">
        <v>81</v>
      </c>
    </row>
    <row r="200" spans="2:7" ht="13.5">
      <c r="B200" s="341"/>
      <c r="C200" s="244">
        <f t="shared" si="17"/>
        <v>100.00000000000001</v>
      </c>
      <c r="D200" s="27">
        <f>ROUND(D199/$C199*100,1)</f>
        <v>21.1</v>
      </c>
      <c r="E200" s="27">
        <f>ROUND(E199/$C199*100,1)</f>
        <v>4</v>
      </c>
      <c r="F200" s="27">
        <f>ROUND(F199/$C199*100,1)</f>
        <v>72.7</v>
      </c>
      <c r="G200" s="28">
        <f>ROUND(G199/$C199*100,1)</f>
        <v>2.2</v>
      </c>
    </row>
    <row r="201" spans="2:7" ht="13.5">
      <c r="B201" s="340" t="s">
        <v>90</v>
      </c>
      <c r="C201" s="98">
        <f t="shared" si="17"/>
        <v>3436</v>
      </c>
      <c r="D201" s="37">
        <v>832</v>
      </c>
      <c r="E201" s="37">
        <v>133</v>
      </c>
      <c r="F201" s="37">
        <v>2398</v>
      </c>
      <c r="G201" s="39">
        <v>73</v>
      </c>
    </row>
    <row r="202" spans="2:7" ht="13.5">
      <c r="B202" s="341"/>
      <c r="C202" s="244">
        <f t="shared" si="17"/>
        <v>99.99999999999999</v>
      </c>
      <c r="D202" s="27">
        <f>ROUND(D201/$C201*100,1)</f>
        <v>24.2</v>
      </c>
      <c r="E202" s="27">
        <f>ROUND(E201/$C201*100,1)</f>
        <v>3.9</v>
      </c>
      <c r="F202" s="27">
        <f>ROUND(F201/$C201*100,1)</f>
        <v>69.8</v>
      </c>
      <c r="G202" s="28">
        <f>ROUND(G201/$C201*100,1)</f>
        <v>2.1</v>
      </c>
    </row>
    <row r="203" spans="2:7" ht="13.5">
      <c r="B203" s="342" t="s">
        <v>88</v>
      </c>
      <c r="C203" s="98">
        <f t="shared" si="17"/>
        <v>85</v>
      </c>
      <c r="D203" s="37">
        <v>13</v>
      </c>
      <c r="E203" s="37">
        <v>2</v>
      </c>
      <c r="F203" s="37">
        <v>69</v>
      </c>
      <c r="G203" s="39">
        <v>1</v>
      </c>
    </row>
    <row r="204" spans="2:7" ht="13.5">
      <c r="B204" s="343"/>
      <c r="C204" s="245">
        <f t="shared" si="17"/>
        <v>100.00000000000001</v>
      </c>
      <c r="D204" s="31">
        <f>ROUND(D203/$C203*100,1)</f>
        <v>15.3</v>
      </c>
      <c r="E204" s="31">
        <f>ROUND(E203/$C203*100,1)</f>
        <v>2.4</v>
      </c>
      <c r="F204" s="31">
        <f>ROUND(F203/$C203*100,1)-0.1</f>
        <v>81.10000000000001</v>
      </c>
      <c r="G204" s="32">
        <f>ROUND(G203/$C203*100,1)</f>
        <v>1.2</v>
      </c>
    </row>
    <row r="205" spans="2:7" ht="13.5">
      <c r="B205" s="331" t="s">
        <v>84</v>
      </c>
      <c r="C205" s="96">
        <f>SUM(,C207,C209,C211,C213,C215)</f>
        <v>7194</v>
      </c>
      <c r="D205" s="25">
        <f>SUM(D207,D209,D211,D213,D215)</f>
        <v>1620</v>
      </c>
      <c r="E205" s="25">
        <f>SUM(,E207,E209,E211,E213,E215)</f>
        <v>281</v>
      </c>
      <c r="F205" s="25">
        <f>SUM(,F207,F209,F211,F213,F215)</f>
        <v>5138</v>
      </c>
      <c r="G205" s="26">
        <f>SUM(,G207,G209,G211,G213,G215)</f>
        <v>155</v>
      </c>
    </row>
    <row r="206" spans="2:7" ht="13.5">
      <c r="B206" s="341"/>
      <c r="C206" s="244">
        <f>SUM(D206:G206)</f>
        <v>100.00000000000001</v>
      </c>
      <c r="D206" s="27">
        <f>ROUND(D205/$C205*100,1)</f>
        <v>22.5</v>
      </c>
      <c r="E206" s="27">
        <f>ROUND(E205/$C205*100,1)</f>
        <v>3.9</v>
      </c>
      <c r="F206" s="27">
        <f>ROUND(F205/$C205*100,1)</f>
        <v>71.4</v>
      </c>
      <c r="G206" s="28">
        <f>ROUND(G205/$C205*100,1)</f>
        <v>2.2</v>
      </c>
    </row>
    <row r="207" spans="2:7" ht="13.5">
      <c r="B207" s="340" t="s">
        <v>177</v>
      </c>
      <c r="C207" s="98">
        <f>SUM(D207:J207)</f>
        <v>751</v>
      </c>
      <c r="D207" s="37">
        <v>158</v>
      </c>
      <c r="E207" s="37">
        <v>31</v>
      </c>
      <c r="F207" s="37">
        <v>546</v>
      </c>
      <c r="G207" s="39">
        <v>16</v>
      </c>
    </row>
    <row r="208" spans="2:7" ht="13.5">
      <c r="B208" s="341"/>
      <c r="C208" s="244">
        <f>SUM(D208:G208)</f>
        <v>100</v>
      </c>
      <c r="D208" s="27">
        <f>ROUND(D207/$C207*100,1)</f>
        <v>21</v>
      </c>
      <c r="E208" s="27">
        <f>ROUND(E207/$C207*100,1)</f>
        <v>4.1</v>
      </c>
      <c r="F208" s="27">
        <f>ROUND(F207/$C207*100,1)+0.1</f>
        <v>72.8</v>
      </c>
      <c r="G208" s="28">
        <f>ROUND(G207/$C207*100,1)</f>
        <v>2.1</v>
      </c>
    </row>
    <row r="209" spans="2:7" ht="13.5">
      <c r="B209" s="340" t="s">
        <v>178</v>
      </c>
      <c r="C209" s="98">
        <f>SUM(D209:J209)</f>
        <v>2327</v>
      </c>
      <c r="D209" s="37">
        <v>524</v>
      </c>
      <c r="E209" s="37">
        <v>86</v>
      </c>
      <c r="F209" s="37">
        <v>1670</v>
      </c>
      <c r="G209" s="39">
        <v>47</v>
      </c>
    </row>
    <row r="210" spans="2:7" ht="13.5">
      <c r="B210" s="341"/>
      <c r="C210" s="244">
        <f>SUM(D210:G210)</f>
        <v>100</v>
      </c>
      <c r="D210" s="27">
        <f>ROUND(D209/$C209*100,1)</f>
        <v>22.5</v>
      </c>
      <c r="E210" s="27">
        <f>ROUND(E209/$C209*100,1)</f>
        <v>3.7</v>
      </c>
      <c r="F210" s="27">
        <f>ROUND(F209/$C209*100,1)</f>
        <v>71.8</v>
      </c>
      <c r="G210" s="28">
        <f>ROUND(G209/$C209*100,1)</f>
        <v>2</v>
      </c>
    </row>
    <row r="211" spans="2:7" ht="13.5">
      <c r="B211" s="340" t="s">
        <v>110</v>
      </c>
      <c r="C211" s="98">
        <f>SUM(D211:J211)</f>
        <v>2394</v>
      </c>
      <c r="D211" s="37">
        <v>532</v>
      </c>
      <c r="E211" s="37">
        <v>94</v>
      </c>
      <c r="F211" s="37">
        <v>1718</v>
      </c>
      <c r="G211" s="39">
        <v>50</v>
      </c>
    </row>
    <row r="212" spans="2:7" ht="13.5">
      <c r="B212" s="341"/>
      <c r="C212" s="244">
        <f>SUM(D212:G212)</f>
        <v>99.99999999999999</v>
      </c>
      <c r="D212" s="27">
        <f>ROUND(D211/$C211*100,1)</f>
        <v>22.2</v>
      </c>
      <c r="E212" s="27">
        <f>ROUND(E211/$C211*100,1)</f>
        <v>3.9</v>
      </c>
      <c r="F212" s="27">
        <f>ROUND(F211/$C211*100,1)</f>
        <v>71.8</v>
      </c>
      <c r="G212" s="28">
        <f>ROUND(G211/$C211*100,1)</f>
        <v>2.1</v>
      </c>
    </row>
    <row r="213" spans="2:7" ht="13.5">
      <c r="B213" s="340" t="s">
        <v>189</v>
      </c>
      <c r="C213" s="98">
        <f>SUM(D213:J213)</f>
        <v>1712</v>
      </c>
      <c r="D213" s="37">
        <v>403</v>
      </c>
      <c r="E213" s="37">
        <v>70</v>
      </c>
      <c r="F213" s="37">
        <v>1198</v>
      </c>
      <c r="G213" s="39">
        <v>41</v>
      </c>
    </row>
    <row r="214" spans="2:7" ht="13.5">
      <c r="B214" s="341"/>
      <c r="C214" s="244">
        <f>SUM(D214:G214)</f>
        <v>100</v>
      </c>
      <c r="D214" s="27">
        <f>ROUND(D213/$C213*100,1)</f>
        <v>23.5</v>
      </c>
      <c r="E214" s="27">
        <f>ROUND(E213/$C213*100,1)</f>
        <v>4.1</v>
      </c>
      <c r="F214" s="27">
        <f>ROUND(F213/$C213*100,1)</f>
        <v>70</v>
      </c>
      <c r="G214" s="28">
        <f>ROUND(G213/$C213*100,1)</f>
        <v>2.4</v>
      </c>
    </row>
    <row r="215" spans="2:7" ht="13.5">
      <c r="B215" s="342" t="s">
        <v>88</v>
      </c>
      <c r="C215" s="98">
        <f>SUM(D215:J215)</f>
        <v>10</v>
      </c>
      <c r="D215" s="37">
        <v>3</v>
      </c>
      <c r="E215" s="37">
        <v>0</v>
      </c>
      <c r="F215" s="37">
        <v>6</v>
      </c>
      <c r="G215" s="39">
        <v>1</v>
      </c>
    </row>
    <row r="216" spans="2:7" ht="13.5">
      <c r="B216" s="343"/>
      <c r="C216" s="245">
        <f>SUM(D216:G216)</f>
        <v>100</v>
      </c>
      <c r="D216" s="31">
        <f>ROUND(D215/$C215*100,1)</f>
        <v>30</v>
      </c>
      <c r="E216" s="31">
        <f>ROUND(E215/$C215*100,1)</f>
        <v>0</v>
      </c>
      <c r="F216" s="31">
        <f>ROUND(F215/$C215*100,1)</f>
        <v>60</v>
      </c>
      <c r="G216" s="32">
        <f>ROUND(G215/$C215*100,1)</f>
        <v>10</v>
      </c>
    </row>
    <row r="217" spans="2:7" ht="13.5">
      <c r="B217" s="331" t="s">
        <v>84</v>
      </c>
      <c r="C217" s="96">
        <f>SUM(C221,C219,C223,C225,C227,C229)</f>
        <v>7194</v>
      </c>
      <c r="D217" s="25">
        <f>SUM(D221,D219,D223,D225,D227,D229)</f>
        <v>1620</v>
      </c>
      <c r="E217" s="25">
        <f>SUM(E221,E219,E223,E225,E227,E229)</f>
        <v>281</v>
      </c>
      <c r="F217" s="25">
        <f>SUM(F221,F219,F223,F225,F227,F229)</f>
        <v>5138</v>
      </c>
      <c r="G217" s="26">
        <f>SUM(G221,G219,G223,G225,G227,G229)</f>
        <v>155</v>
      </c>
    </row>
    <row r="218" spans="2:7" ht="13.5">
      <c r="B218" s="341"/>
      <c r="C218" s="244">
        <f>SUM(D218:G218)</f>
        <v>100.00000000000001</v>
      </c>
      <c r="D218" s="27">
        <f>ROUND(D217/$C217*100,1)</f>
        <v>22.5</v>
      </c>
      <c r="E218" s="27">
        <f>ROUND(E217/$C217*100,1)</f>
        <v>3.9</v>
      </c>
      <c r="F218" s="27">
        <f>ROUND(F217/$C217*100,1)</f>
        <v>71.4</v>
      </c>
      <c r="G218" s="28">
        <f>ROUND(G217/$C217*100,1)</f>
        <v>2.2</v>
      </c>
    </row>
    <row r="219" spans="2:7" ht="13.5">
      <c r="B219" s="340" t="s">
        <v>112</v>
      </c>
      <c r="C219" s="98">
        <f>SUM(D219:J219)</f>
        <v>623</v>
      </c>
      <c r="D219" s="29">
        <v>138</v>
      </c>
      <c r="E219" s="29">
        <v>18</v>
      </c>
      <c r="F219" s="29">
        <v>443</v>
      </c>
      <c r="G219" s="41">
        <v>24</v>
      </c>
    </row>
    <row r="220" spans="2:7" ht="13.5">
      <c r="B220" s="341"/>
      <c r="C220" s="244">
        <f>SUM(D220:G220)</f>
        <v>100</v>
      </c>
      <c r="D220" s="27">
        <f>ROUND(D219/$C219*100,1)</f>
        <v>22.2</v>
      </c>
      <c r="E220" s="27">
        <f>ROUND(E219/$C219*100,1)</f>
        <v>2.9</v>
      </c>
      <c r="F220" s="27">
        <f>ROUND(F219/$C219*100,1)-0.1</f>
        <v>71</v>
      </c>
      <c r="G220" s="28">
        <f>ROUND(G219/$C219*100,1)</f>
        <v>3.9</v>
      </c>
    </row>
    <row r="221" spans="2:7" ht="13.5">
      <c r="B221" s="332" t="s">
        <v>111</v>
      </c>
      <c r="C221" s="98">
        <f>SUM(D221:J221)</f>
        <v>640</v>
      </c>
      <c r="D221" s="37">
        <v>128</v>
      </c>
      <c r="E221" s="37">
        <v>19</v>
      </c>
      <c r="F221" s="37">
        <v>481</v>
      </c>
      <c r="G221" s="39">
        <v>12</v>
      </c>
    </row>
    <row r="222" spans="2:7" ht="13.5">
      <c r="B222" s="341"/>
      <c r="C222" s="244">
        <f>SUM(D222:G222)</f>
        <v>100.00000000000001</v>
      </c>
      <c r="D222" s="27">
        <f>ROUND(D221/$C221*100,1)</f>
        <v>20</v>
      </c>
      <c r="E222" s="27">
        <f>ROUND(E221/$C221*100,1)</f>
        <v>3</v>
      </c>
      <c r="F222" s="27">
        <f>ROUND(F221/$C221*100,1)-0.1</f>
        <v>75.10000000000001</v>
      </c>
      <c r="G222" s="28">
        <f>ROUND(G221/$C221*100,1)</f>
        <v>1.9</v>
      </c>
    </row>
    <row r="223" spans="2:7" ht="13.5">
      <c r="B223" s="340" t="s">
        <v>113</v>
      </c>
      <c r="C223" s="98">
        <f>SUM(D223:J223)</f>
        <v>2080</v>
      </c>
      <c r="D223" s="29">
        <v>497</v>
      </c>
      <c r="E223" s="29">
        <v>74</v>
      </c>
      <c r="F223" s="29">
        <v>1461</v>
      </c>
      <c r="G223" s="41">
        <v>48</v>
      </c>
    </row>
    <row r="224" spans="2:7" ht="13.5">
      <c r="B224" s="341"/>
      <c r="C224" s="244">
        <f>SUM(D224:G224)</f>
        <v>100</v>
      </c>
      <c r="D224" s="27">
        <f>ROUND(D223/$C223*100,1)</f>
        <v>23.9</v>
      </c>
      <c r="E224" s="27">
        <f>ROUND(E223/$C223*100,1)</f>
        <v>3.6</v>
      </c>
      <c r="F224" s="27">
        <f>ROUND(F223/$C223*100,1)</f>
        <v>70.2</v>
      </c>
      <c r="G224" s="28">
        <f>ROUND(G223/$C223*100,1)</f>
        <v>2.3</v>
      </c>
    </row>
    <row r="225" spans="2:7" ht="13.5">
      <c r="B225" s="340" t="s">
        <v>114</v>
      </c>
      <c r="C225" s="98">
        <f>SUM(D225:J225)</f>
        <v>1538</v>
      </c>
      <c r="D225" s="29">
        <v>348</v>
      </c>
      <c r="E225" s="29">
        <v>76</v>
      </c>
      <c r="F225" s="29">
        <v>1085</v>
      </c>
      <c r="G225" s="41">
        <v>29</v>
      </c>
    </row>
    <row r="226" spans="2:7" ht="13.5">
      <c r="B226" s="341"/>
      <c r="C226" s="244">
        <f>SUM(D226:G226)</f>
        <v>100</v>
      </c>
      <c r="D226" s="27">
        <f>ROUND(D225/$C225*100,1)</f>
        <v>22.6</v>
      </c>
      <c r="E226" s="27">
        <f>ROUND(E225/$C225*100,1)</f>
        <v>4.9</v>
      </c>
      <c r="F226" s="27">
        <f>ROUND(F225/$C225*100,1)+0.1</f>
        <v>70.6</v>
      </c>
      <c r="G226" s="28">
        <f>ROUND(G225/$C225*100,1)</f>
        <v>1.9</v>
      </c>
    </row>
    <row r="227" spans="2:7" ht="13.5">
      <c r="B227" s="340" t="s">
        <v>115</v>
      </c>
      <c r="C227" s="98">
        <f>SUM(D227:J227)</f>
        <v>1110</v>
      </c>
      <c r="D227" s="29">
        <v>271</v>
      </c>
      <c r="E227" s="29">
        <v>46</v>
      </c>
      <c r="F227" s="29">
        <v>771</v>
      </c>
      <c r="G227" s="41">
        <v>22</v>
      </c>
    </row>
    <row r="228" spans="2:7" ht="13.5">
      <c r="B228" s="341"/>
      <c r="C228" s="244">
        <f>SUM(D228:G228)</f>
        <v>100</v>
      </c>
      <c r="D228" s="27">
        <f>ROUND(D227/$C227*100,1)</f>
        <v>24.4</v>
      </c>
      <c r="E228" s="27">
        <f>ROUND(E227/$C227*100,1)</f>
        <v>4.1</v>
      </c>
      <c r="F228" s="27">
        <f>ROUND(F227/$C227*100,1)</f>
        <v>69.5</v>
      </c>
      <c r="G228" s="28">
        <f>ROUND(G227/$C227*100,1)</f>
        <v>2</v>
      </c>
    </row>
    <row r="229" spans="2:7" ht="13.5">
      <c r="B229" s="340" t="s">
        <v>116</v>
      </c>
      <c r="C229" s="98">
        <f>SUM(D229:J229)</f>
        <v>1203</v>
      </c>
      <c r="D229" s="29">
        <v>238</v>
      </c>
      <c r="E229" s="29">
        <v>48</v>
      </c>
      <c r="F229" s="29">
        <v>897</v>
      </c>
      <c r="G229" s="41">
        <v>20</v>
      </c>
    </row>
    <row r="230" spans="2:7" ht="13.5">
      <c r="B230" s="341"/>
      <c r="C230" s="245">
        <f>SUM(D230:G230)</f>
        <v>100</v>
      </c>
      <c r="D230" s="31">
        <f>ROUND(D229/$C229*100,1)</f>
        <v>19.8</v>
      </c>
      <c r="E230" s="31">
        <f>ROUND(E229/$C229*100,1)</f>
        <v>4</v>
      </c>
      <c r="F230" s="31">
        <f>ROUND(F229/$C229*100,1)-0.1</f>
        <v>74.5</v>
      </c>
      <c r="G230" s="32">
        <f>ROUND(G229/$C229*100,1)</f>
        <v>1.7</v>
      </c>
    </row>
    <row r="231" spans="2:7" ht="13.5">
      <c r="B231" s="331" t="s">
        <v>84</v>
      </c>
      <c r="C231" s="96">
        <f>SUM(C233,C235,C237)</f>
        <v>7194</v>
      </c>
      <c r="D231" s="42">
        <f>SUM(D233,D235,D237)</f>
        <v>1620</v>
      </c>
      <c r="E231" s="42">
        <f>SUM(E233,E235,E237)</f>
        <v>281</v>
      </c>
      <c r="F231" s="42">
        <f>SUM(F233,F235,F237)</f>
        <v>5138</v>
      </c>
      <c r="G231" s="26">
        <f>SUM(G233,G235,G237)</f>
        <v>155</v>
      </c>
    </row>
    <row r="232" spans="2:7" ht="13.5">
      <c r="B232" s="341"/>
      <c r="C232" s="244">
        <f>SUM(D232:G232)</f>
        <v>100.00000000000001</v>
      </c>
      <c r="D232" s="27">
        <f>ROUND(D231/$C231*100,1)</f>
        <v>22.5</v>
      </c>
      <c r="E232" s="27">
        <f>ROUND(E231/$C231*100,1)</f>
        <v>3.9</v>
      </c>
      <c r="F232" s="27">
        <f>ROUND(F231/$C231*100,1)</f>
        <v>71.4</v>
      </c>
      <c r="G232" s="28">
        <f>ROUND(G231/$C231*100,1)</f>
        <v>2.2</v>
      </c>
    </row>
    <row r="233" spans="2:7" ht="13.5">
      <c r="B233" s="340" t="s">
        <v>131</v>
      </c>
      <c r="C233" s="98">
        <f>SUM(D233:J233)</f>
        <v>3200</v>
      </c>
      <c r="D233" s="29">
        <v>734</v>
      </c>
      <c r="E233" s="29">
        <v>116</v>
      </c>
      <c r="F233" s="29">
        <v>2269</v>
      </c>
      <c r="G233" s="41">
        <v>81</v>
      </c>
    </row>
    <row r="234" spans="2:7" ht="13.5">
      <c r="B234" s="341"/>
      <c r="C234" s="244">
        <f>SUM(D234:G234)</f>
        <v>100</v>
      </c>
      <c r="D234" s="27">
        <f>ROUND(D233/$C233*100,1)</f>
        <v>22.9</v>
      </c>
      <c r="E234" s="27">
        <f>ROUND(E233/$C233*100,1)</f>
        <v>3.6</v>
      </c>
      <c r="F234" s="27">
        <f>ROUND(F233/$C233*100,1)+0.1</f>
        <v>71</v>
      </c>
      <c r="G234" s="28">
        <f>ROUND(G233/$C233*100,1)</f>
        <v>2.5</v>
      </c>
    </row>
    <row r="235" spans="2:7" ht="13.5">
      <c r="B235" s="342" t="s">
        <v>117</v>
      </c>
      <c r="C235" s="98">
        <f>SUM(D235:J235)</f>
        <v>2735</v>
      </c>
      <c r="D235" s="29">
        <v>602</v>
      </c>
      <c r="E235" s="29">
        <v>109</v>
      </c>
      <c r="F235" s="29">
        <v>1969</v>
      </c>
      <c r="G235" s="41">
        <v>55</v>
      </c>
    </row>
    <row r="236" spans="2:7" ht="13.5">
      <c r="B236" s="341"/>
      <c r="C236" s="237">
        <f>SUM(D236:G236)</f>
        <v>100</v>
      </c>
      <c r="D236" s="27">
        <f>ROUND(D235/$C235*100,1)</f>
        <v>22</v>
      </c>
      <c r="E236" s="27">
        <f>ROUND(E235/$C235*100,1)</f>
        <v>4</v>
      </c>
      <c r="F236" s="27">
        <f>ROUND(F235/$C235*100,1)</f>
        <v>72</v>
      </c>
      <c r="G236" s="28">
        <f>ROUND(G235/$C235*100,1)</f>
        <v>2</v>
      </c>
    </row>
    <row r="237" spans="2:7" ht="13.5">
      <c r="B237" s="338" t="s">
        <v>34</v>
      </c>
      <c r="C237" s="98">
        <f>SUM(D237:J237)</f>
        <v>1259</v>
      </c>
      <c r="D237" s="29">
        <v>284</v>
      </c>
      <c r="E237" s="29">
        <v>56</v>
      </c>
      <c r="F237" s="29">
        <v>900</v>
      </c>
      <c r="G237" s="41">
        <v>19</v>
      </c>
    </row>
    <row r="238" spans="2:7" ht="13.5">
      <c r="B238" s="343"/>
      <c r="C238" s="245">
        <f>SUM(D238:G238)</f>
        <v>100</v>
      </c>
      <c r="D238" s="31">
        <f>ROUND(D237/$C237*100,1)</f>
        <v>22.6</v>
      </c>
      <c r="E238" s="31">
        <f>ROUND(E237/$C237*100,1)</f>
        <v>4.4</v>
      </c>
      <c r="F238" s="31">
        <f>ROUND(F237/$C237*100,1)</f>
        <v>71.5</v>
      </c>
      <c r="G238" s="32">
        <f>ROUND(G237/$C237*100,1)</f>
        <v>1.5</v>
      </c>
    </row>
    <row r="241" ht="13.5">
      <c r="A241" s="20" t="s">
        <v>312</v>
      </c>
    </row>
    <row r="242" ht="13.5">
      <c r="A242" s="20" t="s">
        <v>11</v>
      </c>
    </row>
    <row r="243" ht="13.5">
      <c r="A243" s="20" t="s">
        <v>56</v>
      </c>
    </row>
    <row r="244" ht="13.5">
      <c r="G244" s="290" t="s">
        <v>250</v>
      </c>
    </row>
    <row r="245" spans="2:7" ht="40.5">
      <c r="B245" s="291"/>
      <c r="C245" s="95" t="s">
        <v>84</v>
      </c>
      <c r="D245" s="35" t="s">
        <v>106</v>
      </c>
      <c r="E245" s="35" t="s">
        <v>72</v>
      </c>
      <c r="F245" s="35" t="s">
        <v>174</v>
      </c>
      <c r="G245" s="23" t="s">
        <v>88</v>
      </c>
    </row>
    <row r="246" spans="2:7" ht="13.5">
      <c r="B246" s="331" t="s">
        <v>84</v>
      </c>
      <c r="C246" s="96">
        <f>SUM(C248,C250,C252)</f>
        <v>7194</v>
      </c>
      <c r="D246" s="25">
        <f>SUM(D248,D250,D252)</f>
        <v>896</v>
      </c>
      <c r="E246" s="25">
        <f>SUM(E248,E250,E252)</f>
        <v>77</v>
      </c>
      <c r="F246" s="25">
        <f>SUM(F248,F250,F252)</f>
        <v>6067</v>
      </c>
      <c r="G246" s="26">
        <f>SUM(G248,G250,G252)</f>
        <v>154</v>
      </c>
    </row>
    <row r="247" spans="2:7" ht="13.5">
      <c r="B247" s="341"/>
      <c r="C247" s="244">
        <f aca="true" t="shared" si="18" ref="C247:C253">SUM(D247:G247)</f>
        <v>99.99999999999999</v>
      </c>
      <c r="D247" s="27">
        <f>ROUND(D246/$C246*100,1)</f>
        <v>12.5</v>
      </c>
      <c r="E247" s="27">
        <f>ROUND(E246/$C246*100,1)</f>
        <v>1.1</v>
      </c>
      <c r="F247" s="27">
        <f>ROUND(F246/$C246*100,1)</f>
        <v>84.3</v>
      </c>
      <c r="G247" s="28">
        <f>ROUND(G246/$C246*100,1)</f>
        <v>2.1</v>
      </c>
    </row>
    <row r="248" spans="2:7" ht="13.5">
      <c r="B248" s="332" t="s">
        <v>89</v>
      </c>
      <c r="C248" s="98">
        <f t="shared" si="18"/>
        <v>3673</v>
      </c>
      <c r="D248" s="37">
        <v>422</v>
      </c>
      <c r="E248" s="37">
        <v>30</v>
      </c>
      <c r="F248" s="37">
        <v>3138</v>
      </c>
      <c r="G248" s="39">
        <v>83</v>
      </c>
    </row>
    <row r="249" spans="2:7" ht="13.5">
      <c r="B249" s="341"/>
      <c r="C249" s="244">
        <f t="shared" si="18"/>
        <v>100</v>
      </c>
      <c r="D249" s="27">
        <f>ROUND(D248/$C248*100,1)</f>
        <v>11.5</v>
      </c>
      <c r="E249" s="27">
        <f>ROUND(E248/$C248*100,1)</f>
        <v>0.8</v>
      </c>
      <c r="F249" s="27">
        <f>ROUND(F248/$C248*100,1)</f>
        <v>85.4</v>
      </c>
      <c r="G249" s="28">
        <f>ROUND(G248/$C248*100,1)</f>
        <v>2.3</v>
      </c>
    </row>
    <row r="250" spans="2:7" ht="13.5">
      <c r="B250" s="340" t="s">
        <v>90</v>
      </c>
      <c r="C250" s="98">
        <f t="shared" si="18"/>
        <v>3436</v>
      </c>
      <c r="D250" s="37">
        <v>461</v>
      </c>
      <c r="E250" s="37">
        <v>47</v>
      </c>
      <c r="F250" s="37">
        <v>2858</v>
      </c>
      <c r="G250" s="39">
        <v>70</v>
      </c>
    </row>
    <row r="251" spans="2:7" ht="13.5">
      <c r="B251" s="341"/>
      <c r="C251" s="244">
        <f t="shared" si="18"/>
        <v>100</v>
      </c>
      <c r="D251" s="27">
        <f>ROUND(D250/$C250*100,1)</f>
        <v>13.4</v>
      </c>
      <c r="E251" s="27">
        <f>ROUND(E250/$C250*100,1)</f>
        <v>1.4</v>
      </c>
      <c r="F251" s="27">
        <f>ROUND(F250/$C250*100,1)</f>
        <v>83.2</v>
      </c>
      <c r="G251" s="28">
        <f>ROUND(G250/$C250*100,1)</f>
        <v>2</v>
      </c>
    </row>
    <row r="252" spans="2:7" ht="13.5">
      <c r="B252" s="342" t="s">
        <v>88</v>
      </c>
      <c r="C252" s="98">
        <f t="shared" si="18"/>
        <v>85</v>
      </c>
      <c r="D252" s="37">
        <v>13</v>
      </c>
      <c r="E252" s="37">
        <v>0</v>
      </c>
      <c r="F252" s="37">
        <v>71</v>
      </c>
      <c r="G252" s="39">
        <v>1</v>
      </c>
    </row>
    <row r="253" spans="2:7" ht="13.5">
      <c r="B253" s="343"/>
      <c r="C253" s="245">
        <f t="shared" si="18"/>
        <v>100</v>
      </c>
      <c r="D253" s="31">
        <f>ROUND(D252/$C252*100,1)</f>
        <v>15.3</v>
      </c>
      <c r="E253" s="31">
        <f>ROUND(E252/$C252*100,1)</f>
        <v>0</v>
      </c>
      <c r="F253" s="31">
        <f>ROUND(F252/$C252*100,1)</f>
        <v>83.5</v>
      </c>
      <c r="G253" s="32">
        <f>ROUND(G252/$C252*100,1)</f>
        <v>1.2</v>
      </c>
    </row>
    <row r="254" spans="2:7" ht="13.5">
      <c r="B254" s="331" t="s">
        <v>84</v>
      </c>
      <c r="C254" s="96">
        <f>SUM(,C256,C258,C260,C262,C264)</f>
        <v>7194</v>
      </c>
      <c r="D254" s="25">
        <f>SUM(D256,D258,D260,D262,D264)</f>
        <v>896</v>
      </c>
      <c r="E254" s="25">
        <f>SUM(,E256,E258,E260,E262,E264)</f>
        <v>77</v>
      </c>
      <c r="F254" s="25">
        <f>SUM(,F256,F258,F260,F262,F264)</f>
        <v>6067</v>
      </c>
      <c r="G254" s="26">
        <f>SUM(,G256,G258,G260,G262,G264)</f>
        <v>154</v>
      </c>
    </row>
    <row r="255" spans="2:7" ht="13.5">
      <c r="B255" s="341"/>
      <c r="C255" s="244">
        <f>SUM(D255:G255)</f>
        <v>99.99999999999999</v>
      </c>
      <c r="D255" s="27">
        <f>ROUND(D254/$C254*100,1)</f>
        <v>12.5</v>
      </c>
      <c r="E255" s="27">
        <f>ROUND(E254/$C254*100,1)</f>
        <v>1.1</v>
      </c>
      <c r="F255" s="27">
        <f>ROUND(F254/$C254*100,1)</f>
        <v>84.3</v>
      </c>
      <c r="G255" s="28">
        <f>ROUND(G254/$C254*100,1)</f>
        <v>2.1</v>
      </c>
    </row>
    <row r="256" spans="2:7" ht="13.5">
      <c r="B256" s="340" t="s">
        <v>177</v>
      </c>
      <c r="C256" s="98">
        <f>SUM(D256:J256)</f>
        <v>751</v>
      </c>
      <c r="D256" s="37">
        <v>119</v>
      </c>
      <c r="E256" s="37">
        <v>11</v>
      </c>
      <c r="F256" s="37">
        <v>607</v>
      </c>
      <c r="G256" s="39">
        <v>14</v>
      </c>
    </row>
    <row r="257" spans="2:7" ht="13.5">
      <c r="B257" s="341"/>
      <c r="C257" s="244">
        <f>SUM(D257:G257)</f>
        <v>100</v>
      </c>
      <c r="D257" s="27">
        <f>ROUND(D256/$C256*100,1)</f>
        <v>15.8</v>
      </c>
      <c r="E257" s="27">
        <f>ROUND(E256/$C256*100,1)</f>
        <v>1.5</v>
      </c>
      <c r="F257" s="27">
        <f>ROUND(F256/$C256*100,1)</f>
        <v>80.8</v>
      </c>
      <c r="G257" s="28">
        <f>ROUND(G256/$C256*100,1)</f>
        <v>1.9</v>
      </c>
    </row>
    <row r="258" spans="2:7" ht="13.5">
      <c r="B258" s="340" t="s">
        <v>178</v>
      </c>
      <c r="C258" s="98">
        <f>SUM(D258:J258)</f>
        <v>2327</v>
      </c>
      <c r="D258" s="37">
        <v>287</v>
      </c>
      <c r="E258" s="37">
        <v>24</v>
      </c>
      <c r="F258" s="37">
        <v>1970</v>
      </c>
      <c r="G258" s="39">
        <v>46</v>
      </c>
    </row>
    <row r="259" spans="2:7" ht="13.5">
      <c r="B259" s="341"/>
      <c r="C259" s="244">
        <f>SUM(D259:G259)</f>
        <v>100</v>
      </c>
      <c r="D259" s="27">
        <f>ROUND(D258/$C258*100,1)</f>
        <v>12.3</v>
      </c>
      <c r="E259" s="27">
        <f>ROUND(E258/$C258*100,1)</f>
        <v>1</v>
      </c>
      <c r="F259" s="27">
        <f>ROUND(F258/$C258*100,1)</f>
        <v>84.7</v>
      </c>
      <c r="G259" s="28">
        <f>ROUND(G258/$C258*100,1)</f>
        <v>2</v>
      </c>
    </row>
    <row r="260" spans="2:7" ht="13.5">
      <c r="B260" s="340" t="s">
        <v>110</v>
      </c>
      <c r="C260" s="98">
        <f>SUM(D260:J260)</f>
        <v>2394</v>
      </c>
      <c r="D260" s="37">
        <v>298</v>
      </c>
      <c r="E260" s="37">
        <v>23</v>
      </c>
      <c r="F260" s="37">
        <v>2024</v>
      </c>
      <c r="G260" s="39">
        <v>49</v>
      </c>
    </row>
    <row r="261" spans="2:7" ht="13.5">
      <c r="B261" s="341"/>
      <c r="C261" s="244">
        <f>SUM(D261:G261)</f>
        <v>100</v>
      </c>
      <c r="D261" s="27">
        <f>ROUND(D260/$C260*100,1)</f>
        <v>12.4</v>
      </c>
      <c r="E261" s="27">
        <f>ROUND(E260/$C260*100,1)</f>
        <v>1</v>
      </c>
      <c r="F261" s="27">
        <f>ROUND(F260/$C260*100,1)+0.1</f>
        <v>84.6</v>
      </c>
      <c r="G261" s="28">
        <f>ROUND(G260/$C260*100,1)</f>
        <v>2</v>
      </c>
    </row>
    <row r="262" spans="2:7" ht="13.5">
      <c r="B262" s="340" t="s">
        <v>189</v>
      </c>
      <c r="C262" s="98">
        <f>SUM(D262:J262)</f>
        <v>1712</v>
      </c>
      <c r="D262" s="37">
        <v>189</v>
      </c>
      <c r="E262" s="37">
        <v>19</v>
      </c>
      <c r="F262" s="37">
        <v>1460</v>
      </c>
      <c r="G262" s="39">
        <v>44</v>
      </c>
    </row>
    <row r="263" spans="2:7" ht="13.5">
      <c r="B263" s="341"/>
      <c r="C263" s="244">
        <f>SUM(D263:G263)</f>
        <v>99.99999999999999</v>
      </c>
      <c r="D263" s="27">
        <f>ROUND(D262/$C262*100,1)</f>
        <v>11</v>
      </c>
      <c r="E263" s="27">
        <f>ROUND(E262/$C262*100,1)</f>
        <v>1.1</v>
      </c>
      <c r="F263" s="27">
        <f>ROUND(F262/$C262*100,1)</f>
        <v>85.3</v>
      </c>
      <c r="G263" s="28">
        <f>ROUND(G262/$C262*100,1)</f>
        <v>2.6</v>
      </c>
    </row>
    <row r="264" spans="2:7" ht="13.5">
      <c r="B264" s="342" t="s">
        <v>88</v>
      </c>
      <c r="C264" s="98">
        <f>SUM(D264:J264)</f>
        <v>10</v>
      </c>
      <c r="D264" s="37">
        <v>3</v>
      </c>
      <c r="E264" s="37">
        <v>0</v>
      </c>
      <c r="F264" s="37">
        <v>6</v>
      </c>
      <c r="G264" s="39">
        <v>1</v>
      </c>
    </row>
    <row r="265" spans="2:7" ht="13.5">
      <c r="B265" s="343"/>
      <c r="C265" s="245">
        <f>SUM(D265:G265)</f>
        <v>100</v>
      </c>
      <c r="D265" s="31">
        <f>ROUND(D264/$C264*100,1)</f>
        <v>30</v>
      </c>
      <c r="E265" s="31">
        <f>ROUND(E264/$C264*100,1)</f>
        <v>0</v>
      </c>
      <c r="F265" s="31">
        <f>ROUND(F264/$C264*100,1)</f>
        <v>60</v>
      </c>
      <c r="G265" s="32">
        <f>ROUND(G264/$C264*100,1)</f>
        <v>10</v>
      </c>
    </row>
    <row r="266" spans="2:7" ht="13.5">
      <c r="B266" s="331" t="s">
        <v>84</v>
      </c>
      <c r="C266" s="96">
        <f>SUM(C270,C268,C272,C274,C276,C278)</f>
        <v>7194</v>
      </c>
      <c r="D266" s="25">
        <f>SUM(D270,D268,D272,D274,D276,D278)</f>
        <v>896</v>
      </c>
      <c r="E266" s="25">
        <f>SUM(E270,E268,E272,E274,E276,E278)</f>
        <v>77</v>
      </c>
      <c r="F266" s="25">
        <f>SUM(F270,F268,F272,F274,F276,F278)</f>
        <v>6067</v>
      </c>
      <c r="G266" s="26">
        <f>SUM(G270,G268,G272,G274,G276,G278)</f>
        <v>154</v>
      </c>
    </row>
    <row r="267" spans="2:7" ht="13.5">
      <c r="B267" s="341"/>
      <c r="C267" s="244">
        <f>SUM(D267:G267)</f>
        <v>99.99999999999999</v>
      </c>
      <c r="D267" s="27">
        <f>ROUND(D266/$C266*100,1)</f>
        <v>12.5</v>
      </c>
      <c r="E267" s="27">
        <f>ROUND(E266/$C266*100,1)</f>
        <v>1.1</v>
      </c>
      <c r="F267" s="27">
        <f>ROUND(F266/$C266*100,1)</f>
        <v>84.3</v>
      </c>
      <c r="G267" s="28">
        <f>ROUND(G266/$C266*100,1)</f>
        <v>2.1</v>
      </c>
    </row>
    <row r="268" spans="2:7" ht="13.5">
      <c r="B268" s="340" t="s">
        <v>112</v>
      </c>
      <c r="C268" s="98">
        <f>SUM(D268:J268)</f>
        <v>623</v>
      </c>
      <c r="D268" s="29">
        <v>84</v>
      </c>
      <c r="E268" s="29">
        <v>6</v>
      </c>
      <c r="F268" s="29">
        <v>510</v>
      </c>
      <c r="G268" s="41">
        <v>23</v>
      </c>
    </row>
    <row r="269" spans="2:7" ht="13.5">
      <c r="B269" s="341"/>
      <c r="C269" s="244">
        <f>SUM(D269:G269)</f>
        <v>100.00000000000001</v>
      </c>
      <c r="D269" s="27">
        <f>ROUND(D268/$C268*100,1)</f>
        <v>13.5</v>
      </c>
      <c r="E269" s="27">
        <f>ROUND(E268/$C268*100,1)</f>
        <v>1</v>
      </c>
      <c r="F269" s="27">
        <f>ROUND(F268/$C268*100,1)-0.1</f>
        <v>81.80000000000001</v>
      </c>
      <c r="G269" s="28">
        <f>ROUND(G268/$C268*100,1)</f>
        <v>3.7</v>
      </c>
    </row>
    <row r="270" spans="2:7" ht="13.5">
      <c r="B270" s="332" t="s">
        <v>111</v>
      </c>
      <c r="C270" s="98">
        <f>SUM(D270:J270)</f>
        <v>640</v>
      </c>
      <c r="D270" s="37">
        <v>71</v>
      </c>
      <c r="E270" s="37">
        <v>12</v>
      </c>
      <c r="F270" s="37">
        <v>545</v>
      </c>
      <c r="G270" s="39">
        <v>12</v>
      </c>
    </row>
    <row r="271" spans="2:7" ht="13.5">
      <c r="B271" s="341"/>
      <c r="C271" s="244">
        <f>SUM(D271:G271)</f>
        <v>100.00000000000001</v>
      </c>
      <c r="D271" s="27">
        <f>ROUND(D270/$C270*100,1)</f>
        <v>11.1</v>
      </c>
      <c r="E271" s="27">
        <f>ROUND(E270/$C270*100,1)</f>
        <v>1.9</v>
      </c>
      <c r="F271" s="27">
        <f>ROUND(F270/$C270*100,1)-0.1</f>
        <v>85.10000000000001</v>
      </c>
      <c r="G271" s="28">
        <f>ROUND(G270/$C270*100,1)</f>
        <v>1.9</v>
      </c>
    </row>
    <row r="272" spans="2:7" ht="13.5">
      <c r="B272" s="340" t="s">
        <v>113</v>
      </c>
      <c r="C272" s="98">
        <f>SUM(D272:J272)</f>
        <v>2080</v>
      </c>
      <c r="D272" s="29">
        <v>274</v>
      </c>
      <c r="E272" s="29">
        <v>23</v>
      </c>
      <c r="F272" s="29">
        <v>1732</v>
      </c>
      <c r="G272" s="41">
        <v>51</v>
      </c>
    </row>
    <row r="273" spans="2:7" ht="13.5">
      <c r="B273" s="341"/>
      <c r="C273" s="244">
        <f>SUM(D273:G273)</f>
        <v>100</v>
      </c>
      <c r="D273" s="27">
        <f>ROUND(D272/$C272*100,1)</f>
        <v>13.2</v>
      </c>
      <c r="E273" s="27">
        <f>ROUND(E272/$C272*100,1)</f>
        <v>1.1</v>
      </c>
      <c r="F273" s="27">
        <f>ROUND(F272/$C272*100,1)-0.1</f>
        <v>83.2</v>
      </c>
      <c r="G273" s="28">
        <f>ROUND(G272/$C272*100,1)</f>
        <v>2.5</v>
      </c>
    </row>
    <row r="274" spans="2:7" ht="13.5">
      <c r="B274" s="340" t="s">
        <v>114</v>
      </c>
      <c r="C274" s="98">
        <f>SUM(D274:J274)</f>
        <v>1538</v>
      </c>
      <c r="D274" s="29">
        <v>193</v>
      </c>
      <c r="E274" s="29">
        <v>6</v>
      </c>
      <c r="F274" s="29">
        <v>1316</v>
      </c>
      <c r="G274" s="41">
        <v>23</v>
      </c>
    </row>
    <row r="275" spans="2:7" ht="13.5">
      <c r="B275" s="341"/>
      <c r="C275" s="244">
        <f>SUM(D275:G275)</f>
        <v>100</v>
      </c>
      <c r="D275" s="27">
        <f>ROUND(D274/$C274*100,1)</f>
        <v>12.5</v>
      </c>
      <c r="E275" s="27">
        <f>ROUND(E274/$C274*100,1)</f>
        <v>0.4</v>
      </c>
      <c r="F275" s="27">
        <f>ROUND(F274/$C274*100,1)</f>
        <v>85.6</v>
      </c>
      <c r="G275" s="28">
        <f>ROUND(G274/$C274*100,1)</f>
        <v>1.5</v>
      </c>
    </row>
    <row r="276" spans="2:7" ht="13.5">
      <c r="B276" s="340" t="s">
        <v>115</v>
      </c>
      <c r="C276" s="98">
        <f>SUM(D276:J276)</f>
        <v>1110</v>
      </c>
      <c r="D276" s="29">
        <v>131</v>
      </c>
      <c r="E276" s="29">
        <v>14</v>
      </c>
      <c r="F276" s="29">
        <v>943</v>
      </c>
      <c r="G276" s="41">
        <v>22</v>
      </c>
    </row>
    <row r="277" spans="2:7" ht="13.5">
      <c r="B277" s="341"/>
      <c r="C277" s="244">
        <f>SUM(D277:G277)</f>
        <v>100</v>
      </c>
      <c r="D277" s="27">
        <f>ROUND(D276/$C276*100,1)</f>
        <v>11.8</v>
      </c>
      <c r="E277" s="27">
        <f>ROUND(E276/$C276*100,1)</f>
        <v>1.3</v>
      </c>
      <c r="F277" s="27">
        <f>ROUND(F276/$C276*100,1)-0.1</f>
        <v>84.9</v>
      </c>
      <c r="G277" s="28">
        <f>ROUND(G276/$C276*100,1)</f>
        <v>2</v>
      </c>
    </row>
    <row r="278" spans="2:7" ht="13.5">
      <c r="B278" s="340" t="s">
        <v>116</v>
      </c>
      <c r="C278" s="98">
        <f>SUM(D278:J278)</f>
        <v>1203</v>
      </c>
      <c r="D278" s="29">
        <v>143</v>
      </c>
      <c r="E278" s="29">
        <v>16</v>
      </c>
      <c r="F278" s="29">
        <v>1021</v>
      </c>
      <c r="G278" s="41">
        <v>23</v>
      </c>
    </row>
    <row r="279" spans="2:7" ht="13.5">
      <c r="B279" s="341"/>
      <c r="C279" s="245">
        <f>SUM(D279:G279)</f>
        <v>100.00000000000001</v>
      </c>
      <c r="D279" s="31">
        <f>ROUND(D278/$C278*100,1)</f>
        <v>11.9</v>
      </c>
      <c r="E279" s="31">
        <f>ROUND(E278/$C278*100,1)</f>
        <v>1.3</v>
      </c>
      <c r="F279" s="31">
        <f>ROUND(F278/$C278*100,1)</f>
        <v>84.9</v>
      </c>
      <c r="G279" s="32">
        <f>ROUND(G278/$C278*100,1)</f>
        <v>1.9</v>
      </c>
    </row>
    <row r="280" spans="2:7" ht="13.5">
      <c r="B280" s="331" t="s">
        <v>84</v>
      </c>
      <c r="C280" s="96">
        <f>SUM(C282,C284,C286)</f>
        <v>7194</v>
      </c>
      <c r="D280" s="42">
        <f>SUM(D282,D284,D286)</f>
        <v>896</v>
      </c>
      <c r="E280" s="42">
        <f>SUM(E282,E284,E286)</f>
        <v>77</v>
      </c>
      <c r="F280" s="42">
        <f>SUM(F282,F284,F286)</f>
        <v>6067</v>
      </c>
      <c r="G280" s="26">
        <f>SUM(G282,G284,G286)</f>
        <v>154</v>
      </c>
    </row>
    <row r="281" spans="2:7" ht="13.5">
      <c r="B281" s="341"/>
      <c r="C281" s="244">
        <f>SUM(D281:G281)</f>
        <v>99.99999999999999</v>
      </c>
      <c r="D281" s="27">
        <f>ROUND(D280/$C280*100,1)</f>
        <v>12.5</v>
      </c>
      <c r="E281" s="27">
        <f>ROUND(E280/$C280*100,1)</f>
        <v>1.1</v>
      </c>
      <c r="F281" s="27">
        <f>ROUND(F280/$C280*100,1)</f>
        <v>84.3</v>
      </c>
      <c r="G281" s="28">
        <f>ROUND(G280/$C280*100,1)</f>
        <v>2.1</v>
      </c>
    </row>
    <row r="282" spans="2:7" ht="13.5">
      <c r="B282" s="340" t="s">
        <v>131</v>
      </c>
      <c r="C282" s="98">
        <f>SUM(D282:J282)</f>
        <v>3200</v>
      </c>
      <c r="D282" s="29">
        <v>438</v>
      </c>
      <c r="E282" s="29">
        <v>39</v>
      </c>
      <c r="F282" s="29">
        <v>2644</v>
      </c>
      <c r="G282" s="41">
        <v>79</v>
      </c>
    </row>
    <row r="283" spans="2:7" ht="13.5">
      <c r="B283" s="341"/>
      <c r="C283" s="244">
        <f>SUM(D283:G283)</f>
        <v>100</v>
      </c>
      <c r="D283" s="27">
        <f>ROUND(D282/$C282*100,1)</f>
        <v>13.7</v>
      </c>
      <c r="E283" s="27">
        <f>ROUND(E282/$C282*100,1)</f>
        <v>1.2</v>
      </c>
      <c r="F283" s="27">
        <f>ROUND(F282/$C282*100,1)</f>
        <v>82.6</v>
      </c>
      <c r="G283" s="28">
        <f>ROUND(G282/$C282*100,1)</f>
        <v>2.5</v>
      </c>
    </row>
    <row r="284" spans="2:7" ht="13.5">
      <c r="B284" s="342" t="s">
        <v>117</v>
      </c>
      <c r="C284" s="98">
        <f>SUM(D284:J284)</f>
        <v>2735</v>
      </c>
      <c r="D284" s="29">
        <v>320</v>
      </c>
      <c r="E284" s="29">
        <v>22</v>
      </c>
      <c r="F284" s="29">
        <v>2340</v>
      </c>
      <c r="G284" s="41">
        <v>53</v>
      </c>
    </row>
    <row r="285" spans="2:7" ht="13.5">
      <c r="B285" s="341"/>
      <c r="C285" s="237">
        <f>SUM(D285:G285)</f>
        <v>100</v>
      </c>
      <c r="D285" s="27">
        <f>ROUND(D284/$C284*100,1)</f>
        <v>11.7</v>
      </c>
      <c r="E285" s="27">
        <f>ROUND(E284/$C284*100,1)</f>
        <v>0.8</v>
      </c>
      <c r="F285" s="27">
        <f>ROUND(F284/$C284*100,1)</f>
        <v>85.6</v>
      </c>
      <c r="G285" s="28">
        <f>ROUND(G284/$C284*100,1)</f>
        <v>1.9</v>
      </c>
    </row>
    <row r="286" spans="2:7" ht="13.5">
      <c r="B286" s="338" t="s">
        <v>34</v>
      </c>
      <c r="C286" s="98">
        <f>SUM(D286:J286)</f>
        <v>1259</v>
      </c>
      <c r="D286" s="37">
        <v>138</v>
      </c>
      <c r="E286" s="37">
        <v>16</v>
      </c>
      <c r="F286" s="37">
        <v>1083</v>
      </c>
      <c r="G286" s="39">
        <v>22</v>
      </c>
    </row>
    <row r="287" spans="2:7" ht="13.5">
      <c r="B287" s="343"/>
      <c r="C287" s="245">
        <f>SUM(D287:G287)</f>
        <v>100</v>
      </c>
      <c r="D287" s="31">
        <f>ROUND(D286/$C286*100,1)</f>
        <v>11</v>
      </c>
      <c r="E287" s="31">
        <f>ROUND(E286/$C286*100,1)</f>
        <v>1.3</v>
      </c>
      <c r="F287" s="31">
        <f>ROUND(F286/$C286*100,1)</f>
        <v>86</v>
      </c>
      <c r="G287" s="32">
        <f>ROUND(G286/$C286*100,1)</f>
        <v>1.7</v>
      </c>
    </row>
    <row r="288" ht="13.5">
      <c r="A288" s="20" t="s">
        <v>313</v>
      </c>
    </row>
    <row r="289" ht="13.5">
      <c r="A289" s="20" t="s">
        <v>11</v>
      </c>
    </row>
    <row r="290" ht="13.5">
      <c r="A290" s="20" t="s">
        <v>57</v>
      </c>
    </row>
    <row r="291" ht="13.5">
      <c r="G291" s="290" t="s">
        <v>250</v>
      </c>
    </row>
    <row r="292" spans="2:7" ht="40.5">
      <c r="B292" s="291"/>
      <c r="C292" s="95" t="s">
        <v>84</v>
      </c>
      <c r="D292" s="35" t="s">
        <v>106</v>
      </c>
      <c r="E292" s="35" t="s">
        <v>72</v>
      </c>
      <c r="F292" s="35" t="s">
        <v>174</v>
      </c>
      <c r="G292" s="23" t="s">
        <v>88</v>
      </c>
    </row>
    <row r="293" spans="2:7" ht="13.5">
      <c r="B293" s="331" t="s">
        <v>84</v>
      </c>
      <c r="C293" s="96">
        <f>SUM(C295,C297,C299)</f>
        <v>7194</v>
      </c>
      <c r="D293" s="25">
        <f>SUM(D295,D297,D299)</f>
        <v>3534</v>
      </c>
      <c r="E293" s="25">
        <f>SUM(E295,E297,E299)</f>
        <v>268</v>
      </c>
      <c r="F293" s="25">
        <f>SUM(F295,F297,F299)</f>
        <v>3221</v>
      </c>
      <c r="G293" s="26">
        <f>SUM(G295,G297,G299)</f>
        <v>171</v>
      </c>
    </row>
    <row r="294" spans="2:7" ht="13.5">
      <c r="B294" s="341"/>
      <c r="C294" s="244">
        <f aca="true" t="shared" si="19" ref="C294:C300">SUM(D294:G294)</f>
        <v>100</v>
      </c>
      <c r="D294" s="27">
        <f>ROUND(D293/$C293*100,1)</f>
        <v>49.1</v>
      </c>
      <c r="E294" s="27">
        <f>ROUND(E293/$C293*100,1)</f>
        <v>3.7</v>
      </c>
      <c r="F294" s="27">
        <f>ROUND(F293/$C293*100,1)</f>
        <v>44.8</v>
      </c>
      <c r="G294" s="28">
        <f>ROUND(G293/$C293*100,1)</f>
        <v>2.4</v>
      </c>
    </row>
    <row r="295" spans="2:7" ht="13.5">
      <c r="B295" s="332" t="s">
        <v>89</v>
      </c>
      <c r="C295" s="98">
        <f t="shared" si="19"/>
        <v>3673</v>
      </c>
      <c r="D295" s="37">
        <v>1821</v>
      </c>
      <c r="E295" s="37">
        <v>132</v>
      </c>
      <c r="F295" s="37">
        <v>1628</v>
      </c>
      <c r="G295" s="39">
        <v>92</v>
      </c>
    </row>
    <row r="296" spans="2:7" ht="13.5">
      <c r="B296" s="341"/>
      <c r="C296" s="244">
        <f t="shared" si="19"/>
        <v>100</v>
      </c>
      <c r="D296" s="27">
        <f>ROUND(D295/$C295*100,1)</f>
        <v>49.6</v>
      </c>
      <c r="E296" s="27">
        <f>ROUND(E295/$C295*100,1)</f>
        <v>3.6</v>
      </c>
      <c r="F296" s="27">
        <f>ROUND(F295/$C295*100,1)</f>
        <v>44.3</v>
      </c>
      <c r="G296" s="28">
        <f>ROUND(G295/$C295*100,1)</f>
        <v>2.5</v>
      </c>
    </row>
    <row r="297" spans="2:7" ht="13.5">
      <c r="B297" s="340" t="s">
        <v>90</v>
      </c>
      <c r="C297" s="98">
        <f t="shared" si="19"/>
        <v>3436</v>
      </c>
      <c r="D297" s="37">
        <v>1677</v>
      </c>
      <c r="E297" s="37">
        <v>132</v>
      </c>
      <c r="F297" s="37">
        <v>1548</v>
      </c>
      <c r="G297" s="39">
        <v>79</v>
      </c>
    </row>
    <row r="298" spans="2:7" ht="13.5">
      <c r="B298" s="341"/>
      <c r="C298" s="244">
        <f t="shared" si="19"/>
        <v>99.99999999999999</v>
      </c>
      <c r="D298" s="27">
        <f>ROUND(D297/$C297*100,1)</f>
        <v>48.8</v>
      </c>
      <c r="E298" s="27">
        <f>ROUND(E297/$C297*100,1)</f>
        <v>3.8</v>
      </c>
      <c r="F298" s="27">
        <f>ROUND(F297/$C297*100,1)</f>
        <v>45.1</v>
      </c>
      <c r="G298" s="28">
        <f>ROUND(G297/$C297*100,1)</f>
        <v>2.3</v>
      </c>
    </row>
    <row r="299" spans="2:7" ht="13.5">
      <c r="B299" s="342" t="s">
        <v>88</v>
      </c>
      <c r="C299" s="98">
        <f t="shared" si="19"/>
        <v>85</v>
      </c>
      <c r="D299" s="37">
        <v>36</v>
      </c>
      <c r="E299" s="37">
        <v>4</v>
      </c>
      <c r="F299" s="37">
        <v>45</v>
      </c>
      <c r="G299" s="39">
        <v>0</v>
      </c>
    </row>
    <row r="300" spans="2:7" ht="13.5">
      <c r="B300" s="343"/>
      <c r="C300" s="245">
        <f t="shared" si="19"/>
        <v>100</v>
      </c>
      <c r="D300" s="31">
        <f>ROUND(D299/$C299*100,1)</f>
        <v>42.4</v>
      </c>
      <c r="E300" s="31">
        <f>ROUND(E299/$C299*100,1)</f>
        <v>4.7</v>
      </c>
      <c r="F300" s="31">
        <f>ROUND(F299/$C299*100,1)</f>
        <v>52.9</v>
      </c>
      <c r="G300" s="32">
        <f>ROUND(G299/$C299*100,1)</f>
        <v>0</v>
      </c>
    </row>
    <row r="301" spans="2:7" ht="13.5">
      <c r="B301" s="331" t="s">
        <v>84</v>
      </c>
      <c r="C301" s="96">
        <f>SUM(,C303,C305,C307,C309,C311)</f>
        <v>7194</v>
      </c>
      <c r="D301" s="25">
        <f>SUM(D303,D305,D307,D309,D311)</f>
        <v>3534</v>
      </c>
      <c r="E301" s="25">
        <f>SUM(,E303,E305,E307,E309,E311)</f>
        <v>268</v>
      </c>
      <c r="F301" s="25">
        <f>SUM(,F303,F305,F307,F309,F311)</f>
        <v>3221</v>
      </c>
      <c r="G301" s="26">
        <f>SUM(,G303,G305,G307,G309,G311)</f>
        <v>171</v>
      </c>
    </row>
    <row r="302" spans="2:7" ht="13.5">
      <c r="B302" s="341"/>
      <c r="C302" s="244">
        <f>SUM(D302:G302)</f>
        <v>100</v>
      </c>
      <c r="D302" s="27">
        <f>ROUND(D301/$C301*100,1)</f>
        <v>49.1</v>
      </c>
      <c r="E302" s="27">
        <f>ROUND(E301/$C301*100,1)</f>
        <v>3.7</v>
      </c>
      <c r="F302" s="27">
        <f>ROUND(F301/$C301*100,1)</f>
        <v>44.8</v>
      </c>
      <c r="G302" s="28">
        <f>ROUND(G301/$C301*100,1)</f>
        <v>2.4</v>
      </c>
    </row>
    <row r="303" spans="2:7" ht="13.5">
      <c r="B303" s="340" t="s">
        <v>177</v>
      </c>
      <c r="C303" s="98">
        <f>SUM(D303:J303)</f>
        <v>751</v>
      </c>
      <c r="D303" s="37">
        <v>374</v>
      </c>
      <c r="E303" s="37">
        <v>27</v>
      </c>
      <c r="F303" s="37">
        <v>331</v>
      </c>
      <c r="G303" s="39">
        <v>19</v>
      </c>
    </row>
    <row r="304" spans="2:7" ht="13.5">
      <c r="B304" s="341"/>
      <c r="C304" s="244">
        <f>SUM(D304:G304)</f>
        <v>100</v>
      </c>
      <c r="D304" s="27">
        <f>ROUND(D303/$C303*100,1)</f>
        <v>49.8</v>
      </c>
      <c r="E304" s="27">
        <f>ROUND(E303/$C303*100,1)</f>
        <v>3.6</v>
      </c>
      <c r="F304" s="27">
        <f>ROUND(F303/$C303*100,1)</f>
        <v>44.1</v>
      </c>
      <c r="G304" s="28">
        <f>ROUND(G303/$C303*100,1)</f>
        <v>2.5</v>
      </c>
    </row>
    <row r="305" spans="2:7" ht="13.5">
      <c r="B305" s="340" t="s">
        <v>178</v>
      </c>
      <c r="C305" s="98">
        <f>SUM(D305:J305)</f>
        <v>2327</v>
      </c>
      <c r="D305" s="37">
        <v>1129</v>
      </c>
      <c r="E305" s="37">
        <v>93</v>
      </c>
      <c r="F305" s="37">
        <v>1058</v>
      </c>
      <c r="G305" s="39">
        <v>47</v>
      </c>
    </row>
    <row r="306" spans="2:7" ht="13.5">
      <c r="B306" s="341"/>
      <c r="C306" s="244">
        <f>SUM(D306:G306)</f>
        <v>100</v>
      </c>
      <c r="D306" s="27">
        <f>ROUND(D305/$C305*100,1)</f>
        <v>48.5</v>
      </c>
      <c r="E306" s="27">
        <f>ROUND(E305/$C305*100,1)</f>
        <v>4</v>
      </c>
      <c r="F306" s="27">
        <f>ROUND(F305/$C305*100,1)</f>
        <v>45.5</v>
      </c>
      <c r="G306" s="28">
        <f>ROUND(G305/$C305*100,1)</f>
        <v>2</v>
      </c>
    </row>
    <row r="307" spans="2:7" ht="13.5">
      <c r="B307" s="340" t="s">
        <v>110</v>
      </c>
      <c r="C307" s="98">
        <f>SUM(D307:J307)</f>
        <v>2394</v>
      </c>
      <c r="D307" s="37">
        <v>1167</v>
      </c>
      <c r="E307" s="37">
        <v>80</v>
      </c>
      <c r="F307" s="37">
        <v>1091</v>
      </c>
      <c r="G307" s="39">
        <v>56</v>
      </c>
    </row>
    <row r="308" spans="2:7" ht="13.5">
      <c r="B308" s="341"/>
      <c r="C308" s="244">
        <f>SUM(D308:G308)</f>
        <v>100</v>
      </c>
      <c r="D308" s="27">
        <f>ROUND(D307/$C307*100,1)+0.1</f>
        <v>48.800000000000004</v>
      </c>
      <c r="E308" s="27">
        <f>ROUND(E307/$C307*100,1)</f>
        <v>3.3</v>
      </c>
      <c r="F308" s="27">
        <f>ROUND(F307/$C307*100,1)</f>
        <v>45.6</v>
      </c>
      <c r="G308" s="28">
        <f>ROUND(G307/$C307*100,1)</f>
        <v>2.3</v>
      </c>
    </row>
    <row r="309" spans="2:7" ht="13.5">
      <c r="B309" s="340" t="s">
        <v>189</v>
      </c>
      <c r="C309" s="98">
        <f>SUM(D309:J309)</f>
        <v>1712</v>
      </c>
      <c r="D309" s="37">
        <v>862</v>
      </c>
      <c r="E309" s="37">
        <v>67</v>
      </c>
      <c r="F309" s="37">
        <v>735</v>
      </c>
      <c r="G309" s="39">
        <v>48</v>
      </c>
    </row>
    <row r="310" spans="2:7" ht="13.5">
      <c r="B310" s="341"/>
      <c r="C310" s="244">
        <f>SUM(D310:G310)</f>
        <v>99.99999999999999</v>
      </c>
      <c r="D310" s="27">
        <f>ROUND(D309/$C309*100,1)</f>
        <v>50.4</v>
      </c>
      <c r="E310" s="27">
        <f>ROUND(E309/$C309*100,1)</f>
        <v>3.9</v>
      </c>
      <c r="F310" s="27">
        <f>ROUND(F309/$C309*100,1)</f>
        <v>42.9</v>
      </c>
      <c r="G310" s="28">
        <f>ROUND(G309/$C309*100,1)</f>
        <v>2.8</v>
      </c>
    </row>
    <row r="311" spans="2:7" ht="13.5">
      <c r="B311" s="342" t="s">
        <v>88</v>
      </c>
      <c r="C311" s="98">
        <f>SUM(D311:J311)</f>
        <v>10</v>
      </c>
      <c r="D311" s="37">
        <v>2</v>
      </c>
      <c r="E311" s="37">
        <v>1</v>
      </c>
      <c r="F311" s="37">
        <v>6</v>
      </c>
      <c r="G311" s="39">
        <v>1</v>
      </c>
    </row>
    <row r="312" spans="2:7" ht="13.5">
      <c r="B312" s="343"/>
      <c r="C312" s="245">
        <f>SUM(D312:G312)</f>
        <v>100</v>
      </c>
      <c r="D312" s="31">
        <f>ROUND(D311/$C311*100,1)</f>
        <v>20</v>
      </c>
      <c r="E312" s="31">
        <f>ROUND(E311/$C311*100,1)</f>
        <v>10</v>
      </c>
      <c r="F312" s="31">
        <f>ROUND(F311/$C311*100,1)</f>
        <v>60</v>
      </c>
      <c r="G312" s="32">
        <f>ROUND(G311/$C311*100,1)</f>
        <v>10</v>
      </c>
    </row>
    <row r="313" spans="2:7" ht="13.5">
      <c r="B313" s="331" t="s">
        <v>84</v>
      </c>
      <c r="C313" s="96">
        <f>SUM(C317,C315,C319,C321,C323,C325)</f>
        <v>7194</v>
      </c>
      <c r="D313" s="25">
        <f>SUM(D317,D315,D319,D321,D323,D325)</f>
        <v>3534</v>
      </c>
      <c r="E313" s="25">
        <f>SUM(E317,E315,E319,E321,E323,E325)</f>
        <v>268</v>
      </c>
      <c r="F313" s="25">
        <f>SUM(F317,F315,F319,F321,F323,F325)</f>
        <v>3221</v>
      </c>
      <c r="G313" s="26">
        <f>SUM(G317,G315,G319,G321,G323,G325)</f>
        <v>171</v>
      </c>
    </row>
    <row r="314" spans="2:7" ht="13.5">
      <c r="B314" s="341"/>
      <c r="C314" s="244">
        <f>SUM(D314:G314)</f>
        <v>100</v>
      </c>
      <c r="D314" s="27">
        <f>ROUND(D313/$C313*100,1)</f>
        <v>49.1</v>
      </c>
      <c r="E314" s="27">
        <f>ROUND(E313/$C313*100,1)</f>
        <v>3.7</v>
      </c>
      <c r="F314" s="27">
        <f>ROUND(F313/$C313*100,1)</f>
        <v>44.8</v>
      </c>
      <c r="G314" s="28">
        <f>ROUND(G313/$C313*100,1)</f>
        <v>2.4</v>
      </c>
    </row>
    <row r="315" spans="2:7" ht="13.5">
      <c r="B315" s="340" t="s">
        <v>112</v>
      </c>
      <c r="C315" s="98">
        <f>SUM(D315:J315)</f>
        <v>623</v>
      </c>
      <c r="D315" s="29">
        <v>303</v>
      </c>
      <c r="E315" s="29">
        <v>27</v>
      </c>
      <c r="F315" s="29">
        <v>270</v>
      </c>
      <c r="G315" s="41">
        <v>23</v>
      </c>
    </row>
    <row r="316" spans="2:7" ht="13.5">
      <c r="B316" s="341"/>
      <c r="C316" s="244">
        <f>SUM(D316:G316)</f>
        <v>100</v>
      </c>
      <c r="D316" s="27">
        <f>ROUND(D315/$C315*100,1)+0.1</f>
        <v>48.7</v>
      </c>
      <c r="E316" s="27">
        <f>ROUND(E315/$C315*100,1)</f>
        <v>4.3</v>
      </c>
      <c r="F316" s="27">
        <f>ROUND(F315/$C315*100,1)</f>
        <v>43.3</v>
      </c>
      <c r="G316" s="28">
        <f>ROUND(G315/$C315*100,1)</f>
        <v>3.7</v>
      </c>
    </row>
    <row r="317" spans="2:7" ht="13.5">
      <c r="B317" s="332" t="s">
        <v>111</v>
      </c>
      <c r="C317" s="98">
        <f>SUM(D317:J317)</f>
        <v>640</v>
      </c>
      <c r="D317" s="37">
        <v>316</v>
      </c>
      <c r="E317" s="37">
        <v>27</v>
      </c>
      <c r="F317" s="37">
        <v>281</v>
      </c>
      <c r="G317" s="39">
        <v>16</v>
      </c>
    </row>
    <row r="318" spans="2:7" ht="13.5">
      <c r="B318" s="341"/>
      <c r="C318" s="244">
        <f>SUM(D318:G318)</f>
        <v>100</v>
      </c>
      <c r="D318" s="27">
        <f>ROUND(D317/$C317*100,1)</f>
        <v>49.4</v>
      </c>
      <c r="E318" s="27">
        <f>ROUND(E317/$C317*100,1)</f>
        <v>4.2</v>
      </c>
      <c r="F318" s="27">
        <f>ROUND(F317/$C317*100,1)</f>
        <v>43.9</v>
      </c>
      <c r="G318" s="28">
        <f>ROUND(G317/$C317*100,1)</f>
        <v>2.5</v>
      </c>
    </row>
    <row r="319" spans="2:7" ht="13.5">
      <c r="B319" s="340" t="s">
        <v>113</v>
      </c>
      <c r="C319" s="98">
        <f>SUM(D319:J319)</f>
        <v>2080</v>
      </c>
      <c r="D319" s="29">
        <v>1048</v>
      </c>
      <c r="E319" s="29">
        <v>66</v>
      </c>
      <c r="F319" s="29">
        <v>915</v>
      </c>
      <c r="G319" s="41">
        <v>51</v>
      </c>
    </row>
    <row r="320" spans="2:7" ht="13.5">
      <c r="B320" s="341"/>
      <c r="C320" s="244">
        <f>SUM(D320:G320)</f>
        <v>100</v>
      </c>
      <c r="D320" s="27">
        <f>ROUND(D319/$C319*100,1)-0.1</f>
        <v>50.3</v>
      </c>
      <c r="E320" s="27">
        <f>ROUND(E319/$C319*100,1)</f>
        <v>3.2</v>
      </c>
      <c r="F320" s="27">
        <f>ROUND(F319/$C319*100,1)</f>
        <v>44</v>
      </c>
      <c r="G320" s="28">
        <f>ROUND(G319/$C319*100,1)</f>
        <v>2.5</v>
      </c>
    </row>
    <row r="321" spans="2:7" ht="13.5">
      <c r="B321" s="340" t="s">
        <v>114</v>
      </c>
      <c r="C321" s="98">
        <f>SUM(D321:J321)</f>
        <v>1538</v>
      </c>
      <c r="D321" s="29">
        <v>740</v>
      </c>
      <c r="E321" s="29">
        <v>52</v>
      </c>
      <c r="F321" s="29">
        <v>711</v>
      </c>
      <c r="G321" s="41">
        <v>35</v>
      </c>
    </row>
    <row r="322" spans="2:7" ht="13.5">
      <c r="B322" s="341"/>
      <c r="C322" s="244">
        <f>SUM(D322:G322)</f>
        <v>100</v>
      </c>
      <c r="D322" s="27">
        <f>ROUND(D321/$C321*100,1)</f>
        <v>48.1</v>
      </c>
      <c r="E322" s="27">
        <f>ROUND(E321/$C321*100,1)</f>
        <v>3.4</v>
      </c>
      <c r="F322" s="27">
        <f>ROUND(F321/$C321*100,1)</f>
        <v>46.2</v>
      </c>
      <c r="G322" s="28">
        <f>ROUND(G321/$C321*100,1)</f>
        <v>2.3</v>
      </c>
    </row>
    <row r="323" spans="2:7" ht="13.5">
      <c r="B323" s="340" t="s">
        <v>115</v>
      </c>
      <c r="C323" s="98">
        <f>SUM(D323:J323)</f>
        <v>1110</v>
      </c>
      <c r="D323" s="29">
        <v>569</v>
      </c>
      <c r="E323" s="29">
        <v>43</v>
      </c>
      <c r="F323" s="29">
        <v>474</v>
      </c>
      <c r="G323" s="41">
        <v>24</v>
      </c>
    </row>
    <row r="324" spans="2:7" ht="13.5">
      <c r="B324" s="341"/>
      <c r="C324" s="244">
        <f>SUM(D324:G324)</f>
        <v>100</v>
      </c>
      <c r="D324" s="27">
        <f>ROUND(D323/$C323*100,1)-0.1</f>
        <v>51.199999999999996</v>
      </c>
      <c r="E324" s="27">
        <f>ROUND(E323/$C323*100,1)</f>
        <v>3.9</v>
      </c>
      <c r="F324" s="27">
        <f>ROUND(F323/$C323*100,1)</f>
        <v>42.7</v>
      </c>
      <c r="G324" s="28">
        <f>ROUND(G323/$C323*100,1)</f>
        <v>2.2</v>
      </c>
    </row>
    <row r="325" spans="2:7" ht="13.5">
      <c r="B325" s="340" t="s">
        <v>116</v>
      </c>
      <c r="C325" s="98">
        <f>SUM(D325:J325)</f>
        <v>1203</v>
      </c>
      <c r="D325" s="29">
        <v>558</v>
      </c>
      <c r="E325" s="29">
        <v>53</v>
      </c>
      <c r="F325" s="29">
        <v>570</v>
      </c>
      <c r="G325" s="41">
        <v>22</v>
      </c>
    </row>
    <row r="326" spans="2:7" ht="13.5">
      <c r="B326" s="341"/>
      <c r="C326" s="245">
        <f>SUM(D326:G326)</f>
        <v>99.99999999999999</v>
      </c>
      <c r="D326" s="31">
        <f>ROUND(D325/$C325*100,1)</f>
        <v>46.4</v>
      </c>
      <c r="E326" s="31">
        <f>ROUND(E325/$C325*100,1)</f>
        <v>4.4</v>
      </c>
      <c r="F326" s="31">
        <f>ROUND(F325/$C325*100,1)</f>
        <v>47.4</v>
      </c>
      <c r="G326" s="32">
        <f>ROUND(G325/$C325*100,1)</f>
        <v>1.8</v>
      </c>
    </row>
    <row r="327" spans="2:7" ht="13.5">
      <c r="B327" s="331" t="s">
        <v>84</v>
      </c>
      <c r="C327" s="96">
        <f>SUM(C329,C331,C333)</f>
        <v>7194</v>
      </c>
      <c r="D327" s="42">
        <f>SUM(D329,D331,D333)</f>
        <v>3534</v>
      </c>
      <c r="E327" s="42">
        <f>SUM(E329,E331,E333)</f>
        <v>268</v>
      </c>
      <c r="F327" s="42">
        <f>SUM(F329,F331,F333)</f>
        <v>3221</v>
      </c>
      <c r="G327" s="26">
        <f>SUM(G329,G331,G333)</f>
        <v>171</v>
      </c>
    </row>
    <row r="328" spans="2:7" ht="13.5">
      <c r="B328" s="341"/>
      <c r="C328" s="244">
        <f>SUM(D328:G328)</f>
        <v>100</v>
      </c>
      <c r="D328" s="27">
        <f>ROUND(D327/$C327*100,1)</f>
        <v>49.1</v>
      </c>
      <c r="E328" s="27">
        <f>ROUND(E327/$C327*100,1)</f>
        <v>3.7</v>
      </c>
      <c r="F328" s="27">
        <f>ROUND(F327/$C327*100,1)</f>
        <v>44.8</v>
      </c>
      <c r="G328" s="28">
        <f>ROUND(G327/$C327*100,1)</f>
        <v>2.4</v>
      </c>
    </row>
    <row r="329" spans="2:7" ht="13.5">
      <c r="B329" s="340" t="s">
        <v>131</v>
      </c>
      <c r="C329" s="98">
        <f>SUM(D329:J329)</f>
        <v>3200</v>
      </c>
      <c r="D329" s="29">
        <v>1605</v>
      </c>
      <c r="E329" s="29">
        <v>127</v>
      </c>
      <c r="F329" s="29">
        <v>1380</v>
      </c>
      <c r="G329" s="41">
        <v>88</v>
      </c>
    </row>
    <row r="330" spans="2:7" ht="13.5">
      <c r="B330" s="341"/>
      <c r="C330" s="244">
        <f>SUM(D330:G330)</f>
        <v>100</v>
      </c>
      <c r="D330" s="27">
        <f>ROUND(D329/$C329*100,1)-0.1</f>
        <v>50.1</v>
      </c>
      <c r="E330" s="27">
        <f>ROUND(E329/$C329*100,1)</f>
        <v>4</v>
      </c>
      <c r="F330" s="27">
        <f>ROUND(F329/$C329*100,1)</f>
        <v>43.1</v>
      </c>
      <c r="G330" s="28">
        <f>ROUND(G329/$C329*100,1)</f>
        <v>2.8</v>
      </c>
    </row>
    <row r="331" spans="2:7" ht="13.5">
      <c r="B331" s="342" t="s">
        <v>117</v>
      </c>
      <c r="C331" s="98">
        <f>SUM(D331:J331)</f>
        <v>2735</v>
      </c>
      <c r="D331" s="29">
        <v>1360</v>
      </c>
      <c r="E331" s="29">
        <v>92</v>
      </c>
      <c r="F331" s="29">
        <v>1220</v>
      </c>
      <c r="G331" s="41">
        <v>63</v>
      </c>
    </row>
    <row r="332" spans="2:7" ht="13.5">
      <c r="B332" s="341"/>
      <c r="C332" s="237">
        <f>SUM(D332:G332)</f>
        <v>100</v>
      </c>
      <c r="D332" s="27">
        <f>ROUND(D331/$C331*100,1)</f>
        <v>49.7</v>
      </c>
      <c r="E332" s="27">
        <f>ROUND(E331/$C331*100,1)</f>
        <v>3.4</v>
      </c>
      <c r="F332" s="27">
        <f>ROUND(F331/$C331*100,1)</f>
        <v>44.6</v>
      </c>
      <c r="G332" s="28">
        <f>ROUND(G331/$C331*100,1)</f>
        <v>2.3</v>
      </c>
    </row>
    <row r="333" spans="2:7" ht="13.5">
      <c r="B333" s="338" t="s">
        <v>34</v>
      </c>
      <c r="C333" s="98">
        <f>SUM(D333:J333)</f>
        <v>1259</v>
      </c>
      <c r="D333" s="29">
        <v>569</v>
      </c>
      <c r="E333" s="29">
        <v>49</v>
      </c>
      <c r="F333" s="29">
        <v>621</v>
      </c>
      <c r="G333" s="41">
        <v>20</v>
      </c>
    </row>
    <row r="334" spans="2:7" ht="13.5">
      <c r="B334" s="343"/>
      <c r="C334" s="245">
        <f>SUM(D334:G334)</f>
        <v>100</v>
      </c>
      <c r="D334" s="31">
        <f>ROUND(D333/$C333*100,1)</f>
        <v>45.2</v>
      </c>
      <c r="E334" s="31">
        <f>ROUND(E333/$C333*100,1)</f>
        <v>3.9</v>
      </c>
      <c r="F334" s="31">
        <f>ROUND(F333/$C333*100,1)</f>
        <v>49.3</v>
      </c>
      <c r="G334" s="32">
        <f>ROUND(G333/$C333*100,1)</f>
        <v>1.6</v>
      </c>
    </row>
    <row r="337" ht="13.5">
      <c r="A337" s="20" t="s">
        <v>314</v>
      </c>
    </row>
    <row r="338" ht="13.5">
      <c r="A338" s="20" t="s">
        <v>11</v>
      </c>
    </row>
    <row r="339" ht="13.5">
      <c r="A339" s="20" t="s">
        <v>58</v>
      </c>
    </row>
    <row r="340" ht="13.5">
      <c r="G340" s="290" t="s">
        <v>250</v>
      </c>
    </row>
    <row r="341" spans="2:7" ht="40.5">
      <c r="B341" s="291"/>
      <c r="C341" s="95" t="s">
        <v>84</v>
      </c>
      <c r="D341" s="35" t="s">
        <v>106</v>
      </c>
      <c r="E341" s="35" t="s">
        <v>72</v>
      </c>
      <c r="F341" s="35" t="s">
        <v>174</v>
      </c>
      <c r="G341" s="23" t="s">
        <v>88</v>
      </c>
    </row>
    <row r="342" spans="2:7" ht="13.5">
      <c r="B342" s="331" t="s">
        <v>84</v>
      </c>
      <c r="C342" s="96">
        <f>SUM(C344,C346,C348)</f>
        <v>7194</v>
      </c>
      <c r="D342" s="25">
        <f>SUM(D344,D346,D348)</f>
        <v>4606</v>
      </c>
      <c r="E342" s="25">
        <f>SUM(E344,E346,E348)</f>
        <v>282</v>
      </c>
      <c r="F342" s="25">
        <f>SUM(F344,F346,F348)</f>
        <v>2167</v>
      </c>
      <c r="G342" s="26">
        <f>SUM(G344,G346,G348)</f>
        <v>139</v>
      </c>
    </row>
    <row r="343" spans="2:7" ht="13.5">
      <c r="B343" s="341"/>
      <c r="C343" s="244">
        <f aca="true" t="shared" si="20" ref="C343:C349">SUM(D343:G343)</f>
        <v>100</v>
      </c>
      <c r="D343" s="27">
        <f>ROUND(D342/$C342*100,1)+0.1</f>
        <v>64.1</v>
      </c>
      <c r="E343" s="27">
        <f>ROUND(E342/$C342*100,1)</f>
        <v>3.9</v>
      </c>
      <c r="F343" s="27">
        <f>ROUND(F342/$C342*100,1)</f>
        <v>30.1</v>
      </c>
      <c r="G343" s="28">
        <f>ROUND(G342/$C342*100,1)</f>
        <v>1.9</v>
      </c>
    </row>
    <row r="344" spans="2:7" ht="13.5">
      <c r="B344" s="332" t="s">
        <v>89</v>
      </c>
      <c r="C344" s="98">
        <f t="shared" si="20"/>
        <v>3673</v>
      </c>
      <c r="D344" s="37">
        <v>2345</v>
      </c>
      <c r="E344" s="37">
        <v>130</v>
      </c>
      <c r="F344" s="37">
        <v>1123</v>
      </c>
      <c r="G344" s="39">
        <v>75</v>
      </c>
    </row>
    <row r="345" spans="2:7" ht="13.5">
      <c r="B345" s="341"/>
      <c r="C345" s="244">
        <f t="shared" si="20"/>
        <v>100</v>
      </c>
      <c r="D345" s="27">
        <f>ROUND(D344/$C344*100,1)+0.1</f>
        <v>63.9</v>
      </c>
      <c r="E345" s="27">
        <f>ROUND(E344/$C344*100,1)</f>
        <v>3.5</v>
      </c>
      <c r="F345" s="27">
        <f>ROUND(F344/$C344*100,1)</f>
        <v>30.6</v>
      </c>
      <c r="G345" s="28">
        <f>ROUND(G344/$C344*100,1)</f>
        <v>2</v>
      </c>
    </row>
    <row r="346" spans="2:7" ht="13.5">
      <c r="B346" s="340" t="s">
        <v>90</v>
      </c>
      <c r="C346" s="98">
        <f t="shared" si="20"/>
        <v>3436</v>
      </c>
      <c r="D346" s="37">
        <v>2213</v>
      </c>
      <c r="E346" s="37">
        <v>150</v>
      </c>
      <c r="F346" s="37">
        <v>1009</v>
      </c>
      <c r="G346" s="39">
        <v>64</v>
      </c>
    </row>
    <row r="347" spans="2:7" ht="13.5">
      <c r="B347" s="341"/>
      <c r="C347" s="244">
        <f t="shared" si="20"/>
        <v>100.00000000000003</v>
      </c>
      <c r="D347" s="27">
        <f>ROUND(D346/$C346*100,1)-0.1</f>
        <v>64.30000000000001</v>
      </c>
      <c r="E347" s="27">
        <f>ROUND(E346/$C346*100,1)</f>
        <v>4.4</v>
      </c>
      <c r="F347" s="27">
        <f>ROUND(F346/$C346*100,1)</f>
        <v>29.4</v>
      </c>
      <c r="G347" s="28">
        <f>ROUND(G346/$C346*100,1)</f>
        <v>1.9</v>
      </c>
    </row>
    <row r="348" spans="2:7" ht="13.5">
      <c r="B348" s="342" t="s">
        <v>88</v>
      </c>
      <c r="C348" s="98">
        <f t="shared" si="20"/>
        <v>85</v>
      </c>
      <c r="D348" s="37">
        <v>48</v>
      </c>
      <c r="E348" s="37">
        <v>2</v>
      </c>
      <c r="F348" s="37">
        <v>35</v>
      </c>
      <c r="G348" s="39">
        <v>0</v>
      </c>
    </row>
    <row r="349" spans="2:7" ht="13.5">
      <c r="B349" s="343"/>
      <c r="C349" s="245">
        <f t="shared" si="20"/>
        <v>100</v>
      </c>
      <c r="D349" s="31">
        <f>ROUND(D348/$C348*100,1)-0.1</f>
        <v>56.4</v>
      </c>
      <c r="E349" s="31">
        <f>ROUND(E348/$C348*100,1)</f>
        <v>2.4</v>
      </c>
      <c r="F349" s="31">
        <f>ROUND(F348/$C348*100,1)</f>
        <v>41.2</v>
      </c>
      <c r="G349" s="32">
        <f>ROUND(G348/$C348*100,1)</f>
        <v>0</v>
      </c>
    </row>
    <row r="350" spans="2:7" ht="13.5">
      <c r="B350" s="331" t="s">
        <v>84</v>
      </c>
      <c r="C350" s="96">
        <f>SUM(,C352,C354,C356,C358,C360)</f>
        <v>7194</v>
      </c>
      <c r="D350" s="25">
        <f>SUM(D352,D354,D356,D358,D360)</f>
        <v>4606</v>
      </c>
      <c r="E350" s="25">
        <f>SUM(,E352,E354,E356,E358,E360)</f>
        <v>282</v>
      </c>
      <c r="F350" s="25">
        <f>SUM(,F352,F354,F356,F358,F360)</f>
        <v>2167</v>
      </c>
      <c r="G350" s="26">
        <f>SUM(,G352,G354,G356,G358,G360)</f>
        <v>139</v>
      </c>
    </row>
    <row r="351" spans="2:7" ht="13.5">
      <c r="B351" s="341"/>
      <c r="C351" s="244">
        <f aca="true" t="shared" si="21" ref="C351:C361">SUM(D351:G351)</f>
        <v>100</v>
      </c>
      <c r="D351" s="27">
        <f>ROUND(D350/$C350*100,1)+0.1</f>
        <v>64.1</v>
      </c>
      <c r="E351" s="27">
        <f>ROUND(E350/$C350*100,1)</f>
        <v>3.9</v>
      </c>
      <c r="F351" s="27">
        <f>ROUND(F350/$C350*100,1)</f>
        <v>30.1</v>
      </c>
      <c r="G351" s="28">
        <f>ROUND(G350/$C350*100,1)</f>
        <v>1.9</v>
      </c>
    </row>
    <row r="352" spans="2:7" ht="13.5">
      <c r="B352" s="340" t="s">
        <v>177</v>
      </c>
      <c r="C352" s="98">
        <f t="shared" si="21"/>
        <v>751</v>
      </c>
      <c r="D352" s="37">
        <v>493</v>
      </c>
      <c r="E352" s="37">
        <v>25</v>
      </c>
      <c r="F352" s="37">
        <v>221</v>
      </c>
      <c r="G352" s="39">
        <v>12</v>
      </c>
    </row>
    <row r="353" spans="2:7" ht="13.5">
      <c r="B353" s="341"/>
      <c r="C353" s="244">
        <f t="shared" si="21"/>
        <v>99.99999999999997</v>
      </c>
      <c r="D353" s="27">
        <f>ROUND(D352/$C352*100,1)+0.1</f>
        <v>65.69999999999999</v>
      </c>
      <c r="E353" s="27">
        <f>ROUND(E352/$C352*100,1)</f>
        <v>3.3</v>
      </c>
      <c r="F353" s="27">
        <f>ROUND(F352/$C352*100,1)</f>
        <v>29.4</v>
      </c>
      <c r="G353" s="28">
        <f>ROUND(G352/$C352*100,1)</f>
        <v>1.6</v>
      </c>
    </row>
    <row r="354" spans="2:7" ht="13.5">
      <c r="B354" s="340" t="s">
        <v>178</v>
      </c>
      <c r="C354" s="98">
        <f t="shared" si="21"/>
        <v>2327</v>
      </c>
      <c r="D354" s="37">
        <v>1524</v>
      </c>
      <c r="E354" s="37">
        <v>100</v>
      </c>
      <c r="F354" s="37">
        <v>655</v>
      </c>
      <c r="G354" s="39">
        <v>48</v>
      </c>
    </row>
    <row r="355" spans="2:7" ht="13.5">
      <c r="B355" s="341"/>
      <c r="C355" s="244">
        <f t="shared" si="21"/>
        <v>100</v>
      </c>
      <c r="D355" s="27">
        <f>ROUND(D354/$C354*100,1)</f>
        <v>65.5</v>
      </c>
      <c r="E355" s="27">
        <f>ROUND(E354/$C354*100,1)</f>
        <v>4.3</v>
      </c>
      <c r="F355" s="27">
        <f>ROUND(F354/$C354*100,1)</f>
        <v>28.1</v>
      </c>
      <c r="G355" s="28">
        <f>ROUND(G354/$C354*100,1)</f>
        <v>2.1</v>
      </c>
    </row>
    <row r="356" spans="2:7" ht="13.5">
      <c r="B356" s="340" t="s">
        <v>110</v>
      </c>
      <c r="C356" s="98">
        <f t="shared" si="21"/>
        <v>2394</v>
      </c>
      <c r="D356" s="37">
        <v>1522</v>
      </c>
      <c r="E356" s="37">
        <v>90</v>
      </c>
      <c r="F356" s="37">
        <v>741</v>
      </c>
      <c r="G356" s="39">
        <v>41</v>
      </c>
    </row>
    <row r="357" spans="2:7" ht="13.5">
      <c r="B357" s="341"/>
      <c r="C357" s="244">
        <f t="shared" si="21"/>
        <v>100</v>
      </c>
      <c r="D357" s="27">
        <f>ROUND(D356/$C356*100,1)-0.1</f>
        <v>63.5</v>
      </c>
      <c r="E357" s="27">
        <f>ROUND(E356/$C356*100,1)</f>
        <v>3.8</v>
      </c>
      <c r="F357" s="27">
        <f>ROUND(F356/$C356*100,1)</f>
        <v>31</v>
      </c>
      <c r="G357" s="28">
        <f>ROUND(G356/$C356*100,1)</f>
        <v>1.7</v>
      </c>
    </row>
    <row r="358" spans="2:7" ht="13.5">
      <c r="B358" s="340" t="s">
        <v>189</v>
      </c>
      <c r="C358" s="98">
        <f t="shared" si="21"/>
        <v>1712</v>
      </c>
      <c r="D358" s="37">
        <v>1063</v>
      </c>
      <c r="E358" s="37">
        <v>67</v>
      </c>
      <c r="F358" s="37">
        <v>545</v>
      </c>
      <c r="G358" s="39">
        <v>37</v>
      </c>
    </row>
    <row r="359" spans="2:7" ht="13.5">
      <c r="B359" s="341"/>
      <c r="C359" s="244">
        <f t="shared" si="21"/>
        <v>100</v>
      </c>
      <c r="D359" s="27">
        <f>ROUND(D358/$C358*100,1)</f>
        <v>62.1</v>
      </c>
      <c r="E359" s="27">
        <f>ROUND(E358/$C358*100,1)</f>
        <v>3.9</v>
      </c>
      <c r="F359" s="27">
        <f>ROUND(F358/$C358*100,1)</f>
        <v>31.8</v>
      </c>
      <c r="G359" s="28">
        <f>ROUND(G358/$C358*100,1)</f>
        <v>2.2</v>
      </c>
    </row>
    <row r="360" spans="2:7" ht="13.5">
      <c r="B360" s="342" t="s">
        <v>88</v>
      </c>
      <c r="C360" s="98">
        <f t="shared" si="21"/>
        <v>10</v>
      </c>
      <c r="D360" s="37">
        <v>4</v>
      </c>
      <c r="E360" s="37">
        <v>0</v>
      </c>
      <c r="F360" s="37">
        <v>5</v>
      </c>
      <c r="G360" s="39">
        <v>1</v>
      </c>
    </row>
    <row r="361" spans="2:7" ht="13.5">
      <c r="B361" s="343"/>
      <c r="C361" s="245">
        <f t="shared" si="21"/>
        <v>100</v>
      </c>
      <c r="D361" s="31">
        <f>ROUND(D360/$C360*100,1)</f>
        <v>40</v>
      </c>
      <c r="E361" s="31">
        <f>ROUND(E360/$C360*100,1)</f>
        <v>0</v>
      </c>
      <c r="F361" s="31">
        <f>ROUND(F360/$C360*100,1)</f>
        <v>50</v>
      </c>
      <c r="G361" s="32">
        <f>ROUND(G360/$C360*100,1)</f>
        <v>10</v>
      </c>
    </row>
    <row r="362" spans="2:7" ht="13.5">
      <c r="B362" s="331" t="s">
        <v>84</v>
      </c>
      <c r="C362" s="96">
        <f>SUM(C366,C364,C368,C370,C372,C374)</f>
        <v>7194</v>
      </c>
      <c r="D362" s="25">
        <f>SUM(D366,D364,D368,D370,D372,D374)</f>
        <v>4606</v>
      </c>
      <c r="E362" s="25">
        <f>SUM(E366,E364,E368,E370,E372,E374)</f>
        <v>282</v>
      </c>
      <c r="F362" s="25">
        <f>SUM(F366,F364,F368,F370,F372,F374)</f>
        <v>2167</v>
      </c>
      <c r="G362" s="26">
        <f>SUM(G366,G364,G368,G370,G372,G374)</f>
        <v>139</v>
      </c>
    </row>
    <row r="363" spans="2:7" ht="13.5">
      <c r="B363" s="341"/>
      <c r="C363" s="244">
        <f aca="true" t="shared" si="22" ref="C363:C375">SUM(D363:G363)</f>
        <v>100</v>
      </c>
      <c r="D363" s="27">
        <f>ROUND(D362/$C362*100,1)+0.1</f>
        <v>64.1</v>
      </c>
      <c r="E363" s="27">
        <f>ROUND(E362/$C362*100,1)</f>
        <v>3.9</v>
      </c>
      <c r="F363" s="27">
        <f>ROUND(F362/$C362*100,1)</f>
        <v>30.1</v>
      </c>
      <c r="G363" s="28">
        <f>ROUND(G362/$C362*100,1)</f>
        <v>1.9</v>
      </c>
    </row>
    <row r="364" spans="2:7" ht="13.5">
      <c r="B364" s="340" t="s">
        <v>112</v>
      </c>
      <c r="C364" s="98">
        <f t="shared" si="22"/>
        <v>623</v>
      </c>
      <c r="D364" s="29">
        <v>407</v>
      </c>
      <c r="E364" s="29">
        <v>28</v>
      </c>
      <c r="F364" s="29">
        <v>163</v>
      </c>
      <c r="G364" s="41">
        <v>25</v>
      </c>
    </row>
    <row r="365" spans="2:7" ht="13.5">
      <c r="B365" s="341"/>
      <c r="C365" s="244">
        <f t="shared" si="22"/>
        <v>100</v>
      </c>
      <c r="D365" s="27">
        <f>ROUND(D364/$C364*100,1)</f>
        <v>65.3</v>
      </c>
      <c r="E365" s="27">
        <f>ROUND(E364/$C364*100,1)</f>
        <v>4.5</v>
      </c>
      <c r="F365" s="27">
        <f>ROUND(F364/$C364*100,1)</f>
        <v>26.2</v>
      </c>
      <c r="G365" s="28">
        <f>ROUND(G364/$C364*100,1)</f>
        <v>4</v>
      </c>
    </row>
    <row r="366" spans="2:7" ht="13.5">
      <c r="B366" s="332" t="s">
        <v>111</v>
      </c>
      <c r="C366" s="98">
        <f t="shared" si="22"/>
        <v>640</v>
      </c>
      <c r="D366" s="37">
        <v>410</v>
      </c>
      <c r="E366" s="37">
        <v>27</v>
      </c>
      <c r="F366" s="37">
        <v>193</v>
      </c>
      <c r="G366" s="39">
        <v>10</v>
      </c>
    </row>
    <row r="367" spans="2:7" ht="13.5">
      <c r="B367" s="341"/>
      <c r="C367" s="244">
        <f t="shared" si="22"/>
        <v>99.99999999999999</v>
      </c>
      <c r="D367" s="27">
        <f>ROUND(D366/$C366*100,1)-0.1</f>
        <v>63.99999999999999</v>
      </c>
      <c r="E367" s="27">
        <f>ROUND(E366/$C366*100,1)</f>
        <v>4.2</v>
      </c>
      <c r="F367" s="27">
        <f>ROUND(F366/$C366*100,1)</f>
        <v>30.2</v>
      </c>
      <c r="G367" s="28">
        <f>ROUND(G366/$C366*100,1)</f>
        <v>1.6</v>
      </c>
    </row>
    <row r="368" spans="2:7" ht="13.5">
      <c r="B368" s="340" t="s">
        <v>113</v>
      </c>
      <c r="C368" s="98">
        <f t="shared" si="22"/>
        <v>2080</v>
      </c>
      <c r="D368" s="29">
        <v>1315</v>
      </c>
      <c r="E368" s="29">
        <v>78</v>
      </c>
      <c r="F368" s="29">
        <v>649</v>
      </c>
      <c r="G368" s="41">
        <v>38</v>
      </c>
    </row>
    <row r="369" spans="2:7" ht="13.5">
      <c r="B369" s="341"/>
      <c r="C369" s="244">
        <f t="shared" si="22"/>
        <v>100</v>
      </c>
      <c r="D369" s="27">
        <f>ROUND(D368/$C368*100,1)</f>
        <v>63.2</v>
      </c>
      <c r="E369" s="27">
        <f>ROUND(E368/$C368*100,1)</f>
        <v>3.8</v>
      </c>
      <c r="F369" s="27">
        <f>ROUND(F368/$C368*100,1)</f>
        <v>31.2</v>
      </c>
      <c r="G369" s="28">
        <f>ROUND(G368/$C368*100,1)</f>
        <v>1.8</v>
      </c>
    </row>
    <row r="370" spans="2:7" ht="13.5">
      <c r="B370" s="340" t="s">
        <v>114</v>
      </c>
      <c r="C370" s="98">
        <f t="shared" si="22"/>
        <v>1538</v>
      </c>
      <c r="D370" s="29">
        <v>991</v>
      </c>
      <c r="E370" s="29">
        <v>52</v>
      </c>
      <c r="F370" s="29">
        <v>470</v>
      </c>
      <c r="G370" s="41">
        <v>25</v>
      </c>
    </row>
    <row r="371" spans="2:7" ht="13.5">
      <c r="B371" s="341"/>
      <c r="C371" s="244">
        <f t="shared" si="22"/>
        <v>100</v>
      </c>
      <c r="D371" s="27">
        <f>ROUND(D370/$C370*100,1)</f>
        <v>64.4</v>
      </c>
      <c r="E371" s="27">
        <f>ROUND(E370/$C370*100,1)</f>
        <v>3.4</v>
      </c>
      <c r="F371" s="27">
        <f>ROUND(F370/$C370*100,1)</f>
        <v>30.6</v>
      </c>
      <c r="G371" s="28">
        <f>ROUND(G370/$C370*100,1)</f>
        <v>1.6</v>
      </c>
    </row>
    <row r="372" spans="2:7" ht="13.5">
      <c r="B372" s="340" t="s">
        <v>115</v>
      </c>
      <c r="C372" s="98">
        <f t="shared" si="22"/>
        <v>1110</v>
      </c>
      <c r="D372" s="29">
        <v>712</v>
      </c>
      <c r="E372" s="29">
        <v>47</v>
      </c>
      <c r="F372" s="29">
        <v>332</v>
      </c>
      <c r="G372" s="41">
        <v>19</v>
      </c>
    </row>
    <row r="373" spans="2:7" ht="13.5">
      <c r="B373" s="341"/>
      <c r="C373" s="244">
        <f t="shared" si="22"/>
        <v>99.99999999999999</v>
      </c>
      <c r="D373" s="27">
        <f>ROUND(D372/$C372*100,1)+0.1</f>
        <v>64.19999999999999</v>
      </c>
      <c r="E373" s="27">
        <f>ROUND(E372/$C372*100,1)</f>
        <v>4.2</v>
      </c>
      <c r="F373" s="27">
        <f>ROUND(F372/$C372*100,1)</f>
        <v>29.9</v>
      </c>
      <c r="G373" s="28">
        <f>ROUND(G372/$C372*100,1)</f>
        <v>1.7</v>
      </c>
    </row>
    <row r="374" spans="2:7" ht="13.5">
      <c r="B374" s="340" t="s">
        <v>116</v>
      </c>
      <c r="C374" s="98">
        <f t="shared" si="22"/>
        <v>1203</v>
      </c>
      <c r="D374" s="29">
        <v>771</v>
      </c>
      <c r="E374" s="29">
        <v>50</v>
      </c>
      <c r="F374" s="29">
        <v>360</v>
      </c>
      <c r="G374" s="41">
        <v>22</v>
      </c>
    </row>
    <row r="375" spans="2:7" ht="13.5">
      <c r="B375" s="341"/>
      <c r="C375" s="245">
        <f t="shared" si="22"/>
        <v>99.99999999999999</v>
      </c>
      <c r="D375" s="31">
        <f>ROUND(D374/$C374*100,1)</f>
        <v>64.1</v>
      </c>
      <c r="E375" s="31">
        <f>ROUND(E374/$C374*100,1)</f>
        <v>4.2</v>
      </c>
      <c r="F375" s="31">
        <f>ROUND(F374/$C374*100,1)</f>
        <v>29.9</v>
      </c>
      <c r="G375" s="32">
        <f>ROUND(G374/$C374*100,1)</f>
        <v>1.8</v>
      </c>
    </row>
    <row r="376" spans="2:7" ht="13.5">
      <c r="B376" s="331" t="s">
        <v>84</v>
      </c>
      <c r="C376" s="96">
        <f>SUM(C378,C380,C382)</f>
        <v>7194</v>
      </c>
      <c r="D376" s="42">
        <f>SUM(D378,D380,D382)</f>
        <v>4606</v>
      </c>
      <c r="E376" s="42">
        <f>SUM(E378,E380,E382)</f>
        <v>282</v>
      </c>
      <c r="F376" s="42">
        <f>SUM(F378,F380,F382)</f>
        <v>2167</v>
      </c>
      <c r="G376" s="26">
        <f>SUM(G378,G380,G382)</f>
        <v>139</v>
      </c>
    </row>
    <row r="377" spans="2:7" ht="13.5">
      <c r="B377" s="341"/>
      <c r="C377" s="244">
        <f aca="true" t="shared" si="23" ref="C377:C383">SUM(D377:G377)</f>
        <v>100</v>
      </c>
      <c r="D377" s="27">
        <f>ROUND(D376/$C376*100,1)+0.1</f>
        <v>64.1</v>
      </c>
      <c r="E377" s="27">
        <f>ROUND(E376/$C376*100,1)</f>
        <v>3.9</v>
      </c>
      <c r="F377" s="27">
        <f>ROUND(F376/$C376*100,1)</f>
        <v>30.1</v>
      </c>
      <c r="G377" s="28">
        <f>ROUND(G376/$C376*100,1)</f>
        <v>1.9</v>
      </c>
    </row>
    <row r="378" spans="2:7" ht="13.5">
      <c r="B378" s="340" t="s">
        <v>131</v>
      </c>
      <c r="C378" s="98">
        <f t="shared" si="23"/>
        <v>3200</v>
      </c>
      <c r="D378" s="29">
        <v>2073</v>
      </c>
      <c r="E378" s="29">
        <v>118</v>
      </c>
      <c r="F378" s="29">
        <v>946</v>
      </c>
      <c r="G378" s="41">
        <v>63</v>
      </c>
    </row>
    <row r="379" spans="2:7" ht="13.5">
      <c r="B379" s="341"/>
      <c r="C379" s="244">
        <f t="shared" si="23"/>
        <v>100</v>
      </c>
      <c r="D379" s="27">
        <f>ROUND(D378/$C378*100,1)-0.1</f>
        <v>64.7</v>
      </c>
      <c r="E379" s="27">
        <f>ROUND(E378/$C378*100,1)</f>
        <v>3.7</v>
      </c>
      <c r="F379" s="27">
        <f>ROUND(F378/$C378*100,1)</f>
        <v>29.6</v>
      </c>
      <c r="G379" s="28">
        <f>ROUND(G378/$C378*100,1)</f>
        <v>2</v>
      </c>
    </row>
    <row r="380" spans="2:7" ht="13.5">
      <c r="B380" s="342" t="s">
        <v>117</v>
      </c>
      <c r="C380" s="98">
        <f t="shared" si="23"/>
        <v>2735</v>
      </c>
      <c r="D380" s="29">
        <v>1748</v>
      </c>
      <c r="E380" s="29">
        <v>116</v>
      </c>
      <c r="F380" s="29">
        <v>812</v>
      </c>
      <c r="G380" s="41">
        <v>59</v>
      </c>
    </row>
    <row r="381" spans="2:7" ht="13.5">
      <c r="B381" s="341"/>
      <c r="C381" s="237">
        <f t="shared" si="23"/>
        <v>100</v>
      </c>
      <c r="D381" s="27">
        <f>ROUND(D380/$C380*100,1)</f>
        <v>63.9</v>
      </c>
      <c r="E381" s="27">
        <f>ROUND(E380/$C380*100,1)</f>
        <v>4.2</v>
      </c>
      <c r="F381" s="27">
        <f>ROUND(F380/$C380*100,1)</f>
        <v>29.7</v>
      </c>
      <c r="G381" s="28">
        <f>ROUND(G380/$C380*100,1)</f>
        <v>2.2</v>
      </c>
    </row>
    <row r="382" spans="2:7" ht="13.5">
      <c r="B382" s="338" t="s">
        <v>34</v>
      </c>
      <c r="C382" s="98">
        <f t="shared" si="23"/>
        <v>1259</v>
      </c>
      <c r="D382" s="37">
        <v>785</v>
      </c>
      <c r="E382" s="37">
        <v>48</v>
      </c>
      <c r="F382" s="37">
        <v>409</v>
      </c>
      <c r="G382" s="39">
        <v>17</v>
      </c>
    </row>
    <row r="383" spans="2:7" ht="13.5">
      <c r="B383" s="343"/>
      <c r="C383" s="245">
        <f t="shared" si="23"/>
        <v>100</v>
      </c>
      <c r="D383" s="31">
        <f>ROUND(D382/$C382*100,1)-0.1</f>
        <v>62.3</v>
      </c>
      <c r="E383" s="31">
        <f>ROUND(E382/$C382*100,1)</f>
        <v>3.8</v>
      </c>
      <c r="F383" s="31">
        <f>ROUND(F382/$C382*100,1)</f>
        <v>32.5</v>
      </c>
      <c r="G383" s="32">
        <f>ROUND(G382/$C382*100,1)</f>
        <v>1.4</v>
      </c>
    </row>
    <row r="384" ht="13.5">
      <c r="A384" s="20" t="s">
        <v>315</v>
      </c>
    </row>
    <row r="385" ht="13.5">
      <c r="A385" s="20" t="s">
        <v>11</v>
      </c>
    </row>
    <row r="386" ht="13.5">
      <c r="A386" s="20" t="s">
        <v>59</v>
      </c>
    </row>
    <row r="387" ht="13.5">
      <c r="G387" s="290" t="s">
        <v>250</v>
      </c>
    </row>
    <row r="388" spans="2:7" ht="40.5">
      <c r="B388" s="291"/>
      <c r="C388" s="95" t="s">
        <v>84</v>
      </c>
      <c r="D388" s="35" t="s">
        <v>106</v>
      </c>
      <c r="E388" s="35" t="s">
        <v>72</v>
      </c>
      <c r="F388" s="35" t="s">
        <v>174</v>
      </c>
      <c r="G388" s="23" t="s">
        <v>88</v>
      </c>
    </row>
    <row r="389" spans="2:7" ht="13.5">
      <c r="B389" s="331" t="s">
        <v>84</v>
      </c>
      <c r="C389" s="96">
        <f>SUM(C391,C393,C395)</f>
        <v>7194</v>
      </c>
      <c r="D389" s="25">
        <f>SUM(D391,D393,D395)</f>
        <v>1476</v>
      </c>
      <c r="E389" s="25">
        <f>SUM(E391,E393,E395)</f>
        <v>190</v>
      </c>
      <c r="F389" s="25">
        <f>SUM(F391,F393,F395)</f>
        <v>5386</v>
      </c>
      <c r="G389" s="26">
        <f>SUM(G391,G393,G395)</f>
        <v>142</v>
      </c>
    </row>
    <row r="390" spans="2:7" ht="13.5">
      <c r="B390" s="341"/>
      <c r="C390" s="244">
        <f aca="true" t="shared" si="24" ref="C390:C396">SUM(D390:G390)</f>
        <v>100</v>
      </c>
      <c r="D390" s="27">
        <f>ROUND(D389/$C389*100,1)</f>
        <v>20.5</v>
      </c>
      <c r="E390" s="27">
        <f>ROUND(E389/$C389*100,1)</f>
        <v>2.6</v>
      </c>
      <c r="F390" s="27">
        <f>ROUND(F389/$C389*100,1)</f>
        <v>74.9</v>
      </c>
      <c r="G390" s="28">
        <f>ROUND(G389/$C389*100,1)</f>
        <v>2</v>
      </c>
    </row>
    <row r="391" spans="2:7" ht="13.5">
      <c r="B391" s="332" t="s">
        <v>89</v>
      </c>
      <c r="C391" s="98">
        <f>SUM(D391:G391)</f>
        <v>3673</v>
      </c>
      <c r="D391" s="37">
        <v>733</v>
      </c>
      <c r="E391" s="37">
        <v>89</v>
      </c>
      <c r="F391" s="37">
        <v>2773</v>
      </c>
      <c r="G391" s="39">
        <v>78</v>
      </c>
    </row>
    <row r="392" spans="2:7" ht="13.5">
      <c r="B392" s="341"/>
      <c r="C392" s="244">
        <f t="shared" si="24"/>
        <v>100</v>
      </c>
      <c r="D392" s="27">
        <f>ROUND(D391/$C391*100,1)</f>
        <v>20</v>
      </c>
      <c r="E392" s="27">
        <f>ROUND(E391/$C391*100,1)</f>
        <v>2.4</v>
      </c>
      <c r="F392" s="27">
        <f>ROUND(F391/$C391*100,1)</f>
        <v>75.5</v>
      </c>
      <c r="G392" s="28">
        <f>ROUND(G391/$C391*100,1)</f>
        <v>2.1</v>
      </c>
    </row>
    <row r="393" spans="2:7" ht="13.5">
      <c r="B393" s="340" t="s">
        <v>90</v>
      </c>
      <c r="C393" s="98">
        <f t="shared" si="24"/>
        <v>3436</v>
      </c>
      <c r="D393" s="37">
        <v>722</v>
      </c>
      <c r="E393" s="37">
        <v>101</v>
      </c>
      <c r="F393" s="37">
        <v>2549</v>
      </c>
      <c r="G393" s="39">
        <v>64</v>
      </c>
    </row>
    <row r="394" spans="2:7" ht="13.5">
      <c r="B394" s="341"/>
      <c r="C394" s="244">
        <f t="shared" si="24"/>
        <v>100</v>
      </c>
      <c r="D394" s="27">
        <f>ROUND(D393/$C393*100,1)</f>
        <v>21</v>
      </c>
      <c r="E394" s="27">
        <f>ROUND(E393/$C393*100,1)</f>
        <v>2.9</v>
      </c>
      <c r="F394" s="27">
        <f>ROUND(F393/$C393*100,1)</f>
        <v>74.2</v>
      </c>
      <c r="G394" s="28">
        <f>ROUND(G393/$C393*100,1)</f>
        <v>1.9</v>
      </c>
    </row>
    <row r="395" spans="2:7" ht="13.5">
      <c r="B395" s="342" t="s">
        <v>88</v>
      </c>
      <c r="C395" s="98">
        <f t="shared" si="24"/>
        <v>85</v>
      </c>
      <c r="D395" s="37">
        <v>21</v>
      </c>
      <c r="E395" s="37">
        <v>0</v>
      </c>
      <c r="F395" s="37">
        <v>64</v>
      </c>
      <c r="G395" s="39">
        <v>0</v>
      </c>
    </row>
    <row r="396" spans="2:7" ht="13.5">
      <c r="B396" s="343"/>
      <c r="C396" s="245">
        <f t="shared" si="24"/>
        <v>100</v>
      </c>
      <c r="D396" s="31">
        <f>ROUND(D395/$C395*100,1)</f>
        <v>24.7</v>
      </c>
      <c r="E396" s="31">
        <f>ROUND(E395/$C395*100,1)</f>
        <v>0</v>
      </c>
      <c r="F396" s="31">
        <f>ROUND(F395/$C395*100,1)</f>
        <v>75.3</v>
      </c>
      <c r="G396" s="32">
        <f>ROUND(G395/$C395*100,1)</f>
        <v>0</v>
      </c>
    </row>
    <row r="397" spans="2:7" ht="13.5">
      <c r="B397" s="331" t="s">
        <v>84</v>
      </c>
      <c r="C397" s="96">
        <f>SUM(,C399,C401,C403,C405,C407)</f>
        <v>7194</v>
      </c>
      <c r="D397" s="25">
        <f>SUM(D399,D401,D403,D405,D407)</f>
        <v>1476</v>
      </c>
      <c r="E397" s="25">
        <f>SUM(,E399,E401,E403,E405,E407)</f>
        <v>190</v>
      </c>
      <c r="F397" s="25">
        <f>SUM(,F399,F401,F403,F405,F407)</f>
        <v>5386</v>
      </c>
      <c r="G397" s="26">
        <f>SUM(,G399,G401,G403,G405,G407)</f>
        <v>142</v>
      </c>
    </row>
    <row r="398" spans="2:7" ht="13.5">
      <c r="B398" s="341"/>
      <c r="C398" s="244">
        <f aca="true" t="shared" si="25" ref="C398:C408">SUM(D398:G398)</f>
        <v>100</v>
      </c>
      <c r="D398" s="27">
        <f>ROUND(D397/$C397*100,1)</f>
        <v>20.5</v>
      </c>
      <c r="E398" s="27">
        <f>ROUND(E397/$C397*100,1)</f>
        <v>2.6</v>
      </c>
      <c r="F398" s="27">
        <f>ROUND(F397/$C397*100,1)</f>
        <v>74.9</v>
      </c>
      <c r="G398" s="28">
        <f>ROUND(G397/$C397*100,1)</f>
        <v>2</v>
      </c>
    </row>
    <row r="399" spans="2:7" ht="13.5">
      <c r="B399" s="340" t="s">
        <v>177</v>
      </c>
      <c r="C399" s="98">
        <f t="shared" si="25"/>
        <v>751</v>
      </c>
      <c r="D399" s="37">
        <v>164</v>
      </c>
      <c r="E399" s="37">
        <v>21</v>
      </c>
      <c r="F399" s="37">
        <v>551</v>
      </c>
      <c r="G399" s="39">
        <v>15</v>
      </c>
    </row>
    <row r="400" spans="2:7" ht="13.5">
      <c r="B400" s="341"/>
      <c r="C400" s="244">
        <f t="shared" si="25"/>
        <v>100</v>
      </c>
      <c r="D400" s="27">
        <f>ROUND(D399/$C399*100,1)</f>
        <v>21.8</v>
      </c>
      <c r="E400" s="27">
        <f>ROUND(E399/$C399*100,1)</f>
        <v>2.8</v>
      </c>
      <c r="F400" s="27">
        <f>ROUND(F399/$C399*100,1)</f>
        <v>73.4</v>
      </c>
      <c r="G400" s="28">
        <f>ROUND(G399/$C399*100,1)</f>
        <v>2</v>
      </c>
    </row>
    <row r="401" spans="2:7" ht="13.5">
      <c r="B401" s="340" t="s">
        <v>178</v>
      </c>
      <c r="C401" s="98">
        <f t="shared" si="25"/>
        <v>2327</v>
      </c>
      <c r="D401" s="37">
        <v>476</v>
      </c>
      <c r="E401" s="37">
        <v>62</v>
      </c>
      <c r="F401" s="37">
        <v>1747</v>
      </c>
      <c r="G401" s="39">
        <v>42</v>
      </c>
    </row>
    <row r="402" spans="2:7" ht="13.5">
      <c r="B402" s="341"/>
      <c r="C402" s="244">
        <f t="shared" si="25"/>
        <v>100</v>
      </c>
      <c r="D402" s="27">
        <f>ROUND(D401/$C401*100,1)</f>
        <v>20.5</v>
      </c>
      <c r="E402" s="27">
        <f>ROUND(E401/$C401*100,1)</f>
        <v>2.7</v>
      </c>
      <c r="F402" s="27">
        <f>ROUND(F401/$C401*100,1)-0.1</f>
        <v>75</v>
      </c>
      <c r="G402" s="28">
        <f>ROUND(G401/$C401*100,1)</f>
        <v>1.8</v>
      </c>
    </row>
    <row r="403" spans="2:7" ht="13.5">
      <c r="B403" s="340" t="s">
        <v>110</v>
      </c>
      <c r="C403" s="98">
        <f t="shared" si="25"/>
        <v>2394</v>
      </c>
      <c r="D403" s="37">
        <v>470</v>
      </c>
      <c r="E403" s="37">
        <v>57</v>
      </c>
      <c r="F403" s="37">
        <v>1822</v>
      </c>
      <c r="G403" s="39">
        <v>45</v>
      </c>
    </row>
    <row r="404" spans="2:7" ht="13.5">
      <c r="B404" s="341"/>
      <c r="C404" s="244">
        <f t="shared" si="25"/>
        <v>100</v>
      </c>
      <c r="D404" s="27">
        <f>ROUND(D403/$C403*100,1)</f>
        <v>19.6</v>
      </c>
      <c r="E404" s="27">
        <f>ROUND(E403/$C403*100,1)</f>
        <v>2.4</v>
      </c>
      <c r="F404" s="27">
        <f>ROUND(F403/$C403*100,1)</f>
        <v>76.1</v>
      </c>
      <c r="G404" s="28">
        <f>ROUND(G403/$C403*100,1)</f>
        <v>1.9</v>
      </c>
    </row>
    <row r="405" spans="2:7" ht="13.5">
      <c r="B405" s="340" t="s">
        <v>189</v>
      </c>
      <c r="C405" s="98">
        <f t="shared" si="25"/>
        <v>1712</v>
      </c>
      <c r="D405" s="37">
        <v>362</v>
      </c>
      <c r="E405" s="37">
        <v>50</v>
      </c>
      <c r="F405" s="37">
        <v>1261</v>
      </c>
      <c r="G405" s="39">
        <v>39</v>
      </c>
    </row>
    <row r="406" spans="2:7" ht="13.5">
      <c r="B406" s="341"/>
      <c r="C406" s="244">
        <f t="shared" si="25"/>
        <v>100</v>
      </c>
      <c r="D406" s="27">
        <f>ROUND(D405/$C405*100,1)</f>
        <v>21.1</v>
      </c>
      <c r="E406" s="27">
        <f>ROUND(E405/$C405*100,1)</f>
        <v>2.9</v>
      </c>
      <c r="F406" s="27">
        <f>ROUND(F405/$C405*100,1)</f>
        <v>73.7</v>
      </c>
      <c r="G406" s="28">
        <f>ROUND(G405/$C405*100,1)</f>
        <v>2.3</v>
      </c>
    </row>
    <row r="407" spans="2:7" ht="13.5">
      <c r="B407" s="342" t="s">
        <v>88</v>
      </c>
      <c r="C407" s="98">
        <f t="shared" si="25"/>
        <v>10</v>
      </c>
      <c r="D407" s="37">
        <v>4</v>
      </c>
      <c r="E407" s="37">
        <v>0</v>
      </c>
      <c r="F407" s="37">
        <v>5</v>
      </c>
      <c r="G407" s="39">
        <v>1</v>
      </c>
    </row>
    <row r="408" spans="2:7" ht="13.5">
      <c r="B408" s="343"/>
      <c r="C408" s="245">
        <f t="shared" si="25"/>
        <v>100</v>
      </c>
      <c r="D408" s="31">
        <f>ROUND(D407/$C407*100,1)</f>
        <v>40</v>
      </c>
      <c r="E408" s="31">
        <f>ROUND(E407/$C407*100,1)</f>
        <v>0</v>
      </c>
      <c r="F408" s="31">
        <f>ROUND(F407/$C407*100,1)</f>
        <v>50</v>
      </c>
      <c r="G408" s="32">
        <f>ROUND(G407/$C407*100,1)</f>
        <v>10</v>
      </c>
    </row>
    <row r="409" spans="2:7" ht="13.5">
      <c r="B409" s="331" t="s">
        <v>84</v>
      </c>
      <c r="C409" s="96">
        <f>SUM(C413,C411,C415,C417,C419,C421)</f>
        <v>7194</v>
      </c>
      <c r="D409" s="25">
        <f>SUM(D413,D411,D415,D417,D419,D421)</f>
        <v>1476</v>
      </c>
      <c r="E409" s="25">
        <f>SUM(E413,E411,E415,E417,E419,E421)</f>
        <v>190</v>
      </c>
      <c r="F409" s="25">
        <f>SUM(F413,F411,F415,F417,F419,F421)</f>
        <v>5386</v>
      </c>
      <c r="G409" s="26">
        <f>SUM(G413,G411,G415,G417,G419,G421)</f>
        <v>142</v>
      </c>
    </row>
    <row r="410" spans="2:7" ht="13.5">
      <c r="B410" s="341"/>
      <c r="C410" s="244">
        <f aca="true" t="shared" si="26" ref="C410:C422">SUM(D410:G410)</f>
        <v>100</v>
      </c>
      <c r="D410" s="27">
        <f>ROUND(D409/$C409*100,1)</f>
        <v>20.5</v>
      </c>
      <c r="E410" s="27">
        <f>ROUND(E409/$C409*100,1)</f>
        <v>2.6</v>
      </c>
      <c r="F410" s="27">
        <f>ROUND(F409/$C409*100,1)</f>
        <v>74.9</v>
      </c>
      <c r="G410" s="28">
        <f>ROUND(G409/$C409*100,1)</f>
        <v>2</v>
      </c>
    </row>
    <row r="411" spans="2:7" ht="13.5">
      <c r="B411" s="340" t="s">
        <v>112</v>
      </c>
      <c r="C411" s="98">
        <f t="shared" si="26"/>
        <v>623</v>
      </c>
      <c r="D411" s="29">
        <v>113</v>
      </c>
      <c r="E411" s="29">
        <v>22</v>
      </c>
      <c r="F411" s="29">
        <v>467</v>
      </c>
      <c r="G411" s="41">
        <v>21</v>
      </c>
    </row>
    <row r="412" spans="2:7" ht="13.5">
      <c r="B412" s="341"/>
      <c r="C412" s="244">
        <f t="shared" si="26"/>
        <v>100</v>
      </c>
      <c r="D412" s="27">
        <f>ROUND(D411/$C411*100,1)</f>
        <v>18.1</v>
      </c>
      <c r="E412" s="27">
        <f>ROUND(E411/$C411*100,1)</f>
        <v>3.5</v>
      </c>
      <c r="F412" s="27">
        <f>ROUND(F411/$C411*100,1)</f>
        <v>75</v>
      </c>
      <c r="G412" s="28">
        <f>ROUND(G411/$C411*100,1)</f>
        <v>3.4</v>
      </c>
    </row>
    <row r="413" spans="2:7" ht="13.5">
      <c r="B413" s="332" t="s">
        <v>111</v>
      </c>
      <c r="C413" s="98">
        <f t="shared" si="26"/>
        <v>640</v>
      </c>
      <c r="D413" s="37">
        <v>139</v>
      </c>
      <c r="E413" s="37">
        <v>17</v>
      </c>
      <c r="F413" s="37">
        <v>473</v>
      </c>
      <c r="G413" s="39">
        <v>11</v>
      </c>
    </row>
    <row r="414" spans="2:7" ht="13.5">
      <c r="B414" s="341"/>
      <c r="C414" s="244">
        <f t="shared" si="26"/>
        <v>100.00000000000001</v>
      </c>
      <c r="D414" s="27">
        <f>ROUND(D413/$C413*100,1)</f>
        <v>21.7</v>
      </c>
      <c r="E414" s="27">
        <f>ROUND(E413/$C413*100,1)</f>
        <v>2.7</v>
      </c>
      <c r="F414" s="27">
        <f>ROUND(F413/$C413*100,1)</f>
        <v>73.9</v>
      </c>
      <c r="G414" s="28">
        <f>ROUND(G413/$C413*100,1)</f>
        <v>1.7</v>
      </c>
    </row>
    <row r="415" spans="2:7" ht="13.5">
      <c r="B415" s="340" t="s">
        <v>113</v>
      </c>
      <c r="C415" s="98">
        <f t="shared" si="26"/>
        <v>2080</v>
      </c>
      <c r="D415" s="29">
        <v>442</v>
      </c>
      <c r="E415" s="29">
        <v>58</v>
      </c>
      <c r="F415" s="29">
        <v>1538</v>
      </c>
      <c r="G415" s="41">
        <v>42</v>
      </c>
    </row>
    <row r="416" spans="2:7" ht="13.5">
      <c r="B416" s="341"/>
      <c r="C416" s="244">
        <f t="shared" si="26"/>
        <v>100</v>
      </c>
      <c r="D416" s="27">
        <f>ROUND(D415/$C415*100,1)</f>
        <v>21.3</v>
      </c>
      <c r="E416" s="27">
        <f>ROUND(E415/$C415*100,1)</f>
        <v>2.8</v>
      </c>
      <c r="F416" s="27">
        <f>ROUND(F415/$C415*100,1)</f>
        <v>73.9</v>
      </c>
      <c r="G416" s="28">
        <f>ROUND(G415/$C415*100,1)</f>
        <v>2</v>
      </c>
    </row>
    <row r="417" spans="2:7" ht="13.5">
      <c r="B417" s="340" t="s">
        <v>114</v>
      </c>
      <c r="C417" s="98">
        <f t="shared" si="26"/>
        <v>1538</v>
      </c>
      <c r="D417" s="29">
        <v>284</v>
      </c>
      <c r="E417" s="29">
        <v>36</v>
      </c>
      <c r="F417" s="29">
        <v>1196</v>
      </c>
      <c r="G417" s="41">
        <v>22</v>
      </c>
    </row>
    <row r="418" spans="2:7" ht="13.5">
      <c r="B418" s="341"/>
      <c r="C418" s="244">
        <f t="shared" si="26"/>
        <v>100</v>
      </c>
      <c r="D418" s="27">
        <f>ROUND(D417/$C417*100,1)</f>
        <v>18.5</v>
      </c>
      <c r="E418" s="27">
        <f>ROUND(E417/$C417*100,1)</f>
        <v>2.3</v>
      </c>
      <c r="F418" s="27">
        <f>ROUND(F417/$C417*100,1)</f>
        <v>77.8</v>
      </c>
      <c r="G418" s="28">
        <f>ROUND(G417/$C417*100,1)</f>
        <v>1.4</v>
      </c>
    </row>
    <row r="419" spans="2:7" ht="13.5">
      <c r="B419" s="340" t="s">
        <v>115</v>
      </c>
      <c r="C419" s="98">
        <f t="shared" si="26"/>
        <v>1110</v>
      </c>
      <c r="D419" s="29">
        <v>240</v>
      </c>
      <c r="E419" s="29">
        <v>22</v>
      </c>
      <c r="F419" s="29">
        <v>824</v>
      </c>
      <c r="G419" s="41">
        <v>24</v>
      </c>
    </row>
    <row r="420" spans="2:7" ht="13.5">
      <c r="B420" s="341"/>
      <c r="C420" s="244">
        <f t="shared" si="26"/>
        <v>100.00000000000001</v>
      </c>
      <c r="D420" s="27">
        <f>ROUND(D419/$C419*100,1)</f>
        <v>21.6</v>
      </c>
      <c r="E420" s="27">
        <f>ROUND(E419/$C419*100,1)</f>
        <v>2</v>
      </c>
      <c r="F420" s="27">
        <f>ROUND(F419/$C419*100,1)</f>
        <v>74.2</v>
      </c>
      <c r="G420" s="28">
        <f>ROUND(G419/$C419*100,1)</f>
        <v>2.2</v>
      </c>
    </row>
    <row r="421" spans="2:7" ht="13.5">
      <c r="B421" s="340" t="s">
        <v>116</v>
      </c>
      <c r="C421" s="98">
        <f t="shared" si="26"/>
        <v>1203</v>
      </c>
      <c r="D421" s="29">
        <v>258</v>
      </c>
      <c r="E421" s="29">
        <v>35</v>
      </c>
      <c r="F421" s="29">
        <v>888</v>
      </c>
      <c r="G421" s="41">
        <v>22</v>
      </c>
    </row>
    <row r="422" spans="2:7" ht="13.5">
      <c r="B422" s="341"/>
      <c r="C422" s="245">
        <f t="shared" si="26"/>
        <v>99.99999999999999</v>
      </c>
      <c r="D422" s="31">
        <f>ROUND(D421/$C421*100,1)</f>
        <v>21.4</v>
      </c>
      <c r="E422" s="31">
        <f>ROUND(E421/$C421*100,1)</f>
        <v>2.9</v>
      </c>
      <c r="F422" s="31">
        <f>ROUND(F421/$C421*100,1)+0.1</f>
        <v>73.89999999999999</v>
      </c>
      <c r="G422" s="32">
        <f>ROUND(G421/$C421*100,1)</f>
        <v>1.8</v>
      </c>
    </row>
    <row r="423" spans="2:7" ht="13.5">
      <c r="B423" s="331" t="s">
        <v>84</v>
      </c>
      <c r="C423" s="96">
        <f>SUM(C425,C427,C429)</f>
        <v>7194</v>
      </c>
      <c r="D423" s="42">
        <f>SUM(D425,D427,D429)</f>
        <v>1476</v>
      </c>
      <c r="E423" s="42">
        <f>SUM(E425,E427,E429)</f>
        <v>190</v>
      </c>
      <c r="F423" s="42">
        <f>SUM(F425,F427,F429)</f>
        <v>5386</v>
      </c>
      <c r="G423" s="26">
        <f>SUM(G425,G427,G429)</f>
        <v>142</v>
      </c>
    </row>
    <row r="424" spans="2:7" ht="13.5">
      <c r="B424" s="341"/>
      <c r="C424" s="244">
        <f aca="true" t="shared" si="27" ref="C424:C430">SUM(D424:G424)</f>
        <v>100</v>
      </c>
      <c r="D424" s="27">
        <f>ROUND(D423/$C423*100,1)</f>
        <v>20.5</v>
      </c>
      <c r="E424" s="27">
        <f>ROUND(E423/$C423*100,1)</f>
        <v>2.6</v>
      </c>
      <c r="F424" s="27">
        <f>ROUND(F423/$C423*100,1)</f>
        <v>74.9</v>
      </c>
      <c r="G424" s="28">
        <f>ROUND(G423/$C423*100,1)</f>
        <v>2</v>
      </c>
    </row>
    <row r="425" spans="2:7" ht="13.5">
      <c r="B425" s="340" t="s">
        <v>131</v>
      </c>
      <c r="C425" s="98">
        <f t="shared" si="27"/>
        <v>3200</v>
      </c>
      <c r="D425" s="29">
        <v>727</v>
      </c>
      <c r="E425" s="29">
        <v>110</v>
      </c>
      <c r="F425" s="29">
        <v>2289</v>
      </c>
      <c r="G425" s="41">
        <v>74</v>
      </c>
    </row>
    <row r="426" spans="2:7" ht="13.5">
      <c r="B426" s="341"/>
      <c r="C426" s="244">
        <f t="shared" si="27"/>
        <v>99.99999999999999</v>
      </c>
      <c r="D426" s="27">
        <f>ROUND(D425/$C425*100,1)</f>
        <v>22.7</v>
      </c>
      <c r="E426" s="27">
        <f>ROUND(E425/$C425*100,1)</f>
        <v>3.4</v>
      </c>
      <c r="F426" s="27">
        <f>ROUND(F425/$C425*100,1)+0.1</f>
        <v>71.6</v>
      </c>
      <c r="G426" s="28">
        <f>ROUND(G425/$C425*100,1)</f>
        <v>2.3</v>
      </c>
    </row>
    <row r="427" spans="2:7" ht="13.5">
      <c r="B427" s="342" t="s">
        <v>117</v>
      </c>
      <c r="C427" s="98">
        <f t="shared" si="27"/>
        <v>2735</v>
      </c>
      <c r="D427" s="29">
        <v>529</v>
      </c>
      <c r="E427" s="29">
        <v>47</v>
      </c>
      <c r="F427" s="29">
        <v>2105</v>
      </c>
      <c r="G427" s="41">
        <v>54</v>
      </c>
    </row>
    <row r="428" spans="2:7" ht="13.5">
      <c r="B428" s="341"/>
      <c r="C428" s="237">
        <f t="shared" si="27"/>
        <v>100</v>
      </c>
      <c r="D428" s="27">
        <f>ROUND(D427/$C427*100,1)</f>
        <v>19.3</v>
      </c>
      <c r="E428" s="27">
        <f>ROUND(E427/$C427*100,1)</f>
        <v>1.7</v>
      </c>
      <c r="F428" s="27">
        <f>ROUND(F427/$C427*100,1)</f>
        <v>77</v>
      </c>
      <c r="G428" s="28">
        <f>ROUND(G427/$C427*100,1)</f>
        <v>2</v>
      </c>
    </row>
    <row r="429" spans="2:7" ht="13.5" customHeight="1">
      <c r="B429" s="338" t="s">
        <v>34</v>
      </c>
      <c r="C429" s="98">
        <f t="shared" si="27"/>
        <v>1259</v>
      </c>
      <c r="D429" s="37">
        <v>220</v>
      </c>
      <c r="E429" s="37">
        <v>33</v>
      </c>
      <c r="F429" s="37">
        <v>992</v>
      </c>
      <c r="G429" s="39">
        <v>14</v>
      </c>
    </row>
    <row r="430" spans="2:7" ht="13.5">
      <c r="B430" s="343"/>
      <c r="C430" s="245">
        <f t="shared" si="27"/>
        <v>100</v>
      </c>
      <c r="D430" s="31">
        <f>ROUND(D429/$C429*100,1)</f>
        <v>17.5</v>
      </c>
      <c r="E430" s="31">
        <f>ROUND(E429/$C429*100,1)</f>
        <v>2.6</v>
      </c>
      <c r="F430" s="31">
        <f>ROUND(F429/$C429*100,1)</f>
        <v>78.8</v>
      </c>
      <c r="G430" s="32">
        <f>ROUND(G429/$C429*100,1)</f>
        <v>1.1</v>
      </c>
    </row>
    <row r="433" ht="13.5">
      <c r="A433" s="20" t="s">
        <v>316</v>
      </c>
    </row>
    <row r="434" ht="13.5">
      <c r="A434" s="20" t="s">
        <v>11</v>
      </c>
    </row>
    <row r="435" ht="13.5">
      <c r="A435" s="20" t="s">
        <v>232</v>
      </c>
    </row>
    <row r="436" ht="13.5">
      <c r="G436" s="290" t="s">
        <v>250</v>
      </c>
    </row>
    <row r="437" spans="2:7" ht="40.5">
      <c r="B437" s="291"/>
      <c r="C437" s="95" t="s">
        <v>84</v>
      </c>
      <c r="D437" s="35" t="s">
        <v>106</v>
      </c>
      <c r="E437" s="35" t="s">
        <v>72</v>
      </c>
      <c r="F437" s="35" t="s">
        <v>174</v>
      </c>
      <c r="G437" s="23" t="s">
        <v>88</v>
      </c>
    </row>
    <row r="438" spans="2:7" ht="13.5">
      <c r="B438" s="331" t="s">
        <v>84</v>
      </c>
      <c r="C438" s="96">
        <f>SUM(C440,C442,C444)</f>
        <v>7194</v>
      </c>
      <c r="D438" s="25">
        <f>SUM(D440,D442,D444)</f>
        <v>1218</v>
      </c>
      <c r="E438" s="25">
        <f>SUM(E440,E442,E444)</f>
        <v>74</v>
      </c>
      <c r="F438" s="25">
        <f>SUM(F440,F442,F444)</f>
        <v>5762</v>
      </c>
      <c r="G438" s="26">
        <f>SUM(G440,G442,G444)</f>
        <v>140</v>
      </c>
    </row>
    <row r="439" spans="2:7" ht="13.5">
      <c r="B439" s="341"/>
      <c r="C439" s="244">
        <f aca="true" t="shared" si="28" ref="C439:C445">SUM(D439:G439)</f>
        <v>100</v>
      </c>
      <c r="D439" s="27">
        <f>ROUND(D438/$C438*100,1)</f>
        <v>16.9</v>
      </c>
      <c r="E439" s="27">
        <f>ROUND(E438/$C438*100,1)</f>
        <v>1</v>
      </c>
      <c r="F439" s="27">
        <f>ROUND(F438/$C438*100,1)+0.1</f>
        <v>80.19999999999999</v>
      </c>
      <c r="G439" s="28">
        <f>ROUND(G438/$C438*100,1)</f>
        <v>1.9</v>
      </c>
    </row>
    <row r="440" spans="2:7" ht="13.5">
      <c r="B440" s="332" t="s">
        <v>89</v>
      </c>
      <c r="C440" s="98">
        <f t="shared" si="28"/>
        <v>3673</v>
      </c>
      <c r="D440" s="37">
        <v>636</v>
      </c>
      <c r="E440" s="37">
        <v>30</v>
      </c>
      <c r="F440" s="37">
        <v>2931</v>
      </c>
      <c r="G440" s="39">
        <v>76</v>
      </c>
    </row>
    <row r="441" spans="2:7" ht="13.5">
      <c r="B441" s="341"/>
      <c r="C441" s="244">
        <f t="shared" si="28"/>
        <v>100</v>
      </c>
      <c r="D441" s="27">
        <f>ROUND(D440/$C440*100,1)</f>
        <v>17.3</v>
      </c>
      <c r="E441" s="27">
        <f>ROUND(E440/$C440*100,1)</f>
        <v>0.8</v>
      </c>
      <c r="F441" s="27">
        <f>ROUND(F440/$C440*100,1)</f>
        <v>79.8</v>
      </c>
      <c r="G441" s="28">
        <f>ROUND(G440/$C440*100,1)</f>
        <v>2.1</v>
      </c>
    </row>
    <row r="442" spans="2:7" ht="13.5">
      <c r="B442" s="340" t="s">
        <v>90</v>
      </c>
      <c r="C442" s="98">
        <f t="shared" si="28"/>
        <v>3436</v>
      </c>
      <c r="D442" s="37">
        <v>569</v>
      </c>
      <c r="E442" s="37">
        <v>41</v>
      </c>
      <c r="F442" s="37">
        <v>2762</v>
      </c>
      <c r="G442" s="39">
        <v>64</v>
      </c>
    </row>
    <row r="443" spans="2:7" ht="13.5">
      <c r="B443" s="341"/>
      <c r="C443" s="244">
        <f t="shared" si="28"/>
        <v>100.00000000000001</v>
      </c>
      <c r="D443" s="27">
        <f>ROUND(D442/$C442*100,1)</f>
        <v>16.6</v>
      </c>
      <c r="E443" s="27">
        <f>ROUND(E442/$C442*100,1)</f>
        <v>1.2</v>
      </c>
      <c r="F443" s="27">
        <f>ROUND(F442/$C442*100,1)-0.1</f>
        <v>80.30000000000001</v>
      </c>
      <c r="G443" s="28">
        <f>ROUND(G442/$C442*100,1)</f>
        <v>1.9</v>
      </c>
    </row>
    <row r="444" spans="2:7" ht="13.5">
      <c r="B444" s="342" t="s">
        <v>88</v>
      </c>
      <c r="C444" s="98">
        <f t="shared" si="28"/>
        <v>85</v>
      </c>
      <c r="D444" s="37">
        <v>13</v>
      </c>
      <c r="E444" s="37">
        <v>3</v>
      </c>
      <c r="F444" s="37">
        <v>69</v>
      </c>
      <c r="G444" s="39">
        <v>0</v>
      </c>
    </row>
    <row r="445" spans="2:7" ht="13.5">
      <c r="B445" s="343"/>
      <c r="C445" s="245">
        <f t="shared" si="28"/>
        <v>100</v>
      </c>
      <c r="D445" s="31">
        <f>ROUND(D444/$C444*100,1)</f>
        <v>15.3</v>
      </c>
      <c r="E445" s="31">
        <f>ROUND(E444/$C444*100,1)</f>
        <v>3.5</v>
      </c>
      <c r="F445" s="31">
        <f>ROUND(F444/$C444*100,1)</f>
        <v>81.2</v>
      </c>
      <c r="G445" s="32">
        <f>ROUND(G444/$C444*100,1)</f>
        <v>0</v>
      </c>
    </row>
    <row r="446" spans="2:7" ht="13.5">
      <c r="B446" s="331" t="s">
        <v>84</v>
      </c>
      <c r="C446" s="96">
        <f>SUM(,C448,C450,C452,C454,C456)</f>
        <v>7194</v>
      </c>
      <c r="D446" s="25">
        <f>SUM(D448,D450,D452,D454,D456)</f>
        <v>1218</v>
      </c>
      <c r="E446" s="25">
        <f>SUM(,E448,E450,E452,E454,E456)</f>
        <v>74</v>
      </c>
      <c r="F446" s="25">
        <f>SUM(,F448,F450,F452,F454,F456)</f>
        <v>5762</v>
      </c>
      <c r="G446" s="26">
        <f>SUM(,G448,G450,G452,G454,G456)</f>
        <v>140</v>
      </c>
    </row>
    <row r="447" spans="2:7" ht="13.5">
      <c r="B447" s="341"/>
      <c r="C447" s="244">
        <f aca="true" t="shared" si="29" ref="C447:C457">SUM(D447:G447)</f>
        <v>100</v>
      </c>
      <c r="D447" s="27">
        <f>ROUND(D446/$C446*100,1)</f>
        <v>16.9</v>
      </c>
      <c r="E447" s="27">
        <f>ROUND(E446/$C446*100,1)</f>
        <v>1</v>
      </c>
      <c r="F447" s="27">
        <f>ROUND(F446/$C446*100,1)+0.1</f>
        <v>80.19999999999999</v>
      </c>
      <c r="G447" s="28">
        <f>ROUND(G446/$C446*100,1)</f>
        <v>1.9</v>
      </c>
    </row>
    <row r="448" spans="2:7" ht="13.5">
      <c r="B448" s="340" t="s">
        <v>177</v>
      </c>
      <c r="C448" s="98">
        <f t="shared" si="29"/>
        <v>751</v>
      </c>
      <c r="D448" s="37">
        <v>129</v>
      </c>
      <c r="E448" s="37">
        <v>5</v>
      </c>
      <c r="F448" s="37">
        <v>603</v>
      </c>
      <c r="G448" s="39">
        <v>14</v>
      </c>
    </row>
    <row r="449" spans="2:7" ht="13.5">
      <c r="B449" s="341"/>
      <c r="C449" s="244">
        <f t="shared" si="29"/>
        <v>100</v>
      </c>
      <c r="D449" s="27">
        <f>ROUND(D448/$C448*100,1)</f>
        <v>17.2</v>
      </c>
      <c r="E449" s="27">
        <f>ROUND(E448/$C448*100,1)</f>
        <v>0.7</v>
      </c>
      <c r="F449" s="27">
        <f>ROUND(F448/$C448*100,1)-0.1</f>
        <v>80.2</v>
      </c>
      <c r="G449" s="28">
        <f>ROUND(G448/$C448*100,1)</f>
        <v>1.9</v>
      </c>
    </row>
    <row r="450" spans="2:7" ht="13.5">
      <c r="B450" s="340" t="s">
        <v>178</v>
      </c>
      <c r="C450" s="98">
        <f t="shared" si="29"/>
        <v>2327</v>
      </c>
      <c r="D450" s="37">
        <v>394</v>
      </c>
      <c r="E450" s="37">
        <v>30</v>
      </c>
      <c r="F450" s="37">
        <v>1858</v>
      </c>
      <c r="G450" s="39">
        <v>45</v>
      </c>
    </row>
    <row r="451" spans="2:7" ht="13.5">
      <c r="B451" s="341"/>
      <c r="C451" s="244">
        <f t="shared" si="29"/>
        <v>100</v>
      </c>
      <c r="D451" s="27">
        <f>ROUND(D450/$C450*100,1)</f>
        <v>16.9</v>
      </c>
      <c r="E451" s="27">
        <f>ROUND(E450/$C450*100,1)</f>
        <v>1.3</v>
      </c>
      <c r="F451" s="27">
        <f>ROUND(F450/$C450*100,1)+0.1</f>
        <v>79.89999999999999</v>
      </c>
      <c r="G451" s="28">
        <f>ROUND(G450/$C450*100,1)</f>
        <v>1.9</v>
      </c>
    </row>
    <row r="452" spans="2:7" ht="13.5">
      <c r="B452" s="340" t="s">
        <v>110</v>
      </c>
      <c r="C452" s="98">
        <f t="shared" si="29"/>
        <v>2394</v>
      </c>
      <c r="D452" s="37">
        <v>383</v>
      </c>
      <c r="E452" s="37">
        <v>18</v>
      </c>
      <c r="F452" s="37">
        <v>1948</v>
      </c>
      <c r="G452" s="39">
        <v>45</v>
      </c>
    </row>
    <row r="453" spans="2:7" ht="13.5">
      <c r="B453" s="341"/>
      <c r="C453" s="244">
        <f t="shared" si="29"/>
        <v>100.00000000000001</v>
      </c>
      <c r="D453" s="27">
        <f>ROUND(D452/$C452*100,1)</f>
        <v>16</v>
      </c>
      <c r="E453" s="27">
        <f>ROUND(E452/$C452*100,1)</f>
        <v>0.8</v>
      </c>
      <c r="F453" s="27">
        <f>ROUND(F452/$C452*100,1)-0.1</f>
        <v>81.30000000000001</v>
      </c>
      <c r="G453" s="28">
        <f>ROUND(G452/$C452*100,1)</f>
        <v>1.9</v>
      </c>
    </row>
    <row r="454" spans="2:7" ht="13.5">
      <c r="B454" s="340" t="s">
        <v>189</v>
      </c>
      <c r="C454" s="98">
        <f t="shared" si="29"/>
        <v>1712</v>
      </c>
      <c r="D454" s="37">
        <v>310</v>
      </c>
      <c r="E454" s="37">
        <v>20</v>
      </c>
      <c r="F454" s="37">
        <v>1347</v>
      </c>
      <c r="G454" s="39">
        <v>35</v>
      </c>
    </row>
    <row r="455" spans="2:7" ht="13.5">
      <c r="B455" s="341"/>
      <c r="C455" s="244">
        <f t="shared" si="29"/>
        <v>100</v>
      </c>
      <c r="D455" s="27">
        <f>ROUND(D454/$C454*100,1)</f>
        <v>18.1</v>
      </c>
      <c r="E455" s="27">
        <f>ROUND(E454/$C454*100,1)</f>
        <v>1.2</v>
      </c>
      <c r="F455" s="27">
        <f>ROUND(F454/$C454*100,1)</f>
        <v>78.7</v>
      </c>
      <c r="G455" s="28">
        <f>ROUND(G454/$C454*100,1)</f>
        <v>2</v>
      </c>
    </row>
    <row r="456" spans="2:7" ht="13.5">
      <c r="B456" s="342" t="s">
        <v>88</v>
      </c>
      <c r="C456" s="98">
        <f t="shared" si="29"/>
        <v>10</v>
      </c>
      <c r="D456" s="37">
        <v>2</v>
      </c>
      <c r="E456" s="37">
        <v>1</v>
      </c>
      <c r="F456" s="37">
        <v>6</v>
      </c>
      <c r="G456" s="39">
        <v>1</v>
      </c>
    </row>
    <row r="457" spans="2:7" ht="13.5">
      <c r="B457" s="343"/>
      <c r="C457" s="245">
        <f t="shared" si="29"/>
        <v>100</v>
      </c>
      <c r="D457" s="31">
        <f>ROUND(D456/$C456*100,1)</f>
        <v>20</v>
      </c>
      <c r="E457" s="31">
        <f>ROUND(E456/$C456*100,1)</f>
        <v>10</v>
      </c>
      <c r="F457" s="31">
        <f>ROUND(F456/$C456*100,1)</f>
        <v>60</v>
      </c>
      <c r="G457" s="32">
        <f>ROUND(G456/$C456*100,1)</f>
        <v>10</v>
      </c>
    </row>
    <row r="458" spans="2:7" ht="13.5">
      <c r="B458" s="331" t="s">
        <v>84</v>
      </c>
      <c r="C458" s="96">
        <f>SUM(C462,C460,C464,C466,C468,C470)</f>
        <v>7194</v>
      </c>
      <c r="D458" s="25">
        <f>SUM(D462,D460,D464,D466,D468,D470)</f>
        <v>1218</v>
      </c>
      <c r="E458" s="25">
        <f>SUM(E462,E460,E464,E466,E468,E470)</f>
        <v>74</v>
      </c>
      <c r="F458" s="25">
        <f>SUM(F462,F460,F464,F466,F468,F470)</f>
        <v>5762</v>
      </c>
      <c r="G458" s="26">
        <f>SUM(G462,G460,G464,G466,G468,G470)</f>
        <v>140</v>
      </c>
    </row>
    <row r="459" spans="2:7" ht="13.5">
      <c r="B459" s="341"/>
      <c r="C459" s="244">
        <f aca="true" t="shared" si="30" ref="C459:C471">SUM(D459:G459)</f>
        <v>100</v>
      </c>
      <c r="D459" s="27">
        <f>ROUND(D458/$C458*100,1)</f>
        <v>16.9</v>
      </c>
      <c r="E459" s="27">
        <f>ROUND(E458/$C458*100,1)</f>
        <v>1</v>
      </c>
      <c r="F459" s="27">
        <f>ROUND(F458/$C458*100,1)+0.1</f>
        <v>80.19999999999999</v>
      </c>
      <c r="G459" s="28">
        <f>ROUND(G458/$C458*100,1)</f>
        <v>1.9</v>
      </c>
    </row>
    <row r="460" spans="2:7" ht="13.5">
      <c r="B460" s="340" t="s">
        <v>112</v>
      </c>
      <c r="C460" s="98">
        <f t="shared" si="30"/>
        <v>623</v>
      </c>
      <c r="D460" s="29">
        <v>101</v>
      </c>
      <c r="E460" s="29">
        <v>4</v>
      </c>
      <c r="F460" s="29">
        <v>496</v>
      </c>
      <c r="G460" s="41">
        <v>22</v>
      </c>
    </row>
    <row r="461" spans="2:7" ht="13.5">
      <c r="B461" s="341"/>
      <c r="C461" s="244">
        <f t="shared" si="30"/>
        <v>99.99999999999999</v>
      </c>
      <c r="D461" s="27">
        <f>ROUND(D460/$C460*100,1)</f>
        <v>16.2</v>
      </c>
      <c r="E461" s="27">
        <f>ROUND(E460/$C460*100,1)</f>
        <v>0.6</v>
      </c>
      <c r="F461" s="27">
        <f>ROUND(F460/$C460*100,1)+0.1</f>
        <v>79.69999999999999</v>
      </c>
      <c r="G461" s="28">
        <f>ROUND(G460/$C460*100,1)</f>
        <v>3.5</v>
      </c>
    </row>
    <row r="462" spans="2:7" ht="13.5">
      <c r="B462" s="332" t="s">
        <v>111</v>
      </c>
      <c r="C462" s="98">
        <f t="shared" si="30"/>
        <v>640</v>
      </c>
      <c r="D462" s="37">
        <v>126</v>
      </c>
      <c r="E462" s="37">
        <v>10</v>
      </c>
      <c r="F462" s="37">
        <v>493</v>
      </c>
      <c r="G462" s="39">
        <v>11</v>
      </c>
    </row>
    <row r="463" spans="2:7" ht="13.5">
      <c r="B463" s="341"/>
      <c r="C463" s="244">
        <f t="shared" si="30"/>
        <v>100</v>
      </c>
      <c r="D463" s="27">
        <f>ROUND(D462/$C462*100,1)</f>
        <v>19.7</v>
      </c>
      <c r="E463" s="27">
        <f>ROUND(E462/$C462*100,1)</f>
        <v>1.6</v>
      </c>
      <c r="F463" s="27">
        <f>ROUND(F462/$C462*100,1)</f>
        <v>77</v>
      </c>
      <c r="G463" s="28">
        <f>ROUND(G462/$C462*100,1)</f>
        <v>1.7</v>
      </c>
    </row>
    <row r="464" spans="2:7" ht="13.5">
      <c r="B464" s="340" t="s">
        <v>113</v>
      </c>
      <c r="C464" s="98">
        <f t="shared" si="30"/>
        <v>2080</v>
      </c>
      <c r="D464" s="29">
        <v>368</v>
      </c>
      <c r="E464" s="29">
        <v>21</v>
      </c>
      <c r="F464" s="29">
        <v>1650</v>
      </c>
      <c r="G464" s="41">
        <v>41</v>
      </c>
    </row>
    <row r="465" spans="2:7" ht="13.5">
      <c r="B465" s="341"/>
      <c r="C465" s="244">
        <f t="shared" si="30"/>
        <v>100</v>
      </c>
      <c r="D465" s="27">
        <f>ROUND(D464/$C464*100,1)</f>
        <v>17.7</v>
      </c>
      <c r="E465" s="27">
        <f>ROUND(E464/$C464*100,1)</f>
        <v>1</v>
      </c>
      <c r="F465" s="27">
        <f>ROUND(F464/$C464*100,1)</f>
        <v>79.3</v>
      </c>
      <c r="G465" s="28">
        <f>ROUND(G464/$C464*100,1)</f>
        <v>2</v>
      </c>
    </row>
    <row r="466" spans="2:7" ht="13.5">
      <c r="B466" s="340" t="s">
        <v>114</v>
      </c>
      <c r="C466" s="98">
        <f t="shared" si="30"/>
        <v>1538</v>
      </c>
      <c r="D466" s="29">
        <v>242</v>
      </c>
      <c r="E466" s="29">
        <v>10</v>
      </c>
      <c r="F466" s="29">
        <v>1261</v>
      </c>
      <c r="G466" s="41">
        <v>25</v>
      </c>
    </row>
    <row r="467" spans="2:7" ht="13.5">
      <c r="B467" s="341"/>
      <c r="C467" s="244">
        <f t="shared" si="30"/>
        <v>100</v>
      </c>
      <c r="D467" s="27">
        <f>ROUND(D466/$C466*100,1)</f>
        <v>15.7</v>
      </c>
      <c r="E467" s="27">
        <f>ROUND(E466/$C466*100,1)</f>
        <v>0.7</v>
      </c>
      <c r="F467" s="27">
        <f>ROUND(F466/$C466*100,1)</f>
        <v>82</v>
      </c>
      <c r="G467" s="28">
        <f>ROUND(G466/$C466*100,1)</f>
        <v>1.6</v>
      </c>
    </row>
    <row r="468" spans="2:7" ht="13.5">
      <c r="B468" s="340" t="s">
        <v>115</v>
      </c>
      <c r="C468" s="98">
        <f t="shared" si="30"/>
        <v>1110</v>
      </c>
      <c r="D468" s="29">
        <v>201</v>
      </c>
      <c r="E468" s="29">
        <v>15</v>
      </c>
      <c r="F468" s="29">
        <v>872</v>
      </c>
      <c r="G468" s="41">
        <v>22</v>
      </c>
    </row>
    <row r="469" spans="2:7" ht="13.5">
      <c r="B469" s="341"/>
      <c r="C469" s="244">
        <f t="shared" si="30"/>
        <v>100</v>
      </c>
      <c r="D469" s="27">
        <f>ROUND(D468/$C468*100,1)</f>
        <v>18.1</v>
      </c>
      <c r="E469" s="27">
        <f>ROUND(E468/$C468*100,1)</f>
        <v>1.4</v>
      </c>
      <c r="F469" s="27">
        <f>ROUND(F468/$C468*100,1)-0.1</f>
        <v>78.5</v>
      </c>
      <c r="G469" s="28">
        <f>ROUND(G468/$C468*100,1)</f>
        <v>2</v>
      </c>
    </row>
    <row r="470" spans="2:7" ht="13.5">
      <c r="B470" s="340" t="s">
        <v>116</v>
      </c>
      <c r="C470" s="98">
        <f t="shared" si="30"/>
        <v>1203</v>
      </c>
      <c r="D470" s="29">
        <v>180</v>
      </c>
      <c r="E470" s="29">
        <v>14</v>
      </c>
      <c r="F470" s="29">
        <v>990</v>
      </c>
      <c r="G470" s="41">
        <v>19</v>
      </c>
    </row>
    <row r="471" spans="2:7" ht="13.5">
      <c r="B471" s="341"/>
      <c r="C471" s="245">
        <f t="shared" si="30"/>
        <v>100</v>
      </c>
      <c r="D471" s="31">
        <f>ROUND(D470/$C470*100,1)</f>
        <v>15</v>
      </c>
      <c r="E471" s="31">
        <f>ROUND(E470/$C470*100,1)</f>
        <v>1.2</v>
      </c>
      <c r="F471" s="31">
        <f>ROUND(F470/$C470*100,1)-0.1</f>
        <v>82.2</v>
      </c>
      <c r="G471" s="32">
        <f>ROUND(G470/$C470*100,1)</f>
        <v>1.6</v>
      </c>
    </row>
    <row r="472" spans="2:7" ht="13.5">
      <c r="B472" s="331" t="s">
        <v>84</v>
      </c>
      <c r="C472" s="96">
        <f>SUM(C474,C476,C478)</f>
        <v>7194</v>
      </c>
      <c r="D472" s="42">
        <f>SUM(D474,D476,D478)</f>
        <v>1218</v>
      </c>
      <c r="E472" s="42">
        <f>SUM(E474,E476,E478)</f>
        <v>74</v>
      </c>
      <c r="F472" s="42">
        <f>SUM(F474,F476,F478)</f>
        <v>5762</v>
      </c>
      <c r="G472" s="26">
        <f>SUM(G474,G476,G478)</f>
        <v>140</v>
      </c>
    </row>
    <row r="473" spans="2:7" ht="13.5">
      <c r="B473" s="341"/>
      <c r="C473" s="244">
        <f aca="true" t="shared" si="31" ref="C473:C479">SUM(D473:G473)</f>
        <v>100</v>
      </c>
      <c r="D473" s="27">
        <f>ROUND(D472/$C472*100,1)</f>
        <v>16.9</v>
      </c>
      <c r="E473" s="27">
        <f>ROUND(E472/$C472*100,1)</f>
        <v>1</v>
      </c>
      <c r="F473" s="27">
        <f>ROUND(F472/$C472*100,1)+0.1</f>
        <v>80.19999999999999</v>
      </c>
      <c r="G473" s="28">
        <f>ROUND(G472/$C472*100,1)</f>
        <v>1.9</v>
      </c>
    </row>
    <row r="474" spans="2:7" ht="13.5">
      <c r="B474" s="340" t="s">
        <v>131</v>
      </c>
      <c r="C474" s="98">
        <f t="shared" si="31"/>
        <v>3200</v>
      </c>
      <c r="D474" s="29">
        <v>608</v>
      </c>
      <c r="E474" s="29">
        <v>38</v>
      </c>
      <c r="F474" s="29">
        <v>2480</v>
      </c>
      <c r="G474" s="41">
        <v>74</v>
      </c>
    </row>
    <row r="475" spans="2:7" ht="13.5">
      <c r="B475" s="341"/>
      <c r="C475" s="244">
        <f t="shared" si="31"/>
        <v>100</v>
      </c>
      <c r="D475" s="27">
        <f>ROUND(D474/$C474*100,1)</f>
        <v>19</v>
      </c>
      <c r="E475" s="27">
        <f>ROUND(E474/$C474*100,1)</f>
        <v>1.2</v>
      </c>
      <c r="F475" s="27">
        <f>ROUND(F474/$C474*100,1)</f>
        <v>77.5</v>
      </c>
      <c r="G475" s="28">
        <f>ROUND(G474/$C474*100,1)</f>
        <v>2.3</v>
      </c>
    </row>
    <row r="476" spans="2:7" ht="13.5">
      <c r="B476" s="342" t="s">
        <v>117</v>
      </c>
      <c r="C476" s="98">
        <f t="shared" si="31"/>
        <v>2735</v>
      </c>
      <c r="D476" s="29">
        <v>413</v>
      </c>
      <c r="E476" s="29">
        <v>26</v>
      </c>
      <c r="F476" s="29">
        <v>2247</v>
      </c>
      <c r="G476" s="41">
        <v>49</v>
      </c>
    </row>
    <row r="477" spans="2:7" ht="13.5">
      <c r="B477" s="341"/>
      <c r="C477" s="237">
        <f t="shared" si="31"/>
        <v>100.00000000000001</v>
      </c>
      <c r="D477" s="27">
        <f>ROUND(D476/$C476*100,1)</f>
        <v>15.1</v>
      </c>
      <c r="E477" s="27">
        <f>ROUND(E476/$C476*100,1)</f>
        <v>1</v>
      </c>
      <c r="F477" s="27">
        <f>ROUND(F476/$C476*100,1)-0.1</f>
        <v>82.10000000000001</v>
      </c>
      <c r="G477" s="28">
        <f>ROUND(G476/$C476*100,1)</f>
        <v>1.8</v>
      </c>
    </row>
    <row r="478" spans="2:7" ht="13.5">
      <c r="B478" s="338" t="s">
        <v>34</v>
      </c>
      <c r="C478" s="98">
        <f t="shared" si="31"/>
        <v>1259</v>
      </c>
      <c r="D478" s="37">
        <v>197</v>
      </c>
      <c r="E478" s="37">
        <v>10</v>
      </c>
      <c r="F478" s="37">
        <v>1035</v>
      </c>
      <c r="G478" s="39">
        <v>17</v>
      </c>
    </row>
    <row r="479" spans="2:7" ht="13.5">
      <c r="B479" s="343"/>
      <c r="C479" s="245">
        <f t="shared" si="31"/>
        <v>100</v>
      </c>
      <c r="D479" s="31">
        <f>ROUND(D478/$C478*100,1)</f>
        <v>15.6</v>
      </c>
      <c r="E479" s="31">
        <f>ROUND(E478/$C478*100,1)</f>
        <v>0.8</v>
      </c>
      <c r="F479" s="31">
        <f>ROUND(F478/$C478*100,1)</f>
        <v>82.2</v>
      </c>
      <c r="G479" s="32">
        <f>ROUND(G478/$C478*100,1)</f>
        <v>1.4</v>
      </c>
    </row>
    <row r="480" ht="13.5">
      <c r="A480" s="20" t="s">
        <v>317</v>
      </c>
    </row>
    <row r="481" ht="13.5">
      <c r="A481" s="20" t="s">
        <v>11</v>
      </c>
    </row>
    <row r="482" ht="13.5">
      <c r="A482" s="20" t="s">
        <v>60</v>
      </c>
    </row>
    <row r="483" ht="13.5">
      <c r="G483" s="290" t="s">
        <v>250</v>
      </c>
    </row>
    <row r="484" spans="2:7" ht="40.5">
      <c r="B484" s="291"/>
      <c r="C484" s="95" t="s">
        <v>84</v>
      </c>
      <c r="D484" s="35" t="s">
        <v>106</v>
      </c>
      <c r="E484" s="35" t="s">
        <v>72</v>
      </c>
      <c r="F484" s="35" t="s">
        <v>174</v>
      </c>
      <c r="G484" s="23" t="s">
        <v>88</v>
      </c>
    </row>
    <row r="485" spans="2:7" ht="13.5">
      <c r="B485" s="331" t="s">
        <v>84</v>
      </c>
      <c r="C485" s="96">
        <f>SUM(C487,C489,C491)</f>
        <v>7194</v>
      </c>
      <c r="D485" s="25">
        <f>SUM(D487,D489,D491)</f>
        <v>4617</v>
      </c>
      <c r="E485" s="25">
        <f>SUM(E487,E489,E491)</f>
        <v>267</v>
      </c>
      <c r="F485" s="25">
        <f>SUM(F487,F489,F491)</f>
        <v>2192</v>
      </c>
      <c r="G485" s="26">
        <f>SUM(G487,G489,G491)</f>
        <v>118</v>
      </c>
    </row>
    <row r="486" spans="2:7" ht="13.5">
      <c r="B486" s="341"/>
      <c r="C486" s="244">
        <f aca="true" t="shared" si="32" ref="C486:C492">SUM(D486:G486)</f>
        <v>100</v>
      </c>
      <c r="D486" s="27">
        <f>ROUND(D485/$C485*100,1)</f>
        <v>64.2</v>
      </c>
      <c r="E486" s="27">
        <f>ROUND(E485/$C485*100,1)</f>
        <v>3.7</v>
      </c>
      <c r="F486" s="27">
        <f>ROUND(F485/$C485*100,1)</f>
        <v>30.5</v>
      </c>
      <c r="G486" s="28">
        <f>ROUND(G485/$C485*100,1)</f>
        <v>1.6</v>
      </c>
    </row>
    <row r="487" spans="2:7" ht="13.5">
      <c r="B487" s="332" t="s">
        <v>89</v>
      </c>
      <c r="C487" s="98">
        <f t="shared" si="32"/>
        <v>3673</v>
      </c>
      <c r="D487" s="37">
        <v>2384</v>
      </c>
      <c r="E487" s="37">
        <v>129</v>
      </c>
      <c r="F487" s="37">
        <v>1097</v>
      </c>
      <c r="G487" s="39">
        <v>63</v>
      </c>
    </row>
    <row r="488" spans="2:7" ht="13.5">
      <c r="B488" s="341"/>
      <c r="C488" s="244">
        <f t="shared" si="32"/>
        <v>100.00000000000001</v>
      </c>
      <c r="D488" s="27">
        <f>ROUND(D487/$C487*100,1)</f>
        <v>64.9</v>
      </c>
      <c r="E488" s="27">
        <f>ROUND(E487/$C487*100,1)</f>
        <v>3.5</v>
      </c>
      <c r="F488" s="27">
        <f>ROUND(F487/$C487*100,1)</f>
        <v>29.9</v>
      </c>
      <c r="G488" s="28">
        <f>ROUND(G487/$C487*100,1)</f>
        <v>1.7</v>
      </c>
    </row>
    <row r="489" spans="2:7" ht="13.5">
      <c r="B489" s="340" t="s">
        <v>90</v>
      </c>
      <c r="C489" s="98">
        <f t="shared" si="32"/>
        <v>3436</v>
      </c>
      <c r="D489" s="37">
        <v>2183</v>
      </c>
      <c r="E489" s="37">
        <v>136</v>
      </c>
      <c r="F489" s="37">
        <v>1062</v>
      </c>
      <c r="G489" s="39">
        <v>55</v>
      </c>
    </row>
    <row r="490" spans="2:7" ht="13.5">
      <c r="B490" s="341"/>
      <c r="C490" s="244">
        <f t="shared" si="32"/>
        <v>100</v>
      </c>
      <c r="D490" s="27">
        <f>ROUND(D489/$C489*100,1)</f>
        <v>63.5</v>
      </c>
      <c r="E490" s="27">
        <f>ROUND(E489/$C489*100,1)</f>
        <v>4</v>
      </c>
      <c r="F490" s="27">
        <f>ROUND(F489/$C489*100,1)</f>
        <v>30.9</v>
      </c>
      <c r="G490" s="28">
        <f>ROUND(G489/$C489*100,1)</f>
        <v>1.6</v>
      </c>
    </row>
    <row r="491" spans="2:7" ht="13.5">
      <c r="B491" s="342" t="s">
        <v>88</v>
      </c>
      <c r="C491" s="98">
        <f t="shared" si="32"/>
        <v>85</v>
      </c>
      <c r="D491" s="37">
        <v>50</v>
      </c>
      <c r="E491" s="37">
        <v>2</v>
      </c>
      <c r="F491" s="37">
        <v>33</v>
      </c>
      <c r="G491" s="39">
        <v>0</v>
      </c>
    </row>
    <row r="492" spans="2:7" ht="13.5">
      <c r="B492" s="343"/>
      <c r="C492" s="245">
        <f t="shared" si="32"/>
        <v>100</v>
      </c>
      <c r="D492" s="31">
        <f>ROUND(D491/$C491*100,1)</f>
        <v>58.8</v>
      </c>
      <c r="E492" s="31">
        <f>ROUND(E491/$C491*100,1)</f>
        <v>2.4</v>
      </c>
      <c r="F492" s="31">
        <f>ROUND(F491/$C491*100,1)</f>
        <v>38.8</v>
      </c>
      <c r="G492" s="32">
        <f>ROUND(G491/$C491*100,1)</f>
        <v>0</v>
      </c>
    </row>
    <row r="493" spans="2:7" ht="13.5">
      <c r="B493" s="331" t="s">
        <v>84</v>
      </c>
      <c r="C493" s="96">
        <f>SUM(,C495,C497,C499,C501,C503)</f>
        <v>7194</v>
      </c>
      <c r="D493" s="25">
        <f>SUM(D495,D497,D499,D501,D503)</f>
        <v>4617</v>
      </c>
      <c r="E493" s="25">
        <f>SUM(,E495,E497,E499,E501,E503)</f>
        <v>267</v>
      </c>
      <c r="F493" s="25">
        <f>SUM(,F495,F497,F499,F501,F503)</f>
        <v>2192</v>
      </c>
      <c r="G493" s="26">
        <f>SUM(,G495,G497,G499,G501,G503)</f>
        <v>118</v>
      </c>
    </row>
    <row r="494" spans="2:7" ht="13.5">
      <c r="B494" s="341"/>
      <c r="C494" s="244">
        <f aca="true" t="shared" si="33" ref="C494:C504">SUM(D494:G494)</f>
        <v>100</v>
      </c>
      <c r="D494" s="27">
        <f>ROUND(D493/$C493*100,1)</f>
        <v>64.2</v>
      </c>
      <c r="E494" s="27">
        <f>ROUND(E493/$C493*100,1)</f>
        <v>3.7</v>
      </c>
      <c r="F494" s="27">
        <f>ROUND(F493/$C493*100,1)</f>
        <v>30.5</v>
      </c>
      <c r="G494" s="28">
        <f>ROUND(G493/$C493*100,1)</f>
        <v>1.6</v>
      </c>
    </row>
    <row r="495" spans="2:7" ht="13.5">
      <c r="B495" s="340" t="s">
        <v>177</v>
      </c>
      <c r="C495" s="98">
        <f t="shared" si="33"/>
        <v>751</v>
      </c>
      <c r="D495" s="37">
        <v>523</v>
      </c>
      <c r="E495" s="37">
        <v>25</v>
      </c>
      <c r="F495" s="37">
        <v>190</v>
      </c>
      <c r="G495" s="39">
        <v>13</v>
      </c>
    </row>
    <row r="496" spans="2:7" ht="13.5">
      <c r="B496" s="341"/>
      <c r="C496" s="244">
        <f t="shared" si="33"/>
        <v>99.99999999999999</v>
      </c>
      <c r="D496" s="27">
        <f>ROUND(D495/$C495*100,1)+0.1</f>
        <v>69.69999999999999</v>
      </c>
      <c r="E496" s="27">
        <f>ROUND(E495/$C495*100,1)</f>
        <v>3.3</v>
      </c>
      <c r="F496" s="27">
        <f>ROUND(F495/$C495*100,1)</f>
        <v>25.3</v>
      </c>
      <c r="G496" s="28">
        <f>ROUND(G495/$C495*100,1)</f>
        <v>1.7</v>
      </c>
    </row>
    <row r="497" spans="2:7" ht="13.5">
      <c r="B497" s="340" t="s">
        <v>178</v>
      </c>
      <c r="C497" s="98">
        <f t="shared" si="33"/>
        <v>2327</v>
      </c>
      <c r="D497" s="37">
        <v>1496</v>
      </c>
      <c r="E497" s="37">
        <v>93</v>
      </c>
      <c r="F497" s="37">
        <v>702</v>
      </c>
      <c r="G497" s="39">
        <v>36</v>
      </c>
    </row>
    <row r="498" spans="2:7" ht="13.5">
      <c r="B498" s="341"/>
      <c r="C498" s="244">
        <f t="shared" si="33"/>
        <v>100</v>
      </c>
      <c r="D498" s="27">
        <f>ROUND(D497/$C497*100,1)</f>
        <v>64.3</v>
      </c>
      <c r="E498" s="27">
        <f>ROUND(E497/$C497*100,1)</f>
        <v>4</v>
      </c>
      <c r="F498" s="27">
        <f>ROUND(F497/$C497*100,1)</f>
        <v>30.2</v>
      </c>
      <c r="G498" s="28">
        <f>ROUND(G497/$C497*100,1)</f>
        <v>1.5</v>
      </c>
    </row>
    <row r="499" spans="2:7" ht="13.5">
      <c r="B499" s="340" t="s">
        <v>110</v>
      </c>
      <c r="C499" s="98">
        <f t="shared" si="33"/>
        <v>2394</v>
      </c>
      <c r="D499" s="37">
        <v>1532</v>
      </c>
      <c r="E499" s="37">
        <v>92</v>
      </c>
      <c r="F499" s="37">
        <v>734</v>
      </c>
      <c r="G499" s="39">
        <v>36</v>
      </c>
    </row>
    <row r="500" spans="2:7" ht="13.5">
      <c r="B500" s="341"/>
      <c r="C500" s="244">
        <f t="shared" si="33"/>
        <v>100</v>
      </c>
      <c r="D500" s="27">
        <f>ROUND(D499/$C499*100,1)</f>
        <v>64</v>
      </c>
      <c r="E500" s="27">
        <f>ROUND(E499/$C499*100,1)</f>
        <v>3.8</v>
      </c>
      <c r="F500" s="27">
        <f>ROUND(F499/$C499*100,1)</f>
        <v>30.7</v>
      </c>
      <c r="G500" s="28">
        <f>ROUND(G499/$C499*100,1)</f>
        <v>1.5</v>
      </c>
    </row>
    <row r="501" spans="2:7" ht="13.5">
      <c r="B501" s="340" t="s">
        <v>189</v>
      </c>
      <c r="C501" s="98">
        <f t="shared" si="33"/>
        <v>1712</v>
      </c>
      <c r="D501" s="37">
        <v>1061</v>
      </c>
      <c r="E501" s="37">
        <v>56</v>
      </c>
      <c r="F501" s="37">
        <v>563</v>
      </c>
      <c r="G501" s="39">
        <v>32</v>
      </c>
    </row>
    <row r="502" spans="2:7" ht="13.5">
      <c r="B502" s="341"/>
      <c r="C502" s="244">
        <f t="shared" si="33"/>
        <v>100</v>
      </c>
      <c r="D502" s="27">
        <f>ROUND(D501/$C501*100,1)-0.1</f>
        <v>61.9</v>
      </c>
      <c r="E502" s="27">
        <f>ROUND(E501/$C501*100,1)</f>
        <v>3.3</v>
      </c>
      <c r="F502" s="27">
        <f>ROUND(F501/$C501*100,1)</f>
        <v>32.9</v>
      </c>
      <c r="G502" s="28">
        <f>ROUND(G501/$C501*100,1)</f>
        <v>1.9</v>
      </c>
    </row>
    <row r="503" spans="2:7" ht="13.5">
      <c r="B503" s="342" t="s">
        <v>88</v>
      </c>
      <c r="C503" s="98">
        <f t="shared" si="33"/>
        <v>10</v>
      </c>
      <c r="D503" s="37">
        <v>5</v>
      </c>
      <c r="E503" s="37">
        <v>1</v>
      </c>
      <c r="F503" s="37">
        <v>3</v>
      </c>
      <c r="G503" s="39">
        <v>1</v>
      </c>
    </row>
    <row r="504" spans="2:7" ht="13.5">
      <c r="B504" s="343"/>
      <c r="C504" s="245">
        <f t="shared" si="33"/>
        <v>100</v>
      </c>
      <c r="D504" s="31">
        <f>ROUND(D503/$C503*100,1)</f>
        <v>50</v>
      </c>
      <c r="E504" s="31">
        <f>ROUND(E503/$C503*100,1)</f>
        <v>10</v>
      </c>
      <c r="F504" s="31">
        <f>ROUND(F503/$C503*100,1)</f>
        <v>30</v>
      </c>
      <c r="G504" s="32">
        <f>ROUND(G503/$C503*100,1)</f>
        <v>10</v>
      </c>
    </row>
    <row r="505" spans="2:7" ht="13.5">
      <c r="B505" s="331" t="s">
        <v>84</v>
      </c>
      <c r="C505" s="96">
        <f>SUM(C509,C507,C511,C513,C515,C517)</f>
        <v>7194</v>
      </c>
      <c r="D505" s="25">
        <f>SUM(D509,D507,D511,D513,D515,D517)</f>
        <v>4617</v>
      </c>
      <c r="E505" s="25">
        <f>SUM(E509,E507,E511,E513,E515,E517)</f>
        <v>267</v>
      </c>
      <c r="F505" s="25">
        <f>SUM(F509,F507,F511,F513,F515,F517)</f>
        <v>2192</v>
      </c>
      <c r="G505" s="26">
        <f>SUM(G509,G507,G511,G513,G515,G517)</f>
        <v>118</v>
      </c>
    </row>
    <row r="506" spans="2:7" ht="13.5">
      <c r="B506" s="341"/>
      <c r="C506" s="244">
        <f aca="true" t="shared" si="34" ref="C506:C518">SUM(D506:G506)</f>
        <v>100</v>
      </c>
      <c r="D506" s="27">
        <f>ROUND(D505/$C505*100,1)</f>
        <v>64.2</v>
      </c>
      <c r="E506" s="27">
        <f>ROUND(E505/$C505*100,1)</f>
        <v>3.7</v>
      </c>
      <c r="F506" s="27">
        <f>ROUND(F505/$C505*100,1)</f>
        <v>30.5</v>
      </c>
      <c r="G506" s="28">
        <f>ROUND(G505/$C505*100,1)</f>
        <v>1.6</v>
      </c>
    </row>
    <row r="507" spans="2:7" ht="13.5">
      <c r="B507" s="340" t="s">
        <v>112</v>
      </c>
      <c r="C507" s="98">
        <f t="shared" si="34"/>
        <v>623</v>
      </c>
      <c r="D507" s="29">
        <v>404</v>
      </c>
      <c r="E507" s="29">
        <v>22</v>
      </c>
      <c r="F507" s="29">
        <v>179</v>
      </c>
      <c r="G507" s="41">
        <v>18</v>
      </c>
    </row>
    <row r="508" spans="2:7" ht="13.5">
      <c r="B508" s="341"/>
      <c r="C508" s="244">
        <f t="shared" si="34"/>
        <v>100</v>
      </c>
      <c r="D508" s="27">
        <f>ROUND(D507/$C507*100,1)+0.1</f>
        <v>64.89999999999999</v>
      </c>
      <c r="E508" s="27">
        <f>ROUND(E507/$C507*100,1)</f>
        <v>3.5</v>
      </c>
      <c r="F508" s="27">
        <f>ROUND(F507/$C507*100,1)</f>
        <v>28.7</v>
      </c>
      <c r="G508" s="28">
        <f>ROUND(G507/$C507*100,1)</f>
        <v>2.9</v>
      </c>
    </row>
    <row r="509" spans="2:7" ht="13.5">
      <c r="B509" s="332" t="s">
        <v>111</v>
      </c>
      <c r="C509" s="98">
        <f t="shared" si="34"/>
        <v>640</v>
      </c>
      <c r="D509" s="37">
        <v>423</v>
      </c>
      <c r="E509" s="37">
        <v>27</v>
      </c>
      <c r="F509" s="37">
        <v>179</v>
      </c>
      <c r="G509" s="39">
        <v>11</v>
      </c>
    </row>
    <row r="510" spans="2:7" ht="13.5">
      <c r="B510" s="341"/>
      <c r="C510" s="244">
        <f t="shared" si="34"/>
        <v>100</v>
      </c>
      <c r="D510" s="27">
        <f>ROUND(D509/$C509*100,1)</f>
        <v>66.1</v>
      </c>
      <c r="E510" s="27">
        <f>ROUND(E509/$C509*100,1)</f>
        <v>4.2</v>
      </c>
      <c r="F510" s="27">
        <f>ROUND(F509/$C509*100,1)</f>
        <v>28</v>
      </c>
      <c r="G510" s="28">
        <f>ROUND(G509/$C509*100,1)</f>
        <v>1.7</v>
      </c>
    </row>
    <row r="511" spans="2:7" ht="13.5">
      <c r="B511" s="340" t="s">
        <v>113</v>
      </c>
      <c r="C511" s="98">
        <f t="shared" si="34"/>
        <v>2080</v>
      </c>
      <c r="D511" s="29">
        <v>1340</v>
      </c>
      <c r="E511" s="29">
        <v>66</v>
      </c>
      <c r="F511" s="29">
        <v>640</v>
      </c>
      <c r="G511" s="41">
        <v>34</v>
      </c>
    </row>
    <row r="512" spans="2:7" ht="13.5">
      <c r="B512" s="341"/>
      <c r="C512" s="244">
        <f t="shared" si="34"/>
        <v>100</v>
      </c>
      <c r="D512" s="27">
        <f>ROUND(D511/$C511*100,1)</f>
        <v>64.4</v>
      </c>
      <c r="E512" s="27">
        <f>ROUND(E511/$C511*100,1)</f>
        <v>3.2</v>
      </c>
      <c r="F512" s="27">
        <f>ROUND(F511/$C511*100,1)</f>
        <v>30.8</v>
      </c>
      <c r="G512" s="28">
        <f>ROUND(G511/$C511*100,1)</f>
        <v>1.6</v>
      </c>
    </row>
    <row r="513" spans="2:7" ht="13.5">
      <c r="B513" s="340" t="s">
        <v>114</v>
      </c>
      <c r="C513" s="98">
        <f t="shared" si="34"/>
        <v>1538</v>
      </c>
      <c r="D513" s="29">
        <v>975</v>
      </c>
      <c r="E513" s="29">
        <v>45</v>
      </c>
      <c r="F513" s="29">
        <v>494</v>
      </c>
      <c r="G513" s="41">
        <v>24</v>
      </c>
    </row>
    <row r="514" spans="2:7" ht="13.5">
      <c r="B514" s="341"/>
      <c r="C514" s="244">
        <f t="shared" si="34"/>
        <v>100</v>
      </c>
      <c r="D514" s="27">
        <f>ROUND(D513/$C513*100,1)</f>
        <v>63.4</v>
      </c>
      <c r="E514" s="27">
        <f>ROUND(E513/$C513*100,1)</f>
        <v>2.9</v>
      </c>
      <c r="F514" s="27">
        <f>ROUND(F513/$C513*100,1)</f>
        <v>32.1</v>
      </c>
      <c r="G514" s="28">
        <f>ROUND(G513/$C513*100,1)</f>
        <v>1.6</v>
      </c>
    </row>
    <row r="515" spans="2:7" ht="13.5">
      <c r="B515" s="340" t="s">
        <v>115</v>
      </c>
      <c r="C515" s="98">
        <f t="shared" si="34"/>
        <v>1110</v>
      </c>
      <c r="D515" s="29">
        <v>721</v>
      </c>
      <c r="E515" s="29">
        <v>53</v>
      </c>
      <c r="F515" s="29">
        <v>321</v>
      </c>
      <c r="G515" s="41">
        <v>15</v>
      </c>
    </row>
    <row r="516" spans="2:7" ht="13.5">
      <c r="B516" s="341"/>
      <c r="C516" s="244">
        <f t="shared" si="34"/>
        <v>100</v>
      </c>
      <c r="D516" s="27">
        <f>ROUND(D515/$C515*100,1)-0.1</f>
        <v>64.9</v>
      </c>
      <c r="E516" s="27">
        <f>ROUND(E515/$C515*100,1)</f>
        <v>4.8</v>
      </c>
      <c r="F516" s="27">
        <f>ROUND(F515/$C515*100,1)</f>
        <v>28.9</v>
      </c>
      <c r="G516" s="28">
        <f>ROUND(G515/$C515*100,1)</f>
        <v>1.4</v>
      </c>
    </row>
    <row r="517" spans="2:7" ht="13.5">
      <c r="B517" s="340" t="s">
        <v>116</v>
      </c>
      <c r="C517" s="98">
        <f t="shared" si="34"/>
        <v>1203</v>
      </c>
      <c r="D517" s="29">
        <v>754</v>
      </c>
      <c r="E517" s="29">
        <v>54</v>
      </c>
      <c r="F517" s="29">
        <v>379</v>
      </c>
      <c r="G517" s="41">
        <v>16</v>
      </c>
    </row>
    <row r="518" spans="2:7" ht="13.5">
      <c r="B518" s="341"/>
      <c r="C518" s="245">
        <f t="shared" si="34"/>
        <v>100</v>
      </c>
      <c r="D518" s="31">
        <f>ROUND(D517/$C517*100,1)</f>
        <v>62.7</v>
      </c>
      <c r="E518" s="31">
        <f>ROUND(E517/$C517*100,1)</f>
        <v>4.5</v>
      </c>
      <c r="F518" s="31">
        <f>ROUND(F517/$C517*100,1)</f>
        <v>31.5</v>
      </c>
      <c r="G518" s="32">
        <f>ROUND(G517/$C517*100,1)</f>
        <v>1.3</v>
      </c>
    </row>
    <row r="519" spans="2:7" ht="13.5">
      <c r="B519" s="331" t="s">
        <v>84</v>
      </c>
      <c r="C519" s="96">
        <f>SUM(C521,C523,C525)</f>
        <v>7194</v>
      </c>
      <c r="D519" s="42">
        <f>SUM(D521,D523,D525)</f>
        <v>4617</v>
      </c>
      <c r="E519" s="42">
        <f>SUM(E521,E523,E525)</f>
        <v>267</v>
      </c>
      <c r="F519" s="42">
        <f>SUM(F521,F523,F525)</f>
        <v>2192</v>
      </c>
      <c r="G519" s="26">
        <f>SUM(G521,G523,G525)</f>
        <v>118</v>
      </c>
    </row>
    <row r="520" spans="2:7" ht="13.5">
      <c r="B520" s="341"/>
      <c r="C520" s="244">
        <f aca="true" t="shared" si="35" ref="C520:C526">SUM(D520:G520)</f>
        <v>100</v>
      </c>
      <c r="D520" s="27">
        <f>ROUND(D519/$C519*100,1)</f>
        <v>64.2</v>
      </c>
      <c r="E520" s="27">
        <f>ROUND(E519/$C519*100,1)</f>
        <v>3.7</v>
      </c>
      <c r="F520" s="27">
        <f>ROUND(F519/$C519*100,1)</f>
        <v>30.5</v>
      </c>
      <c r="G520" s="28">
        <f>ROUND(G519/$C519*100,1)</f>
        <v>1.6</v>
      </c>
    </row>
    <row r="521" spans="2:7" ht="13.5">
      <c r="B521" s="340" t="s">
        <v>131</v>
      </c>
      <c r="C521" s="98">
        <f t="shared" si="35"/>
        <v>3200</v>
      </c>
      <c r="D521" s="29">
        <v>2009</v>
      </c>
      <c r="E521" s="29">
        <v>108</v>
      </c>
      <c r="F521" s="29">
        <v>1020</v>
      </c>
      <c r="G521" s="41">
        <v>63</v>
      </c>
    </row>
    <row r="522" spans="2:7" ht="13.5">
      <c r="B522" s="341"/>
      <c r="C522" s="244">
        <f t="shared" si="35"/>
        <v>100</v>
      </c>
      <c r="D522" s="27">
        <f>ROUND(D521/$C521*100,1)-0.1</f>
        <v>62.699999999999996</v>
      </c>
      <c r="E522" s="27">
        <f>ROUND(E521/$C521*100,1)</f>
        <v>3.4</v>
      </c>
      <c r="F522" s="27">
        <f>ROUND(F521/$C521*100,1)</f>
        <v>31.9</v>
      </c>
      <c r="G522" s="28">
        <f>ROUND(G521/$C521*100,1)</f>
        <v>2</v>
      </c>
    </row>
    <row r="523" spans="2:7" ht="13.5">
      <c r="B523" s="342" t="s">
        <v>117</v>
      </c>
      <c r="C523" s="98">
        <f t="shared" si="35"/>
        <v>2735</v>
      </c>
      <c r="D523" s="29">
        <v>1810</v>
      </c>
      <c r="E523" s="29">
        <v>108</v>
      </c>
      <c r="F523" s="29">
        <v>774</v>
      </c>
      <c r="G523" s="41">
        <v>43</v>
      </c>
    </row>
    <row r="524" spans="2:7" ht="13.5">
      <c r="B524" s="341"/>
      <c r="C524" s="237">
        <f t="shared" si="35"/>
        <v>100</v>
      </c>
      <c r="D524" s="27">
        <f>ROUND(D523/$C523*100,1)</f>
        <v>66.2</v>
      </c>
      <c r="E524" s="27">
        <f>ROUND(E523/$C523*100,1)</f>
        <v>3.9</v>
      </c>
      <c r="F524" s="27">
        <f>ROUND(F523/$C523*100,1)</f>
        <v>28.3</v>
      </c>
      <c r="G524" s="28">
        <f>ROUND(G523/$C523*100,1)</f>
        <v>1.6</v>
      </c>
    </row>
    <row r="525" spans="2:7" ht="13.5">
      <c r="B525" s="338" t="s">
        <v>34</v>
      </c>
      <c r="C525" s="98">
        <f t="shared" si="35"/>
        <v>1259</v>
      </c>
      <c r="D525" s="37">
        <v>798</v>
      </c>
      <c r="E525" s="37">
        <v>51</v>
      </c>
      <c r="F525" s="37">
        <v>398</v>
      </c>
      <c r="G525" s="39">
        <v>12</v>
      </c>
    </row>
    <row r="526" spans="2:7" ht="13.5">
      <c r="B526" s="343"/>
      <c r="C526" s="245">
        <f t="shared" si="35"/>
        <v>100</v>
      </c>
      <c r="D526" s="31">
        <f>ROUND(D525/$C525*100,1)-0.1</f>
        <v>63.3</v>
      </c>
      <c r="E526" s="31">
        <f>ROUND(E525/$C525*100,1)</f>
        <v>4.1</v>
      </c>
      <c r="F526" s="31">
        <f>ROUND(F525/$C525*100,1)</f>
        <v>31.6</v>
      </c>
      <c r="G526" s="32">
        <f>ROUND(G525/$C525*100,1)</f>
        <v>1</v>
      </c>
    </row>
    <row r="529" ht="13.5">
      <c r="A529" s="20" t="s">
        <v>318</v>
      </c>
    </row>
    <row r="530" ht="13.5">
      <c r="A530" s="20" t="s">
        <v>11</v>
      </c>
    </row>
    <row r="531" ht="13.5">
      <c r="A531" s="20" t="s">
        <v>25</v>
      </c>
    </row>
    <row r="532" ht="13.5">
      <c r="G532" s="290" t="s">
        <v>250</v>
      </c>
    </row>
    <row r="533" spans="2:7" ht="40.5">
      <c r="B533" s="291"/>
      <c r="C533" s="95" t="s">
        <v>84</v>
      </c>
      <c r="D533" s="35" t="s">
        <v>106</v>
      </c>
      <c r="E533" s="35" t="s">
        <v>72</v>
      </c>
      <c r="F533" s="35" t="s">
        <v>174</v>
      </c>
      <c r="G533" s="23" t="s">
        <v>88</v>
      </c>
    </row>
    <row r="534" spans="2:7" ht="13.5">
      <c r="B534" s="331" t="s">
        <v>84</v>
      </c>
      <c r="C534" s="96">
        <f>SUM(C536,C538,C540)</f>
        <v>7194</v>
      </c>
      <c r="D534" s="25">
        <f>SUM(D536,D538,D540)</f>
        <v>3397</v>
      </c>
      <c r="E534" s="25">
        <f>SUM(E536,E538,E540)</f>
        <v>155</v>
      </c>
      <c r="F534" s="25">
        <f>SUM(F536,F538,F540)</f>
        <v>3507</v>
      </c>
      <c r="G534" s="26">
        <f>SUM(G536,G538,G540)</f>
        <v>135</v>
      </c>
    </row>
    <row r="535" spans="2:7" ht="13.5">
      <c r="B535" s="341"/>
      <c r="C535" s="244">
        <f aca="true" t="shared" si="36" ref="C535:C541">SUM(D535:G535)</f>
        <v>100.00000000000001</v>
      </c>
      <c r="D535" s="27">
        <f>ROUND(D534/$C534*100,1)</f>
        <v>47.2</v>
      </c>
      <c r="E535" s="27">
        <f>ROUND(E534/$C534*100,1)</f>
        <v>2.2</v>
      </c>
      <c r="F535" s="27">
        <f>ROUND(F534/$C534*100,1)</f>
        <v>48.7</v>
      </c>
      <c r="G535" s="28">
        <f>ROUND(G534/$C534*100,1)</f>
        <v>1.9</v>
      </c>
    </row>
    <row r="536" spans="2:7" ht="13.5">
      <c r="B536" s="332" t="s">
        <v>89</v>
      </c>
      <c r="C536" s="98">
        <f t="shared" si="36"/>
        <v>3673</v>
      </c>
      <c r="D536" s="37">
        <v>1815</v>
      </c>
      <c r="E536" s="37">
        <v>80</v>
      </c>
      <c r="F536" s="37">
        <v>1704</v>
      </c>
      <c r="G536" s="39">
        <v>74</v>
      </c>
    </row>
    <row r="537" spans="2:7" ht="13.5">
      <c r="B537" s="341"/>
      <c r="C537" s="244">
        <f t="shared" si="36"/>
        <v>100</v>
      </c>
      <c r="D537" s="27">
        <f>ROUND(D536/$C536*100,1)</f>
        <v>49.4</v>
      </c>
      <c r="E537" s="27">
        <f>ROUND(E536/$C536*100,1)</f>
        <v>2.2</v>
      </c>
      <c r="F537" s="27">
        <f>ROUND(F536/$C536*100,1)</f>
        <v>46.4</v>
      </c>
      <c r="G537" s="28">
        <f>ROUND(G536/$C536*100,1)</f>
        <v>2</v>
      </c>
    </row>
    <row r="538" spans="2:7" ht="13.5">
      <c r="B538" s="340" t="s">
        <v>90</v>
      </c>
      <c r="C538" s="98">
        <f t="shared" si="36"/>
        <v>3436</v>
      </c>
      <c r="D538" s="37">
        <v>1538</v>
      </c>
      <c r="E538" s="37">
        <v>69</v>
      </c>
      <c r="F538" s="37">
        <v>1768</v>
      </c>
      <c r="G538" s="39">
        <v>61</v>
      </c>
    </row>
    <row r="539" spans="2:7" ht="13.5">
      <c r="B539" s="341"/>
      <c r="C539" s="244">
        <f t="shared" si="36"/>
        <v>99.99999999999999</v>
      </c>
      <c r="D539" s="27">
        <f>ROUND(D538/$C538*100,1)</f>
        <v>44.8</v>
      </c>
      <c r="E539" s="27">
        <f>ROUND(E538/$C538*100,1)</f>
        <v>2</v>
      </c>
      <c r="F539" s="27">
        <f>ROUND(F538/$C538*100,1)-0.1</f>
        <v>51.4</v>
      </c>
      <c r="G539" s="28">
        <f>ROUND(G538/$C538*100,1)</f>
        <v>1.8</v>
      </c>
    </row>
    <row r="540" spans="2:7" ht="13.5">
      <c r="B540" s="342" t="s">
        <v>88</v>
      </c>
      <c r="C540" s="98">
        <f t="shared" si="36"/>
        <v>85</v>
      </c>
      <c r="D540" s="37">
        <v>44</v>
      </c>
      <c r="E540" s="37">
        <v>6</v>
      </c>
      <c r="F540" s="37">
        <v>35</v>
      </c>
      <c r="G540" s="39">
        <v>0</v>
      </c>
    </row>
    <row r="541" spans="2:7" ht="13.5">
      <c r="B541" s="343"/>
      <c r="C541" s="245">
        <f t="shared" si="36"/>
        <v>100</v>
      </c>
      <c r="D541" s="31">
        <f>ROUND(D540/$C540*100,1)-0.1</f>
        <v>51.699999999999996</v>
      </c>
      <c r="E541" s="31">
        <f>ROUND(E540/$C540*100,1)</f>
        <v>7.1</v>
      </c>
      <c r="F541" s="31">
        <f>ROUND(F540/$C540*100,1)</f>
        <v>41.2</v>
      </c>
      <c r="G541" s="32">
        <f>ROUND(G540/$C540*100,1)</f>
        <v>0</v>
      </c>
    </row>
    <row r="542" spans="2:7" ht="13.5">
      <c r="B542" s="331" t="s">
        <v>84</v>
      </c>
      <c r="C542" s="96">
        <f>SUM(,C544,C546,C548,C550,C552)</f>
        <v>7194</v>
      </c>
      <c r="D542" s="25">
        <f>SUM(D544,D546,D548,D550,D552)</f>
        <v>3397</v>
      </c>
      <c r="E542" s="25">
        <f>SUM(,E544,E546,E548,E550,E552)</f>
        <v>155</v>
      </c>
      <c r="F542" s="25">
        <f>SUM(,F544,F546,F548,F550,F552)</f>
        <v>3507</v>
      </c>
      <c r="G542" s="26">
        <f>SUM(,G544,G546,G548,G550,G552)</f>
        <v>135</v>
      </c>
    </row>
    <row r="543" spans="2:7" ht="13.5">
      <c r="B543" s="341"/>
      <c r="C543" s="244">
        <f>SUM(D543:G543)</f>
        <v>100.00000000000001</v>
      </c>
      <c r="D543" s="27">
        <f>ROUND(D542/$C542*100,1)</f>
        <v>47.2</v>
      </c>
      <c r="E543" s="27">
        <f>ROUND(E542/$C542*100,1)</f>
        <v>2.2</v>
      </c>
      <c r="F543" s="27">
        <f>ROUND(F542/$C542*100,1)</f>
        <v>48.7</v>
      </c>
      <c r="G543" s="28">
        <f>ROUND(G542/$C542*100,1)</f>
        <v>1.9</v>
      </c>
    </row>
    <row r="544" spans="2:7" ht="13.5">
      <c r="B544" s="340" t="s">
        <v>177</v>
      </c>
      <c r="C544" s="98">
        <f>SUM(D544:J544)</f>
        <v>751</v>
      </c>
      <c r="D544" s="37">
        <v>361</v>
      </c>
      <c r="E544" s="37">
        <v>17</v>
      </c>
      <c r="F544" s="37">
        <v>360</v>
      </c>
      <c r="G544" s="39">
        <v>13</v>
      </c>
    </row>
    <row r="545" spans="2:7" ht="13.5">
      <c r="B545" s="341"/>
      <c r="C545" s="244">
        <f>SUM(D545:G545)</f>
        <v>100</v>
      </c>
      <c r="D545" s="27">
        <f>ROUND(D544/$C544*100,1)</f>
        <v>48.1</v>
      </c>
      <c r="E545" s="27">
        <f>ROUND(E544/$C544*100,1)</f>
        <v>2.3</v>
      </c>
      <c r="F545" s="27">
        <f>ROUND(F544/$C544*100,1)</f>
        <v>47.9</v>
      </c>
      <c r="G545" s="28">
        <f>ROUND(G544/$C544*100,1)</f>
        <v>1.7</v>
      </c>
    </row>
    <row r="546" spans="2:8" ht="13.5">
      <c r="B546" s="340" t="s">
        <v>178</v>
      </c>
      <c r="C546" s="98">
        <f>SUM(D546:J546)</f>
        <v>2327</v>
      </c>
      <c r="D546" s="37">
        <v>1088</v>
      </c>
      <c r="E546" s="37">
        <v>53</v>
      </c>
      <c r="F546" s="37">
        <v>1143</v>
      </c>
      <c r="G546" s="39">
        <v>43</v>
      </c>
      <c r="H546" s="1"/>
    </row>
    <row r="547" spans="2:8" ht="13.5">
      <c r="B547" s="341"/>
      <c r="C547" s="244">
        <f>SUM(D547:G547)</f>
        <v>99.99999999999999</v>
      </c>
      <c r="D547" s="27">
        <f>ROUND(D546/$C546*100,1)</f>
        <v>46.8</v>
      </c>
      <c r="E547" s="27">
        <f>ROUND(E546/$C546*100,1)</f>
        <v>2.3</v>
      </c>
      <c r="F547" s="27">
        <f>ROUND(F546/$C546*100,1)</f>
        <v>49.1</v>
      </c>
      <c r="G547" s="28">
        <f>ROUND(G546/$C546*100,1)</f>
        <v>1.8</v>
      </c>
      <c r="H547" s="1"/>
    </row>
    <row r="548" spans="2:7" ht="13.5">
      <c r="B548" s="340" t="s">
        <v>110</v>
      </c>
      <c r="C548" s="98">
        <f>SUM(D548:J548)</f>
        <v>2394</v>
      </c>
      <c r="D548" s="37">
        <v>1120</v>
      </c>
      <c r="E548" s="37">
        <v>48</v>
      </c>
      <c r="F548" s="37">
        <v>1183</v>
      </c>
      <c r="G548" s="39">
        <v>43</v>
      </c>
    </row>
    <row r="549" spans="2:7" ht="13.5">
      <c r="B549" s="341"/>
      <c r="C549" s="244">
        <f>SUM(D549:G549)</f>
        <v>99.99999999999999</v>
      </c>
      <c r="D549" s="27">
        <f>ROUND(D548/$C548*100,1)</f>
        <v>46.8</v>
      </c>
      <c r="E549" s="27">
        <f>ROUND(E548/$C548*100,1)</f>
        <v>2</v>
      </c>
      <c r="F549" s="27">
        <f>ROUND(F548/$C548*100,1)</f>
        <v>49.4</v>
      </c>
      <c r="G549" s="28">
        <f>ROUND(G548/$C548*100,1)</f>
        <v>1.8</v>
      </c>
    </row>
    <row r="550" spans="2:7" ht="13.5">
      <c r="B550" s="340" t="s">
        <v>189</v>
      </c>
      <c r="C550" s="98">
        <f>SUM(D550:J550)</f>
        <v>1712</v>
      </c>
      <c r="D550" s="37">
        <v>825</v>
      </c>
      <c r="E550" s="37">
        <v>36</v>
      </c>
      <c r="F550" s="37">
        <v>816</v>
      </c>
      <c r="G550" s="39">
        <v>35</v>
      </c>
    </row>
    <row r="551" spans="2:7" ht="13.5">
      <c r="B551" s="341"/>
      <c r="C551" s="244">
        <f>SUM(D551:G551)</f>
        <v>100</v>
      </c>
      <c r="D551" s="27">
        <f>ROUND(D550/$C550*100,1)</f>
        <v>48.2</v>
      </c>
      <c r="E551" s="27">
        <f>ROUND(E550/$C550*100,1)</f>
        <v>2.1</v>
      </c>
      <c r="F551" s="27">
        <f>ROUND(F550/$C550*100,1)</f>
        <v>47.7</v>
      </c>
      <c r="G551" s="28">
        <f>ROUND(G550/$C550*100,1)</f>
        <v>2</v>
      </c>
    </row>
    <row r="552" spans="2:7" ht="13.5">
      <c r="B552" s="342" t="s">
        <v>88</v>
      </c>
      <c r="C552" s="98">
        <f>SUM(D552:J552)</f>
        <v>10</v>
      </c>
      <c r="D552" s="37">
        <v>3</v>
      </c>
      <c r="E552" s="37">
        <v>1</v>
      </c>
      <c r="F552" s="37">
        <v>5</v>
      </c>
      <c r="G552" s="39">
        <v>1</v>
      </c>
    </row>
    <row r="553" spans="2:7" ht="13.5">
      <c r="B553" s="343"/>
      <c r="C553" s="245">
        <f>SUM(D553:G553)</f>
        <v>100</v>
      </c>
      <c r="D553" s="31">
        <f>ROUND(D552/$C552*100,1)</f>
        <v>30</v>
      </c>
      <c r="E553" s="31">
        <f>ROUND(E552/$C552*100,1)</f>
        <v>10</v>
      </c>
      <c r="F553" s="31">
        <f>ROUND(F552/$C552*100,1)</f>
        <v>50</v>
      </c>
      <c r="G553" s="32">
        <f>ROUND(G552/$C552*100,1)</f>
        <v>10</v>
      </c>
    </row>
    <row r="554" spans="2:7" ht="13.5">
      <c r="B554" s="331" t="s">
        <v>84</v>
      </c>
      <c r="C554" s="96">
        <f>SUM(C558,C556,C560,C562,C564,C566)</f>
        <v>7194</v>
      </c>
      <c r="D554" s="25">
        <f>SUM(D558,D556,D560,D562,D564,D566)</f>
        <v>3397</v>
      </c>
      <c r="E554" s="25">
        <f>SUM(E558,E556,E560,E562,E564,E566)</f>
        <v>155</v>
      </c>
      <c r="F554" s="25">
        <f>SUM(F558,F556,F560,F562,F564,F566)</f>
        <v>3507</v>
      </c>
      <c r="G554" s="26">
        <f>SUM(G558,G556,G560,G562,G564,G566)</f>
        <v>135</v>
      </c>
    </row>
    <row r="555" spans="2:7" ht="13.5">
      <c r="B555" s="341"/>
      <c r="C555" s="244">
        <f aca="true" t="shared" si="37" ref="C555:C567">SUM(D555:G555)</f>
        <v>100.00000000000001</v>
      </c>
      <c r="D555" s="27">
        <f>ROUND(D554/$C554*100,1)</f>
        <v>47.2</v>
      </c>
      <c r="E555" s="27">
        <f>ROUND(E554/$C554*100,1)</f>
        <v>2.2</v>
      </c>
      <c r="F555" s="27">
        <f>ROUND(F554/$C554*100,1)</f>
        <v>48.7</v>
      </c>
      <c r="G555" s="28">
        <f>ROUND(G554/$C554*100,1)</f>
        <v>1.9</v>
      </c>
    </row>
    <row r="556" spans="2:7" ht="13.5">
      <c r="B556" s="340" t="s">
        <v>112</v>
      </c>
      <c r="C556" s="98">
        <f t="shared" si="37"/>
        <v>623</v>
      </c>
      <c r="D556" s="29">
        <v>274</v>
      </c>
      <c r="E556" s="29">
        <v>12</v>
      </c>
      <c r="F556" s="29">
        <v>317</v>
      </c>
      <c r="G556" s="41">
        <v>20</v>
      </c>
    </row>
    <row r="557" spans="2:7" ht="13.5">
      <c r="B557" s="341"/>
      <c r="C557" s="244">
        <f t="shared" si="37"/>
        <v>100</v>
      </c>
      <c r="D557" s="27">
        <f>ROUND(D556/$C556*100,1)</f>
        <v>44</v>
      </c>
      <c r="E557" s="27">
        <f>ROUND(E556/$C556*100,1)</f>
        <v>1.9</v>
      </c>
      <c r="F557" s="27">
        <f>ROUND(F556/$C556*100,1)</f>
        <v>50.9</v>
      </c>
      <c r="G557" s="28">
        <f>ROUND(G556/$C556*100,1)</f>
        <v>3.2</v>
      </c>
    </row>
    <row r="558" spans="2:7" ht="13.5">
      <c r="B558" s="332" t="s">
        <v>111</v>
      </c>
      <c r="C558" s="98">
        <f t="shared" si="37"/>
        <v>640</v>
      </c>
      <c r="D558" s="37">
        <v>306</v>
      </c>
      <c r="E558" s="37">
        <v>21</v>
      </c>
      <c r="F558" s="37">
        <v>301</v>
      </c>
      <c r="G558" s="39">
        <v>12</v>
      </c>
    </row>
    <row r="559" spans="2:7" ht="13.5">
      <c r="B559" s="341"/>
      <c r="C559" s="244">
        <f t="shared" si="37"/>
        <v>100</v>
      </c>
      <c r="D559" s="27">
        <f>ROUND(D558/$C558*100,1)</f>
        <v>47.8</v>
      </c>
      <c r="E559" s="27">
        <f>ROUND(E558/$C558*100,1)</f>
        <v>3.3</v>
      </c>
      <c r="F559" s="27">
        <f>ROUND(F558/$C558*100,1)</f>
        <v>47</v>
      </c>
      <c r="G559" s="28">
        <f>ROUND(G558/$C558*100,1)</f>
        <v>1.9</v>
      </c>
    </row>
    <row r="560" spans="2:7" ht="13.5">
      <c r="B560" s="340" t="s">
        <v>113</v>
      </c>
      <c r="C560" s="98">
        <f t="shared" si="37"/>
        <v>2080</v>
      </c>
      <c r="D560" s="29">
        <v>1000</v>
      </c>
      <c r="E560" s="29">
        <v>36</v>
      </c>
      <c r="F560" s="29">
        <v>1004</v>
      </c>
      <c r="G560" s="41">
        <v>40</v>
      </c>
    </row>
    <row r="561" spans="2:7" ht="13.5">
      <c r="B561" s="341"/>
      <c r="C561" s="244">
        <f t="shared" si="37"/>
        <v>100</v>
      </c>
      <c r="D561" s="27">
        <f>ROUND(D560/$C560*100,1)</f>
        <v>48.1</v>
      </c>
      <c r="E561" s="27">
        <f>ROUND(E560/$C560*100,1)</f>
        <v>1.7</v>
      </c>
      <c r="F561" s="27">
        <f>ROUND(F560/$C560*100,1)</f>
        <v>48.3</v>
      </c>
      <c r="G561" s="28">
        <f>ROUND(G560/$C560*100,1)</f>
        <v>1.9</v>
      </c>
    </row>
    <row r="562" spans="2:7" ht="13.5">
      <c r="B562" s="340" t="s">
        <v>114</v>
      </c>
      <c r="C562" s="98">
        <f t="shared" si="37"/>
        <v>1538</v>
      </c>
      <c r="D562" s="29">
        <v>744</v>
      </c>
      <c r="E562" s="29">
        <v>33</v>
      </c>
      <c r="F562" s="29">
        <v>737</v>
      </c>
      <c r="G562" s="41">
        <v>24</v>
      </c>
    </row>
    <row r="563" spans="2:7" ht="13.5">
      <c r="B563" s="341"/>
      <c r="C563" s="244">
        <f t="shared" si="37"/>
        <v>100</v>
      </c>
      <c r="D563" s="27">
        <f>ROUND(D562/$C562*100,1)</f>
        <v>48.4</v>
      </c>
      <c r="E563" s="27">
        <f>ROUND(E562/$C562*100,1)</f>
        <v>2.1</v>
      </c>
      <c r="F563" s="27">
        <f>ROUND(F562/$C562*100,1)</f>
        <v>47.9</v>
      </c>
      <c r="G563" s="28">
        <f>ROUND(G562/$C562*100,1)</f>
        <v>1.6</v>
      </c>
    </row>
    <row r="564" spans="2:7" ht="13.5">
      <c r="B564" s="340" t="s">
        <v>115</v>
      </c>
      <c r="C564" s="98">
        <f t="shared" si="37"/>
        <v>1110</v>
      </c>
      <c r="D564" s="29">
        <v>537</v>
      </c>
      <c r="E564" s="29">
        <v>23</v>
      </c>
      <c r="F564" s="29">
        <v>529</v>
      </c>
      <c r="G564" s="41">
        <v>21</v>
      </c>
    </row>
    <row r="565" spans="2:7" ht="13.5">
      <c r="B565" s="341"/>
      <c r="C565" s="244">
        <f t="shared" si="37"/>
        <v>100</v>
      </c>
      <c r="D565" s="27">
        <f>ROUND(D564/$C564*100,1)-0.1</f>
        <v>48.3</v>
      </c>
      <c r="E565" s="27">
        <f>ROUND(E564/$C564*100,1)</f>
        <v>2.1</v>
      </c>
      <c r="F565" s="27">
        <f>ROUND(F564/$C564*100,1)</f>
        <v>47.7</v>
      </c>
      <c r="G565" s="28">
        <f>ROUND(G564/$C564*100,1)</f>
        <v>1.9</v>
      </c>
    </row>
    <row r="566" spans="2:7" ht="13.5">
      <c r="B566" s="340" t="s">
        <v>116</v>
      </c>
      <c r="C566" s="98">
        <f t="shared" si="37"/>
        <v>1203</v>
      </c>
      <c r="D566" s="29">
        <v>536</v>
      </c>
      <c r="E566" s="29">
        <v>30</v>
      </c>
      <c r="F566" s="29">
        <v>619</v>
      </c>
      <c r="G566" s="41">
        <v>18</v>
      </c>
    </row>
    <row r="567" spans="2:7" ht="13.5">
      <c r="B567" s="341"/>
      <c r="C567" s="245">
        <f t="shared" si="37"/>
        <v>100</v>
      </c>
      <c r="D567" s="31">
        <f>ROUND(D566/$C566*100,1)</f>
        <v>44.6</v>
      </c>
      <c r="E567" s="31">
        <f>ROUND(E566/$C566*100,1)</f>
        <v>2.5</v>
      </c>
      <c r="F567" s="31">
        <f>ROUND(F566/$C566*100,1)-0.1</f>
        <v>51.4</v>
      </c>
      <c r="G567" s="32">
        <f>ROUND(G566/$C566*100,1)</f>
        <v>1.5</v>
      </c>
    </row>
    <row r="568" spans="2:7" ht="13.5">
      <c r="B568" s="331" t="s">
        <v>84</v>
      </c>
      <c r="C568" s="96">
        <f>SUM(C570,C572,C574)</f>
        <v>7194</v>
      </c>
      <c r="D568" s="42">
        <f>SUM(D570,D572,D574)</f>
        <v>3397</v>
      </c>
      <c r="E568" s="42">
        <f>SUM(E570,E572,E574)</f>
        <v>155</v>
      </c>
      <c r="F568" s="42">
        <f>SUM(F570,F572,F574)</f>
        <v>3507</v>
      </c>
      <c r="G568" s="26">
        <f>SUM(G570,G572,G574)</f>
        <v>135</v>
      </c>
    </row>
    <row r="569" spans="2:7" ht="13.5">
      <c r="B569" s="341"/>
      <c r="C569" s="244">
        <f>SUM(D569:G569)</f>
        <v>100.00000000000001</v>
      </c>
      <c r="D569" s="27">
        <f>ROUND(D568/$C568*100,1)</f>
        <v>47.2</v>
      </c>
      <c r="E569" s="27">
        <f>ROUND(E568/$C568*100,1)</f>
        <v>2.2</v>
      </c>
      <c r="F569" s="27">
        <f>ROUND(F568/$C568*100,1)</f>
        <v>48.7</v>
      </c>
      <c r="G569" s="28">
        <f>ROUND(G568/$C568*100,1)</f>
        <v>1.9</v>
      </c>
    </row>
    <row r="570" spans="2:7" ht="13.5">
      <c r="B570" s="340" t="s">
        <v>131</v>
      </c>
      <c r="C570" s="98">
        <f>SUM(D570:J570)</f>
        <v>3200</v>
      </c>
      <c r="D570" s="29">
        <v>1507</v>
      </c>
      <c r="E570" s="29">
        <v>62</v>
      </c>
      <c r="F570" s="29">
        <v>1564</v>
      </c>
      <c r="G570" s="41">
        <v>67</v>
      </c>
    </row>
    <row r="571" spans="2:7" ht="13.5">
      <c r="B571" s="341"/>
      <c r="C571" s="244">
        <f>SUM(D571:G571)</f>
        <v>100</v>
      </c>
      <c r="D571" s="27">
        <f>ROUND(D570/$C570*100,1)</f>
        <v>47.1</v>
      </c>
      <c r="E571" s="27">
        <f>ROUND(E570/$C570*100,1)</f>
        <v>1.9</v>
      </c>
      <c r="F571" s="27">
        <f>ROUND(F570/$C570*100,1)</f>
        <v>48.9</v>
      </c>
      <c r="G571" s="28">
        <f>ROUND(G570/$C570*100,1)</f>
        <v>2.1</v>
      </c>
    </row>
    <row r="572" spans="2:7" ht="13.5">
      <c r="B572" s="342" t="s">
        <v>117</v>
      </c>
      <c r="C572" s="98">
        <f>SUM(D572:J572)</f>
        <v>2735</v>
      </c>
      <c r="D572" s="29">
        <v>1319</v>
      </c>
      <c r="E572" s="29">
        <v>64</v>
      </c>
      <c r="F572" s="29">
        <v>1304</v>
      </c>
      <c r="G572" s="41">
        <v>48</v>
      </c>
    </row>
    <row r="573" spans="2:7" ht="13.5">
      <c r="B573" s="341"/>
      <c r="C573" s="237">
        <f>SUM(D573:G573)</f>
        <v>100</v>
      </c>
      <c r="D573" s="27">
        <f>ROUND(D572/$C572*100,1)</f>
        <v>48.2</v>
      </c>
      <c r="E573" s="27">
        <f>ROUND(E572/$C572*100,1)</f>
        <v>2.3</v>
      </c>
      <c r="F573" s="27">
        <f>ROUND(F572/$C572*100,1)</f>
        <v>47.7</v>
      </c>
      <c r="G573" s="28">
        <f>ROUND(G572/$C572*100,1)</f>
        <v>1.8</v>
      </c>
    </row>
    <row r="574" spans="2:7" ht="13.5">
      <c r="B574" s="338" t="s">
        <v>34</v>
      </c>
      <c r="C574" s="98">
        <f>SUM(D574:J574)</f>
        <v>1259</v>
      </c>
      <c r="D574" s="29">
        <v>571</v>
      </c>
      <c r="E574" s="29">
        <v>29</v>
      </c>
      <c r="F574" s="29">
        <v>639</v>
      </c>
      <c r="G574" s="41">
        <v>20</v>
      </c>
    </row>
    <row r="575" spans="2:7" ht="13.5">
      <c r="B575" s="343"/>
      <c r="C575" s="245">
        <f>SUM(D575:G575)</f>
        <v>99.99999999999999</v>
      </c>
      <c r="D575" s="31">
        <f>ROUND(D574/$C574*100,1)</f>
        <v>45.4</v>
      </c>
      <c r="E575" s="31">
        <f>ROUND(E574/$C574*100,1)</f>
        <v>2.3</v>
      </c>
      <c r="F575" s="31">
        <f>ROUND(F574/$C574*100,1)-0.1</f>
        <v>50.699999999999996</v>
      </c>
      <c r="G575" s="32">
        <f>ROUND(G574/$C574*100,1)</f>
        <v>1.6</v>
      </c>
    </row>
    <row r="576" spans="1:10" ht="13.5">
      <c r="A576" s="57"/>
      <c r="B576" s="57"/>
      <c r="C576" s="99"/>
      <c r="D576" s="57"/>
      <c r="E576" s="57"/>
      <c r="F576" s="57"/>
      <c r="G576" s="57"/>
      <c r="H576" s="57"/>
      <c r="I576" s="57"/>
      <c r="J576" s="57"/>
    </row>
    <row r="577" spans="1:10" ht="13.5">
      <c r="A577" s="57"/>
      <c r="B577" s="57"/>
      <c r="C577" s="99"/>
      <c r="D577" s="57"/>
      <c r="E577" s="57"/>
      <c r="F577" s="57"/>
      <c r="G577" s="57"/>
      <c r="H577" s="57"/>
      <c r="I577" s="57"/>
      <c r="J577" s="57"/>
    </row>
    <row r="578" spans="1:10" ht="13.5">
      <c r="A578" s="57"/>
      <c r="B578" s="57"/>
      <c r="C578" s="99"/>
      <c r="D578" s="57"/>
      <c r="E578" s="57"/>
      <c r="F578" s="57"/>
      <c r="G578" s="57"/>
      <c r="H578" s="57"/>
      <c r="I578" s="57"/>
      <c r="J578" s="57"/>
    </row>
    <row r="579" spans="1:10" ht="13.5">
      <c r="A579" s="57"/>
      <c r="B579" s="76"/>
      <c r="C579" s="100"/>
      <c r="D579" s="76"/>
      <c r="E579" s="76"/>
      <c r="F579" s="76"/>
      <c r="G579" s="76"/>
      <c r="H579" s="76"/>
      <c r="I579" s="76"/>
      <c r="J579" s="57"/>
    </row>
    <row r="580" spans="1:10" ht="13.5">
      <c r="A580" s="57"/>
      <c r="B580" s="80"/>
      <c r="C580" s="99"/>
      <c r="D580" s="58"/>
      <c r="E580" s="58"/>
      <c r="F580" s="58"/>
      <c r="G580" s="58"/>
      <c r="H580" s="58"/>
      <c r="I580" s="58"/>
      <c r="J580" s="57"/>
    </row>
    <row r="581" spans="1:10" ht="13.5">
      <c r="A581" s="57"/>
      <c r="B581" s="80"/>
      <c r="C581" s="99"/>
      <c r="D581" s="59"/>
      <c r="E581" s="59"/>
      <c r="F581" s="59"/>
      <c r="G581" s="59"/>
      <c r="H581" s="59"/>
      <c r="I581" s="59"/>
      <c r="J581" s="57"/>
    </row>
    <row r="582" spans="1:10" ht="13.5">
      <c r="A582" s="57"/>
      <c r="B582" s="80"/>
      <c r="C582" s="99"/>
      <c r="D582" s="58"/>
      <c r="E582" s="58"/>
      <c r="F582" s="58"/>
      <c r="G582" s="58"/>
      <c r="H582" s="58"/>
      <c r="I582" s="58"/>
      <c r="J582" s="57"/>
    </row>
    <row r="583" spans="1:10" ht="13.5">
      <c r="A583" s="57"/>
      <c r="B583" s="80"/>
      <c r="C583" s="99"/>
      <c r="D583" s="59"/>
      <c r="E583" s="59"/>
      <c r="F583" s="59"/>
      <c r="G583" s="59"/>
      <c r="H583" s="59"/>
      <c r="I583" s="59"/>
      <c r="J583" s="57"/>
    </row>
    <row r="584" spans="1:10" ht="13.5">
      <c r="A584" s="57"/>
      <c r="B584" s="80"/>
      <c r="C584" s="99"/>
      <c r="D584" s="58"/>
      <c r="E584" s="58"/>
      <c r="F584" s="58"/>
      <c r="G584" s="58"/>
      <c r="H584" s="58"/>
      <c r="I584" s="58"/>
      <c r="J584" s="57"/>
    </row>
    <row r="585" spans="1:10" ht="13.5">
      <c r="A585" s="57"/>
      <c r="B585" s="80"/>
      <c r="C585" s="99"/>
      <c r="D585" s="59"/>
      <c r="E585" s="59"/>
      <c r="F585" s="59"/>
      <c r="G585" s="59"/>
      <c r="H585" s="59"/>
      <c r="I585" s="59"/>
      <c r="J585" s="57"/>
    </row>
    <row r="586" spans="1:10" ht="13.5">
      <c r="A586" s="57"/>
      <c r="B586" s="81"/>
      <c r="C586" s="99"/>
      <c r="D586" s="58"/>
      <c r="E586" s="58"/>
      <c r="F586" s="58"/>
      <c r="G586" s="58"/>
      <c r="H586" s="58"/>
      <c r="I586" s="58"/>
      <c r="J586" s="57"/>
    </row>
    <row r="587" spans="1:10" ht="13.5">
      <c r="A587" s="57"/>
      <c r="B587" s="80"/>
      <c r="C587" s="99"/>
      <c r="D587" s="59"/>
      <c r="E587" s="59"/>
      <c r="F587" s="59"/>
      <c r="G587" s="59"/>
      <c r="H587" s="59"/>
      <c r="I587" s="59"/>
      <c r="J587" s="57"/>
    </row>
    <row r="588" spans="1:10" ht="13.5">
      <c r="A588" s="57"/>
      <c r="B588" s="80"/>
      <c r="C588" s="99"/>
      <c r="D588" s="58"/>
      <c r="E588" s="58"/>
      <c r="F588" s="58"/>
      <c r="G588" s="58"/>
      <c r="H588" s="58"/>
      <c r="I588" s="58"/>
      <c r="J588" s="57"/>
    </row>
    <row r="589" spans="1:10" ht="13.5">
      <c r="A589" s="57"/>
      <c r="B589" s="80"/>
      <c r="C589" s="99"/>
      <c r="D589" s="59"/>
      <c r="E589" s="59"/>
      <c r="F589" s="59"/>
      <c r="G589" s="59"/>
      <c r="H589" s="59"/>
      <c r="I589" s="59"/>
      <c r="J589" s="57"/>
    </row>
    <row r="590" spans="1:10" ht="13.5">
      <c r="A590" s="57"/>
      <c r="B590" s="80"/>
      <c r="C590" s="99"/>
      <c r="D590" s="58"/>
      <c r="E590" s="58"/>
      <c r="F590" s="58"/>
      <c r="G590" s="58"/>
      <c r="H590" s="58"/>
      <c r="I590" s="58"/>
      <c r="J590" s="57"/>
    </row>
    <row r="591" spans="1:10" ht="13.5">
      <c r="A591" s="57"/>
      <c r="B591" s="80"/>
      <c r="C591" s="99"/>
      <c r="D591" s="59"/>
      <c r="E591" s="59"/>
      <c r="F591" s="59"/>
      <c r="G591" s="59"/>
      <c r="H591" s="59"/>
      <c r="I591" s="59"/>
      <c r="J591" s="57"/>
    </row>
    <row r="592" spans="1:10" ht="13.5">
      <c r="A592" s="57"/>
      <c r="B592" s="80"/>
      <c r="C592" s="99"/>
      <c r="D592" s="58"/>
      <c r="E592" s="58"/>
      <c r="F592" s="58"/>
      <c r="G592" s="58"/>
      <c r="H592" s="58"/>
      <c r="I592" s="58"/>
      <c r="J592" s="57"/>
    </row>
    <row r="593" spans="1:10" ht="13.5">
      <c r="A593" s="57"/>
      <c r="B593" s="80"/>
      <c r="C593" s="99"/>
      <c r="D593" s="59"/>
      <c r="E593" s="59"/>
      <c r="F593" s="59"/>
      <c r="G593" s="59"/>
      <c r="H593" s="59"/>
      <c r="I593" s="59"/>
      <c r="J593" s="57"/>
    </row>
    <row r="594" spans="1:10" ht="13.5">
      <c r="A594" s="57"/>
      <c r="B594" s="80"/>
      <c r="C594" s="99"/>
      <c r="D594" s="58"/>
      <c r="E594" s="58"/>
      <c r="F594" s="58"/>
      <c r="G594" s="58"/>
      <c r="H594" s="58"/>
      <c r="I594" s="58"/>
      <c r="J594" s="57"/>
    </row>
    <row r="595" spans="1:10" ht="13.5">
      <c r="A595" s="57"/>
      <c r="B595" s="80"/>
      <c r="C595" s="99"/>
      <c r="D595" s="59"/>
      <c r="E595" s="59"/>
      <c r="F595" s="59"/>
      <c r="G595" s="59"/>
      <c r="H595" s="59"/>
      <c r="I595" s="59"/>
      <c r="J595" s="57"/>
    </row>
    <row r="596" spans="1:10" ht="13.5">
      <c r="A596" s="57"/>
      <c r="B596" s="80"/>
      <c r="C596" s="99"/>
      <c r="D596" s="58"/>
      <c r="E596" s="58"/>
      <c r="F596" s="58"/>
      <c r="G596" s="58"/>
      <c r="H596" s="58"/>
      <c r="I596" s="58"/>
      <c r="J596" s="57"/>
    </row>
    <row r="597" spans="1:10" ht="13.5">
      <c r="A597" s="57"/>
      <c r="B597" s="80"/>
      <c r="C597" s="99"/>
      <c r="D597" s="59"/>
      <c r="E597" s="59"/>
      <c r="F597" s="59"/>
      <c r="G597" s="59"/>
      <c r="H597" s="59"/>
      <c r="I597" s="59"/>
      <c r="J597" s="57"/>
    </row>
    <row r="598" spans="1:10" ht="13.5">
      <c r="A598" s="57"/>
      <c r="B598" s="80"/>
      <c r="C598" s="99"/>
      <c r="D598" s="58"/>
      <c r="E598" s="58"/>
      <c r="F598" s="58"/>
      <c r="G598" s="58"/>
      <c r="H598" s="58"/>
      <c r="I598" s="58"/>
      <c r="J598" s="57"/>
    </row>
    <row r="599" spans="1:10" ht="13.5">
      <c r="A599" s="57"/>
      <c r="B599" s="80"/>
      <c r="C599" s="99"/>
      <c r="D599" s="59"/>
      <c r="E599" s="59"/>
      <c r="F599" s="59"/>
      <c r="G599" s="59"/>
      <c r="H599" s="59"/>
      <c r="I599" s="59"/>
      <c r="J599" s="57"/>
    </row>
    <row r="600" spans="1:10" ht="13.5">
      <c r="A600" s="57"/>
      <c r="B600" s="81"/>
      <c r="C600" s="99"/>
      <c r="D600" s="58"/>
      <c r="E600" s="58"/>
      <c r="F600" s="58"/>
      <c r="G600" s="58"/>
      <c r="H600" s="58"/>
      <c r="I600" s="58"/>
      <c r="J600" s="57"/>
    </row>
    <row r="601" spans="1:10" ht="13.5">
      <c r="A601" s="57"/>
      <c r="B601" s="80"/>
      <c r="C601" s="99"/>
      <c r="D601" s="59"/>
      <c r="E601" s="59"/>
      <c r="F601" s="59"/>
      <c r="G601" s="59"/>
      <c r="H601" s="59"/>
      <c r="I601" s="59"/>
      <c r="J601" s="57"/>
    </row>
    <row r="602" spans="1:10" ht="13.5">
      <c r="A602" s="57"/>
      <c r="B602" s="80"/>
      <c r="C602" s="99"/>
      <c r="D602" s="58"/>
      <c r="E602" s="58"/>
      <c r="F602" s="58"/>
      <c r="G602" s="58"/>
      <c r="H602" s="58"/>
      <c r="I602" s="58"/>
      <c r="J602" s="57"/>
    </row>
    <row r="603" spans="1:10" ht="13.5">
      <c r="A603" s="57"/>
      <c r="B603" s="80"/>
      <c r="C603" s="99"/>
      <c r="D603" s="59"/>
      <c r="E603" s="59"/>
      <c r="F603" s="59"/>
      <c r="G603" s="59"/>
      <c r="H603" s="59"/>
      <c r="I603" s="59"/>
      <c r="J603" s="57"/>
    </row>
    <row r="604" spans="1:10" ht="13.5">
      <c r="A604" s="57"/>
      <c r="B604" s="80"/>
      <c r="C604" s="99"/>
      <c r="D604" s="58"/>
      <c r="E604" s="58"/>
      <c r="F604" s="58"/>
      <c r="G604" s="58"/>
      <c r="H604" s="58"/>
      <c r="I604" s="58"/>
      <c r="J604" s="57"/>
    </row>
    <row r="605" spans="1:10" ht="13.5">
      <c r="A605" s="57"/>
      <c r="B605" s="80"/>
      <c r="C605" s="99"/>
      <c r="D605" s="59"/>
      <c r="E605" s="59"/>
      <c r="F605" s="59"/>
      <c r="G605" s="59"/>
      <c r="H605" s="59"/>
      <c r="I605" s="59"/>
      <c r="J605" s="57"/>
    </row>
    <row r="606" spans="1:10" ht="13.5">
      <c r="A606" s="57"/>
      <c r="B606" s="80"/>
      <c r="C606" s="99"/>
      <c r="D606" s="58"/>
      <c r="E606" s="58"/>
      <c r="F606" s="58"/>
      <c r="G606" s="58"/>
      <c r="H606" s="58"/>
      <c r="I606" s="58"/>
      <c r="J606" s="57"/>
    </row>
    <row r="607" spans="1:10" ht="13.5">
      <c r="A607" s="57"/>
      <c r="B607" s="80"/>
      <c r="C607" s="99"/>
      <c r="D607" s="59"/>
      <c r="E607" s="59"/>
      <c r="F607" s="59"/>
      <c r="G607" s="59"/>
      <c r="H607" s="59"/>
      <c r="I607" s="59"/>
      <c r="J607" s="57"/>
    </row>
    <row r="608" spans="1:10" ht="13.5">
      <c r="A608" s="57"/>
      <c r="B608" s="80"/>
      <c r="C608" s="99"/>
      <c r="D608" s="58"/>
      <c r="E608" s="58"/>
      <c r="F608" s="58"/>
      <c r="G608" s="58"/>
      <c r="H608" s="58"/>
      <c r="I608" s="58"/>
      <c r="J608" s="57"/>
    </row>
    <row r="609" spans="1:10" ht="13.5">
      <c r="A609" s="57"/>
      <c r="B609" s="80"/>
      <c r="C609" s="99"/>
      <c r="D609" s="59"/>
      <c r="E609" s="59"/>
      <c r="F609" s="59"/>
      <c r="G609" s="59"/>
      <c r="H609" s="59"/>
      <c r="I609" s="59"/>
      <c r="J609" s="57"/>
    </row>
    <row r="610" spans="1:10" ht="13.5">
      <c r="A610" s="57"/>
      <c r="B610" s="80"/>
      <c r="C610" s="99"/>
      <c r="D610" s="58"/>
      <c r="E610" s="58"/>
      <c r="F610" s="58"/>
      <c r="G610" s="58"/>
      <c r="H610" s="58"/>
      <c r="I610" s="58"/>
      <c r="J610" s="57"/>
    </row>
    <row r="611" spans="1:10" ht="13.5">
      <c r="A611" s="57"/>
      <c r="B611" s="80"/>
      <c r="C611" s="99"/>
      <c r="D611" s="59"/>
      <c r="E611" s="59"/>
      <c r="F611" s="59"/>
      <c r="G611" s="59"/>
      <c r="H611" s="59"/>
      <c r="I611" s="59"/>
      <c r="J611" s="57"/>
    </row>
    <row r="612" spans="1:10" ht="13.5">
      <c r="A612" s="57"/>
      <c r="B612" s="80"/>
      <c r="C612" s="99"/>
      <c r="D612" s="58"/>
      <c r="E612" s="58"/>
      <c r="F612" s="58"/>
      <c r="G612" s="58"/>
      <c r="H612" s="58"/>
      <c r="I612" s="58"/>
      <c r="J612" s="57"/>
    </row>
    <row r="613" spans="1:10" ht="13.5">
      <c r="A613" s="57"/>
      <c r="B613" s="80"/>
      <c r="C613" s="99"/>
      <c r="D613" s="59"/>
      <c r="E613" s="59"/>
      <c r="F613" s="59"/>
      <c r="G613" s="59"/>
      <c r="H613" s="59"/>
      <c r="I613" s="59"/>
      <c r="J613" s="57"/>
    </row>
    <row r="614" spans="1:10" ht="13.5">
      <c r="A614" s="57"/>
      <c r="B614" s="80"/>
      <c r="C614" s="99"/>
      <c r="D614" s="58"/>
      <c r="E614" s="58"/>
      <c r="F614" s="58"/>
      <c r="G614" s="58"/>
      <c r="H614" s="58"/>
      <c r="I614" s="58"/>
      <c r="J614" s="57"/>
    </row>
    <row r="615" spans="1:10" ht="13.5">
      <c r="A615" s="57"/>
      <c r="B615" s="80"/>
      <c r="C615" s="99"/>
      <c r="D615" s="59"/>
      <c r="E615" s="59"/>
      <c r="F615" s="59"/>
      <c r="G615" s="59"/>
      <c r="H615" s="59"/>
      <c r="I615" s="59"/>
      <c r="J615" s="57"/>
    </row>
    <row r="616" spans="1:10" ht="13.5">
      <c r="A616" s="57"/>
      <c r="B616" s="80"/>
      <c r="C616" s="99"/>
      <c r="D616" s="58"/>
      <c r="E616" s="58"/>
      <c r="F616" s="58"/>
      <c r="G616" s="58"/>
      <c r="H616" s="58"/>
      <c r="I616" s="58"/>
      <c r="J616" s="57"/>
    </row>
    <row r="617" spans="1:10" ht="13.5">
      <c r="A617" s="57"/>
      <c r="B617" s="80"/>
      <c r="C617" s="99"/>
      <c r="D617" s="59"/>
      <c r="E617" s="59"/>
      <c r="F617" s="59"/>
      <c r="G617" s="59"/>
      <c r="H617" s="59"/>
      <c r="I617" s="59"/>
      <c r="J617" s="57"/>
    </row>
    <row r="618" spans="1:10" ht="13.5">
      <c r="A618" s="57"/>
      <c r="B618" s="80"/>
      <c r="C618" s="99"/>
      <c r="D618" s="58"/>
      <c r="E618" s="58"/>
      <c r="F618" s="58"/>
      <c r="G618" s="58"/>
      <c r="H618" s="58"/>
      <c r="I618" s="58"/>
      <c r="J618" s="57"/>
    </row>
    <row r="619" spans="1:10" ht="13.5">
      <c r="A619" s="57"/>
      <c r="B619" s="80"/>
      <c r="C619" s="99"/>
      <c r="D619" s="59"/>
      <c r="E619" s="59"/>
      <c r="F619" s="59"/>
      <c r="G619" s="59"/>
      <c r="H619" s="59"/>
      <c r="I619" s="59"/>
      <c r="J619" s="57"/>
    </row>
    <row r="620" spans="1:10" ht="13.5">
      <c r="A620" s="57"/>
      <c r="B620" s="81"/>
      <c r="C620" s="99"/>
      <c r="D620" s="58"/>
      <c r="E620" s="58"/>
      <c r="F620" s="58"/>
      <c r="G620" s="58"/>
      <c r="H620" s="58"/>
      <c r="I620" s="58"/>
      <c r="J620" s="57"/>
    </row>
    <row r="621" spans="1:10" ht="13.5">
      <c r="A621" s="57"/>
      <c r="B621" s="80"/>
      <c r="C621" s="99"/>
      <c r="D621" s="59"/>
      <c r="E621" s="59"/>
      <c r="F621" s="59"/>
      <c r="G621" s="59"/>
      <c r="H621" s="59"/>
      <c r="I621" s="59"/>
      <c r="J621" s="57"/>
    </row>
    <row r="622" spans="1:10" ht="13.5">
      <c r="A622" s="57"/>
      <c r="B622" s="57"/>
      <c r="C622" s="99"/>
      <c r="D622" s="57"/>
      <c r="E622" s="57"/>
      <c r="F622" s="57"/>
      <c r="G622" s="57"/>
      <c r="H622" s="57"/>
      <c r="I622" s="57"/>
      <c r="J622" s="57"/>
    </row>
    <row r="623" spans="1:10" ht="13.5">
      <c r="A623" s="57"/>
      <c r="B623" s="57"/>
      <c r="C623" s="99"/>
      <c r="D623" s="57"/>
      <c r="E623" s="57"/>
      <c r="F623" s="57"/>
      <c r="G623" s="57"/>
      <c r="H623" s="57"/>
      <c r="I623" s="57"/>
      <c r="J623" s="57"/>
    </row>
    <row r="624" spans="1:10" ht="13.5">
      <c r="A624" s="57"/>
      <c r="B624" s="57"/>
      <c r="C624" s="99"/>
      <c r="D624" s="57"/>
      <c r="E624" s="57"/>
      <c r="F624" s="57"/>
      <c r="G624" s="57"/>
      <c r="H624" s="57"/>
      <c r="I624" s="57"/>
      <c r="J624" s="57"/>
    </row>
    <row r="625" spans="1:10" ht="13.5">
      <c r="A625" s="57"/>
      <c r="B625" s="57"/>
      <c r="C625" s="99"/>
      <c r="D625" s="57"/>
      <c r="E625" s="57"/>
      <c r="F625" s="57"/>
      <c r="G625" s="57"/>
      <c r="H625" s="57"/>
      <c r="I625" s="57"/>
      <c r="J625" s="57"/>
    </row>
    <row r="626" spans="1:10" ht="13.5">
      <c r="A626" s="57"/>
      <c r="B626" s="57"/>
      <c r="C626" s="99"/>
      <c r="D626" s="57"/>
      <c r="E626" s="57"/>
      <c r="F626" s="57"/>
      <c r="G626" s="57"/>
      <c r="H626" s="57"/>
      <c r="I626" s="57"/>
      <c r="J626" s="57"/>
    </row>
    <row r="627" spans="1:10" ht="13.5">
      <c r="A627" s="57"/>
      <c r="B627" s="57"/>
      <c r="C627" s="99"/>
      <c r="D627" s="57"/>
      <c r="E627" s="57"/>
      <c r="F627" s="57"/>
      <c r="G627" s="57"/>
      <c r="H627" s="57"/>
      <c r="I627" s="57"/>
      <c r="J627" s="57"/>
    </row>
    <row r="628" spans="1:10" ht="13.5">
      <c r="A628" s="57"/>
      <c r="B628" s="57"/>
      <c r="C628" s="99"/>
      <c r="D628" s="57"/>
      <c r="E628" s="57"/>
      <c r="F628" s="57"/>
      <c r="G628" s="57"/>
      <c r="H628" s="57"/>
      <c r="I628" s="57"/>
      <c r="J628" s="57"/>
    </row>
    <row r="629" spans="1:10" ht="13.5">
      <c r="A629" s="57"/>
      <c r="B629" s="76"/>
      <c r="C629" s="100"/>
      <c r="D629" s="76"/>
      <c r="E629" s="76"/>
      <c r="F629" s="76"/>
      <c r="G629" s="76"/>
      <c r="H629" s="57"/>
      <c r="I629" s="57"/>
      <c r="J629" s="57"/>
    </row>
    <row r="630" spans="1:10" ht="13.5">
      <c r="A630" s="57"/>
      <c r="B630" s="80"/>
      <c r="C630" s="99"/>
      <c r="D630" s="58"/>
      <c r="E630" s="58"/>
      <c r="F630" s="58"/>
      <c r="G630" s="58"/>
      <c r="H630" s="57"/>
      <c r="I630" s="57"/>
      <c r="J630" s="57"/>
    </row>
    <row r="631" spans="1:10" ht="13.5">
      <c r="A631" s="57"/>
      <c r="B631" s="80"/>
      <c r="C631" s="99"/>
      <c r="D631" s="59"/>
      <c r="E631" s="59"/>
      <c r="F631" s="59"/>
      <c r="G631" s="59"/>
      <c r="H631" s="57"/>
      <c r="I631" s="57"/>
      <c r="J631" s="57"/>
    </row>
    <row r="632" spans="1:10" ht="13.5">
      <c r="A632" s="57"/>
      <c r="B632" s="80"/>
      <c r="C632" s="99"/>
      <c r="D632" s="58"/>
      <c r="E632" s="58"/>
      <c r="F632" s="58"/>
      <c r="G632" s="58"/>
      <c r="H632" s="57"/>
      <c r="I632" s="57"/>
      <c r="J632" s="57"/>
    </row>
    <row r="633" spans="1:10" ht="13.5">
      <c r="A633" s="57"/>
      <c r="B633" s="80"/>
      <c r="C633" s="99"/>
      <c r="D633" s="59"/>
      <c r="E633" s="59"/>
      <c r="F633" s="59"/>
      <c r="G633" s="59"/>
      <c r="H633" s="57"/>
      <c r="I633" s="57"/>
      <c r="J633" s="57"/>
    </row>
    <row r="634" spans="1:10" ht="13.5">
      <c r="A634" s="57"/>
      <c r="B634" s="80"/>
      <c r="C634" s="99"/>
      <c r="D634" s="58"/>
      <c r="E634" s="58"/>
      <c r="F634" s="58"/>
      <c r="G634" s="58"/>
      <c r="H634" s="57"/>
      <c r="I634" s="57"/>
      <c r="J634" s="57"/>
    </row>
    <row r="635" spans="1:10" ht="13.5">
      <c r="A635" s="57"/>
      <c r="B635" s="80"/>
      <c r="C635" s="99"/>
      <c r="D635" s="59"/>
      <c r="E635" s="59"/>
      <c r="F635" s="59"/>
      <c r="G635" s="59"/>
      <c r="H635" s="57"/>
      <c r="I635" s="57"/>
      <c r="J635" s="57"/>
    </row>
    <row r="636" spans="1:10" ht="13.5">
      <c r="A636" s="57"/>
      <c r="B636" s="81"/>
      <c r="C636" s="99"/>
      <c r="D636" s="58"/>
      <c r="E636" s="58"/>
      <c r="F636" s="58"/>
      <c r="G636" s="58"/>
      <c r="H636" s="57"/>
      <c r="I636" s="57"/>
      <c r="J636" s="57"/>
    </row>
    <row r="637" spans="1:10" ht="13.5">
      <c r="A637" s="57"/>
      <c r="B637" s="80"/>
      <c r="C637" s="99"/>
      <c r="D637" s="59"/>
      <c r="E637" s="59"/>
      <c r="F637" s="59"/>
      <c r="G637" s="59"/>
      <c r="H637" s="57"/>
      <c r="I637" s="57"/>
      <c r="J637" s="57"/>
    </row>
    <row r="638" spans="1:10" ht="13.5">
      <c r="A638" s="57"/>
      <c r="B638" s="80"/>
      <c r="C638" s="99"/>
      <c r="D638" s="58"/>
      <c r="E638" s="58"/>
      <c r="F638" s="58"/>
      <c r="G638" s="58"/>
      <c r="H638" s="57"/>
      <c r="I638" s="57"/>
      <c r="J638" s="57"/>
    </row>
    <row r="639" spans="1:10" ht="13.5">
      <c r="A639" s="57"/>
      <c r="B639" s="80"/>
      <c r="C639" s="99"/>
      <c r="D639" s="59"/>
      <c r="E639" s="59"/>
      <c r="F639" s="59"/>
      <c r="G639" s="59"/>
      <c r="H639" s="57"/>
      <c r="I639" s="57"/>
      <c r="J639" s="57"/>
    </row>
    <row r="640" spans="1:10" ht="13.5">
      <c r="A640" s="57"/>
      <c r="B640" s="80"/>
      <c r="C640" s="99"/>
      <c r="D640" s="58"/>
      <c r="E640" s="58"/>
      <c r="F640" s="58"/>
      <c r="G640" s="58"/>
      <c r="H640" s="57"/>
      <c r="I640" s="57"/>
      <c r="J640" s="57"/>
    </row>
    <row r="641" spans="1:10" ht="13.5">
      <c r="A641" s="57"/>
      <c r="B641" s="80"/>
      <c r="C641" s="99"/>
      <c r="D641" s="59"/>
      <c r="E641" s="59"/>
      <c r="F641" s="59"/>
      <c r="G641" s="59"/>
      <c r="H641" s="57"/>
      <c r="I641" s="57"/>
      <c r="J641" s="57"/>
    </row>
    <row r="642" spans="1:10" ht="13.5">
      <c r="A642" s="57"/>
      <c r="B642" s="80"/>
      <c r="C642" s="99"/>
      <c r="D642" s="58"/>
      <c r="E642" s="58"/>
      <c r="F642" s="58"/>
      <c r="G642" s="58"/>
      <c r="H642" s="57"/>
      <c r="I642" s="57"/>
      <c r="J642" s="57"/>
    </row>
    <row r="643" spans="1:10" ht="13.5">
      <c r="A643" s="57"/>
      <c r="B643" s="80"/>
      <c r="C643" s="99"/>
      <c r="D643" s="59"/>
      <c r="E643" s="59"/>
      <c r="F643" s="59"/>
      <c r="G643" s="59"/>
      <c r="H643" s="57"/>
      <c r="I643" s="57"/>
      <c r="J643" s="57"/>
    </row>
    <row r="644" spans="1:10" ht="13.5">
      <c r="A644" s="57"/>
      <c r="B644" s="80"/>
      <c r="C644" s="99"/>
      <c r="D644" s="58"/>
      <c r="E644" s="58"/>
      <c r="F644" s="58"/>
      <c r="G644" s="58"/>
      <c r="H644" s="57"/>
      <c r="I644" s="57"/>
      <c r="J644" s="57"/>
    </row>
    <row r="645" spans="1:10" ht="13.5">
      <c r="A645" s="57"/>
      <c r="B645" s="80"/>
      <c r="C645" s="99"/>
      <c r="D645" s="59"/>
      <c r="E645" s="59"/>
      <c r="F645" s="59"/>
      <c r="G645" s="59"/>
      <c r="H645" s="57"/>
      <c r="I645" s="57"/>
      <c r="J645" s="57"/>
    </row>
    <row r="646" spans="1:10" ht="13.5">
      <c r="A646" s="57"/>
      <c r="B646" s="80"/>
      <c r="C646" s="99"/>
      <c r="D646" s="58"/>
      <c r="E646" s="58"/>
      <c r="F646" s="58"/>
      <c r="G646" s="58"/>
      <c r="H646" s="57"/>
      <c r="I646" s="57"/>
      <c r="J646" s="57"/>
    </row>
    <row r="647" spans="1:10" ht="13.5">
      <c r="A647" s="57"/>
      <c r="B647" s="80"/>
      <c r="C647" s="99"/>
      <c r="D647" s="59"/>
      <c r="E647" s="59"/>
      <c r="F647" s="59"/>
      <c r="G647" s="59"/>
      <c r="H647" s="57"/>
      <c r="I647" s="57"/>
      <c r="J647" s="57"/>
    </row>
    <row r="648" spans="1:10" ht="13.5">
      <c r="A648" s="57"/>
      <c r="B648" s="80"/>
      <c r="C648" s="99"/>
      <c r="D648" s="58"/>
      <c r="E648" s="58"/>
      <c r="F648" s="58"/>
      <c r="G648" s="58"/>
      <c r="H648" s="57"/>
      <c r="I648" s="57"/>
      <c r="J648" s="57"/>
    </row>
    <row r="649" spans="1:10" ht="13.5">
      <c r="A649" s="57"/>
      <c r="B649" s="80"/>
      <c r="C649" s="99"/>
      <c r="D649" s="59"/>
      <c r="E649" s="59"/>
      <c r="F649" s="59"/>
      <c r="G649" s="59"/>
      <c r="H649" s="57"/>
      <c r="I649" s="57"/>
      <c r="J649" s="57"/>
    </row>
    <row r="650" spans="1:10" ht="13.5">
      <c r="A650" s="57"/>
      <c r="B650" s="81"/>
      <c r="C650" s="99"/>
      <c r="D650" s="58"/>
      <c r="E650" s="58"/>
      <c r="F650" s="58"/>
      <c r="G650" s="58"/>
      <c r="H650" s="57"/>
      <c r="I650" s="57"/>
      <c r="J650" s="57"/>
    </row>
    <row r="651" spans="1:10" ht="13.5">
      <c r="A651" s="57"/>
      <c r="B651" s="80"/>
      <c r="C651" s="99"/>
      <c r="D651" s="59"/>
      <c r="E651" s="59"/>
      <c r="F651" s="59"/>
      <c r="G651" s="59"/>
      <c r="H651" s="57"/>
      <c r="I651" s="57"/>
      <c r="J651" s="57"/>
    </row>
    <row r="652" spans="1:10" ht="13.5">
      <c r="A652" s="57"/>
      <c r="B652" s="80"/>
      <c r="C652" s="99"/>
      <c r="D652" s="58"/>
      <c r="E652" s="58"/>
      <c r="F652" s="58"/>
      <c r="G652" s="58"/>
      <c r="H652" s="57"/>
      <c r="I652" s="57"/>
      <c r="J652" s="57"/>
    </row>
    <row r="653" spans="1:10" ht="13.5">
      <c r="A653" s="57"/>
      <c r="B653" s="80"/>
      <c r="C653" s="99"/>
      <c r="D653" s="59"/>
      <c r="E653" s="59"/>
      <c r="F653" s="59"/>
      <c r="G653" s="59"/>
      <c r="H653" s="57"/>
      <c r="I653" s="57"/>
      <c r="J653" s="57"/>
    </row>
    <row r="654" spans="1:10" ht="13.5">
      <c r="A654" s="57"/>
      <c r="B654" s="80"/>
      <c r="C654" s="99"/>
      <c r="D654" s="58"/>
      <c r="E654" s="58"/>
      <c r="F654" s="58"/>
      <c r="G654" s="58"/>
      <c r="H654" s="57"/>
      <c r="I654" s="57"/>
      <c r="J654" s="57"/>
    </row>
    <row r="655" spans="1:10" ht="13.5">
      <c r="A655" s="57"/>
      <c r="B655" s="80"/>
      <c r="C655" s="99"/>
      <c r="D655" s="59"/>
      <c r="E655" s="59"/>
      <c r="F655" s="59"/>
      <c r="G655" s="59"/>
      <c r="H655" s="57"/>
      <c r="I655" s="57"/>
      <c r="J655" s="57"/>
    </row>
    <row r="656" spans="1:10" ht="13.5">
      <c r="A656" s="57"/>
      <c r="B656" s="80"/>
      <c r="C656" s="99"/>
      <c r="D656" s="58"/>
      <c r="E656" s="58"/>
      <c r="F656" s="58"/>
      <c r="G656" s="58"/>
      <c r="H656" s="57"/>
      <c r="I656" s="57"/>
      <c r="J656" s="57"/>
    </row>
    <row r="657" spans="1:10" ht="13.5">
      <c r="A657" s="57"/>
      <c r="B657" s="80"/>
      <c r="C657" s="99"/>
      <c r="D657" s="59"/>
      <c r="E657" s="59"/>
      <c r="F657" s="59"/>
      <c r="G657" s="59"/>
      <c r="H657" s="57"/>
      <c r="I657" s="57"/>
      <c r="J657" s="57"/>
    </row>
    <row r="658" spans="1:10" ht="13.5">
      <c r="A658" s="57"/>
      <c r="B658" s="80"/>
      <c r="C658" s="99"/>
      <c r="D658" s="58"/>
      <c r="E658" s="58"/>
      <c r="F658" s="58"/>
      <c r="G658" s="58"/>
      <c r="H658" s="57"/>
      <c r="I658" s="57"/>
      <c r="J658" s="57"/>
    </row>
    <row r="659" spans="1:10" ht="13.5">
      <c r="A659" s="57"/>
      <c r="B659" s="80"/>
      <c r="C659" s="99"/>
      <c r="D659" s="59"/>
      <c r="E659" s="59"/>
      <c r="F659" s="59"/>
      <c r="G659" s="59"/>
      <c r="H659" s="57"/>
      <c r="I659" s="57"/>
      <c r="J659" s="57"/>
    </row>
    <row r="660" spans="1:10" ht="13.5">
      <c r="A660" s="57"/>
      <c r="B660" s="80"/>
      <c r="C660" s="99"/>
      <c r="D660" s="58"/>
      <c r="E660" s="58"/>
      <c r="F660" s="58"/>
      <c r="G660" s="58"/>
      <c r="H660" s="57"/>
      <c r="I660" s="57"/>
      <c r="J660" s="57"/>
    </row>
    <row r="661" spans="1:10" ht="13.5">
      <c r="A661" s="57"/>
      <c r="B661" s="80"/>
      <c r="C661" s="99"/>
      <c r="D661" s="59"/>
      <c r="E661" s="59"/>
      <c r="F661" s="59"/>
      <c r="G661" s="59"/>
      <c r="H661" s="57"/>
      <c r="I661" s="57"/>
      <c r="J661" s="57"/>
    </row>
    <row r="662" spans="1:10" ht="13.5">
      <c r="A662" s="57"/>
      <c r="B662" s="80"/>
      <c r="C662" s="99"/>
      <c r="D662" s="58"/>
      <c r="E662" s="58"/>
      <c r="F662" s="58"/>
      <c r="G662" s="58"/>
      <c r="H662" s="57"/>
      <c r="I662" s="57"/>
      <c r="J662" s="57"/>
    </row>
    <row r="663" spans="1:10" ht="13.5">
      <c r="A663" s="57"/>
      <c r="B663" s="80"/>
      <c r="C663" s="99"/>
      <c r="D663" s="59"/>
      <c r="E663" s="59"/>
      <c r="F663" s="59"/>
      <c r="G663" s="59"/>
      <c r="H663" s="57"/>
      <c r="I663" s="57"/>
      <c r="J663" s="57"/>
    </row>
    <row r="664" spans="1:10" ht="13.5">
      <c r="A664" s="57"/>
      <c r="B664" s="80"/>
      <c r="C664" s="99"/>
      <c r="D664" s="58"/>
      <c r="E664" s="58"/>
      <c r="F664" s="58"/>
      <c r="G664" s="58"/>
      <c r="H664" s="57"/>
      <c r="I664" s="57"/>
      <c r="J664" s="57"/>
    </row>
    <row r="665" spans="1:10" ht="13.5">
      <c r="A665" s="57"/>
      <c r="B665" s="80"/>
      <c r="C665" s="99"/>
      <c r="D665" s="59"/>
      <c r="E665" s="59"/>
      <c r="F665" s="59"/>
      <c r="G665" s="59"/>
      <c r="H665" s="57"/>
      <c r="I665" s="57"/>
      <c r="J665" s="57"/>
    </row>
    <row r="666" spans="1:10" ht="13.5">
      <c r="A666" s="57"/>
      <c r="B666" s="80"/>
      <c r="C666" s="99"/>
      <c r="D666" s="58"/>
      <c r="E666" s="58"/>
      <c r="F666" s="58"/>
      <c r="G666" s="58"/>
      <c r="H666" s="57"/>
      <c r="I666" s="57"/>
      <c r="J666" s="57"/>
    </row>
    <row r="667" spans="1:10" ht="13.5">
      <c r="A667" s="57"/>
      <c r="B667" s="80"/>
      <c r="C667" s="99"/>
      <c r="D667" s="59"/>
      <c r="E667" s="59"/>
      <c r="F667" s="59"/>
      <c r="G667" s="59"/>
      <c r="H667" s="57"/>
      <c r="I667" s="57"/>
      <c r="J667" s="57"/>
    </row>
    <row r="668" spans="1:10" ht="13.5">
      <c r="A668" s="57"/>
      <c r="B668" s="80"/>
      <c r="C668" s="99"/>
      <c r="D668" s="58"/>
      <c r="E668" s="58"/>
      <c r="F668" s="58"/>
      <c r="G668" s="58"/>
      <c r="H668" s="57"/>
      <c r="I668" s="57"/>
      <c r="J668" s="57"/>
    </row>
    <row r="669" spans="1:10" ht="13.5">
      <c r="A669" s="57"/>
      <c r="B669" s="80"/>
      <c r="C669" s="99"/>
      <c r="D669" s="59"/>
      <c r="E669" s="59"/>
      <c r="F669" s="59"/>
      <c r="G669" s="59"/>
      <c r="H669" s="57"/>
      <c r="I669" s="57"/>
      <c r="J669" s="57"/>
    </row>
    <row r="670" spans="1:10" ht="13.5">
      <c r="A670" s="57"/>
      <c r="B670" s="81"/>
      <c r="C670" s="99"/>
      <c r="D670" s="58"/>
      <c r="E670" s="58"/>
      <c r="F670" s="58"/>
      <c r="G670" s="58"/>
      <c r="H670" s="57"/>
      <c r="I670" s="57"/>
      <c r="J670" s="57"/>
    </row>
    <row r="671" spans="1:10" ht="13.5">
      <c r="A671" s="57"/>
      <c r="B671" s="80"/>
      <c r="C671" s="99"/>
      <c r="D671" s="59"/>
      <c r="E671" s="59"/>
      <c r="F671" s="59"/>
      <c r="G671" s="59"/>
      <c r="H671" s="57"/>
      <c r="I671" s="57"/>
      <c r="J671" s="57"/>
    </row>
    <row r="672" spans="1:10" ht="13.5">
      <c r="A672" s="57"/>
      <c r="B672" s="57"/>
      <c r="C672" s="99"/>
      <c r="D672" s="57"/>
      <c r="E672" s="57"/>
      <c r="F672" s="57"/>
      <c r="G672" s="57"/>
      <c r="H672" s="57"/>
      <c r="I672" s="57"/>
      <c r="J672" s="57"/>
    </row>
    <row r="673" spans="1:10" ht="13.5">
      <c r="A673" s="57"/>
      <c r="B673" s="57"/>
      <c r="C673" s="99"/>
      <c r="D673" s="57"/>
      <c r="E673" s="57"/>
      <c r="F673" s="57"/>
      <c r="G673" s="57"/>
      <c r="H673" s="57"/>
      <c r="I673" s="57"/>
      <c r="J673" s="57"/>
    </row>
    <row r="674" spans="1:10" ht="13.5">
      <c r="A674" s="57"/>
      <c r="B674" s="57"/>
      <c r="C674" s="99"/>
      <c r="D674" s="57"/>
      <c r="E674" s="57"/>
      <c r="F674" s="57"/>
      <c r="G674" s="57"/>
      <c r="H674" s="57"/>
      <c r="I674" s="57"/>
      <c r="J674" s="57"/>
    </row>
    <row r="675" spans="1:10" ht="13.5">
      <c r="A675" s="57"/>
      <c r="B675" s="57"/>
      <c r="C675" s="99"/>
      <c r="D675" s="57"/>
      <c r="E675" s="57"/>
      <c r="F675" s="57"/>
      <c r="G675" s="57"/>
      <c r="H675" s="57"/>
      <c r="I675" s="57"/>
      <c r="J675" s="57"/>
    </row>
    <row r="676" spans="1:10" ht="13.5">
      <c r="A676" s="57"/>
      <c r="B676" s="57"/>
      <c r="C676" s="99"/>
      <c r="D676" s="57"/>
      <c r="E676" s="57"/>
      <c r="F676" s="57"/>
      <c r="G676" s="57"/>
      <c r="H676" s="57"/>
      <c r="I676" s="57"/>
      <c r="J676" s="57"/>
    </row>
    <row r="677" spans="1:10" ht="13.5">
      <c r="A677" s="57"/>
      <c r="B677" s="57"/>
      <c r="C677" s="99"/>
      <c r="D677" s="57"/>
      <c r="E677" s="57"/>
      <c r="F677" s="57"/>
      <c r="G677" s="57"/>
      <c r="H677" s="57"/>
      <c r="I677" s="57"/>
      <c r="J677" s="57"/>
    </row>
    <row r="678" spans="1:10" ht="13.5">
      <c r="A678" s="57"/>
      <c r="B678" s="57"/>
      <c r="C678" s="99"/>
      <c r="D678" s="57"/>
      <c r="E678" s="57"/>
      <c r="F678" s="57"/>
      <c r="G678" s="57"/>
      <c r="H678" s="57"/>
      <c r="I678" s="57"/>
      <c r="J678" s="57"/>
    </row>
    <row r="679" spans="1:10" ht="13.5">
      <c r="A679" s="57"/>
      <c r="B679" s="76"/>
      <c r="C679" s="100"/>
      <c r="D679" s="76"/>
      <c r="E679" s="76"/>
      <c r="F679" s="76"/>
      <c r="G679" s="76"/>
      <c r="H679" s="57"/>
      <c r="I679" s="57"/>
      <c r="J679" s="57"/>
    </row>
    <row r="680" spans="1:10" ht="13.5">
      <c r="A680" s="57"/>
      <c r="B680" s="80"/>
      <c r="C680" s="99"/>
      <c r="D680" s="58"/>
      <c r="E680" s="58"/>
      <c r="F680" s="58"/>
      <c r="G680" s="58"/>
      <c r="H680" s="57"/>
      <c r="I680" s="57"/>
      <c r="J680" s="57"/>
    </row>
    <row r="681" spans="1:10" ht="13.5">
      <c r="A681" s="57"/>
      <c r="B681" s="80"/>
      <c r="C681" s="99"/>
      <c r="D681" s="59"/>
      <c r="E681" s="59"/>
      <c r="F681" s="59"/>
      <c r="G681" s="59"/>
      <c r="H681" s="57"/>
      <c r="I681" s="57"/>
      <c r="J681" s="57"/>
    </row>
    <row r="682" spans="1:10" ht="13.5">
      <c r="A682" s="57"/>
      <c r="B682" s="80"/>
      <c r="C682" s="99"/>
      <c r="D682" s="58"/>
      <c r="E682" s="58"/>
      <c r="F682" s="58"/>
      <c r="G682" s="58"/>
      <c r="H682" s="57"/>
      <c r="I682" s="57"/>
      <c r="J682" s="57"/>
    </row>
    <row r="683" spans="1:10" ht="13.5">
      <c r="A683" s="57"/>
      <c r="B683" s="80"/>
      <c r="C683" s="99"/>
      <c r="D683" s="59"/>
      <c r="E683" s="59"/>
      <c r="F683" s="59"/>
      <c r="G683" s="59"/>
      <c r="H683" s="57"/>
      <c r="I683" s="57"/>
      <c r="J683" s="57"/>
    </row>
    <row r="684" spans="1:10" ht="13.5">
      <c r="A684" s="57"/>
      <c r="B684" s="80"/>
      <c r="C684" s="99"/>
      <c r="D684" s="58"/>
      <c r="E684" s="58"/>
      <c r="F684" s="58"/>
      <c r="G684" s="58"/>
      <c r="H684" s="57"/>
      <c r="I684" s="57"/>
      <c r="J684" s="57"/>
    </row>
    <row r="685" spans="1:10" ht="13.5">
      <c r="A685" s="57"/>
      <c r="B685" s="80"/>
      <c r="C685" s="99"/>
      <c r="D685" s="59"/>
      <c r="E685" s="59"/>
      <c r="F685" s="59"/>
      <c r="G685" s="59"/>
      <c r="H685" s="57"/>
      <c r="I685" s="57"/>
      <c r="J685" s="57"/>
    </row>
    <row r="686" spans="1:10" ht="13.5">
      <c r="A686" s="57"/>
      <c r="B686" s="81"/>
      <c r="C686" s="99"/>
      <c r="D686" s="58"/>
      <c r="E686" s="58"/>
      <c r="F686" s="58"/>
      <c r="G686" s="58"/>
      <c r="H686" s="57"/>
      <c r="I686" s="57"/>
      <c r="J686" s="57"/>
    </row>
    <row r="687" spans="1:10" ht="13.5">
      <c r="A687" s="57"/>
      <c r="B687" s="80"/>
      <c r="C687" s="99"/>
      <c r="D687" s="59"/>
      <c r="E687" s="59"/>
      <c r="F687" s="59"/>
      <c r="G687" s="59"/>
      <c r="H687" s="57"/>
      <c r="I687" s="57"/>
      <c r="J687" s="57"/>
    </row>
    <row r="688" spans="1:10" ht="13.5">
      <c r="A688" s="57"/>
      <c r="B688" s="80"/>
      <c r="C688" s="99"/>
      <c r="D688" s="58"/>
      <c r="E688" s="58"/>
      <c r="F688" s="58"/>
      <c r="G688" s="58"/>
      <c r="H688" s="57"/>
      <c r="I688" s="57"/>
      <c r="J688" s="57"/>
    </row>
    <row r="689" spans="1:10" ht="13.5">
      <c r="A689" s="57"/>
      <c r="B689" s="80"/>
      <c r="C689" s="99"/>
      <c r="D689" s="59"/>
      <c r="E689" s="59"/>
      <c r="F689" s="59"/>
      <c r="G689" s="59"/>
      <c r="H689" s="57"/>
      <c r="I689" s="57"/>
      <c r="J689" s="57"/>
    </row>
    <row r="690" spans="1:10" ht="13.5">
      <c r="A690" s="57"/>
      <c r="B690" s="80"/>
      <c r="C690" s="99"/>
      <c r="D690" s="58"/>
      <c r="E690" s="58"/>
      <c r="F690" s="58"/>
      <c r="G690" s="58"/>
      <c r="H690" s="57"/>
      <c r="I690" s="57"/>
      <c r="J690" s="57"/>
    </row>
    <row r="691" spans="1:10" ht="13.5">
      <c r="A691" s="57"/>
      <c r="B691" s="80"/>
      <c r="C691" s="99"/>
      <c r="D691" s="59"/>
      <c r="E691" s="59"/>
      <c r="F691" s="59"/>
      <c r="G691" s="59"/>
      <c r="H691" s="57"/>
      <c r="I691" s="57"/>
      <c r="J691" s="57"/>
    </row>
    <row r="692" spans="1:10" ht="13.5">
      <c r="A692" s="57"/>
      <c r="B692" s="80"/>
      <c r="C692" s="99"/>
      <c r="D692" s="58"/>
      <c r="E692" s="58"/>
      <c r="F692" s="58"/>
      <c r="G692" s="58"/>
      <c r="H692" s="57"/>
      <c r="I692" s="57"/>
      <c r="J692" s="57"/>
    </row>
    <row r="693" spans="1:10" ht="13.5">
      <c r="A693" s="57"/>
      <c r="B693" s="80"/>
      <c r="C693" s="99"/>
      <c r="D693" s="59"/>
      <c r="E693" s="59"/>
      <c r="F693" s="59"/>
      <c r="G693" s="59"/>
      <c r="H693" s="57"/>
      <c r="I693" s="57"/>
      <c r="J693" s="57"/>
    </row>
    <row r="694" spans="1:10" ht="13.5">
      <c r="A694" s="57"/>
      <c r="B694" s="80"/>
      <c r="C694" s="99"/>
      <c r="D694" s="58"/>
      <c r="E694" s="58"/>
      <c r="F694" s="58"/>
      <c r="G694" s="58"/>
      <c r="H694" s="57"/>
      <c r="I694" s="57"/>
      <c r="J694" s="57"/>
    </row>
    <row r="695" spans="1:10" ht="13.5">
      <c r="A695" s="57"/>
      <c r="B695" s="80"/>
      <c r="C695" s="99"/>
      <c r="D695" s="59"/>
      <c r="E695" s="59"/>
      <c r="F695" s="59"/>
      <c r="G695" s="59"/>
      <c r="H695" s="57"/>
      <c r="I695" s="57"/>
      <c r="J695" s="57"/>
    </row>
    <row r="696" spans="1:10" ht="13.5">
      <c r="A696" s="57"/>
      <c r="B696" s="80"/>
      <c r="C696" s="99"/>
      <c r="D696" s="58"/>
      <c r="E696" s="58"/>
      <c r="F696" s="58"/>
      <c r="G696" s="58"/>
      <c r="H696" s="57"/>
      <c r="I696" s="57"/>
      <c r="J696" s="57"/>
    </row>
    <row r="697" spans="1:10" ht="13.5">
      <c r="A697" s="57"/>
      <c r="B697" s="80"/>
      <c r="C697" s="99"/>
      <c r="D697" s="59"/>
      <c r="E697" s="59"/>
      <c r="F697" s="59"/>
      <c r="G697" s="59"/>
      <c r="H697" s="57"/>
      <c r="I697" s="57"/>
      <c r="J697" s="57"/>
    </row>
    <row r="698" spans="1:10" ht="13.5">
      <c r="A698" s="57"/>
      <c r="B698" s="80"/>
      <c r="C698" s="99"/>
      <c r="D698" s="58"/>
      <c r="E698" s="58"/>
      <c r="F698" s="58"/>
      <c r="G698" s="58"/>
      <c r="H698" s="57"/>
      <c r="I698" s="57"/>
      <c r="J698" s="57"/>
    </row>
    <row r="699" spans="1:10" ht="13.5">
      <c r="A699" s="57"/>
      <c r="B699" s="80"/>
      <c r="C699" s="99"/>
      <c r="D699" s="59"/>
      <c r="E699" s="59"/>
      <c r="F699" s="59"/>
      <c r="G699" s="59"/>
      <c r="H699" s="57"/>
      <c r="I699" s="57"/>
      <c r="J699" s="57"/>
    </row>
    <row r="700" spans="1:10" ht="13.5">
      <c r="A700" s="57"/>
      <c r="B700" s="81"/>
      <c r="C700" s="99"/>
      <c r="D700" s="58"/>
      <c r="E700" s="58"/>
      <c r="F700" s="58"/>
      <c r="G700" s="58"/>
      <c r="H700" s="57"/>
      <c r="I700" s="57"/>
      <c r="J700" s="57"/>
    </row>
    <row r="701" spans="1:10" ht="13.5">
      <c r="A701" s="57"/>
      <c r="B701" s="80"/>
      <c r="C701" s="99"/>
      <c r="D701" s="59"/>
      <c r="E701" s="59"/>
      <c r="F701" s="59"/>
      <c r="G701" s="59"/>
      <c r="H701" s="57"/>
      <c r="I701" s="57"/>
      <c r="J701" s="57"/>
    </row>
    <row r="702" spans="1:10" ht="13.5">
      <c r="A702" s="57"/>
      <c r="B702" s="80"/>
      <c r="C702" s="99"/>
      <c r="D702" s="58"/>
      <c r="E702" s="58"/>
      <c r="F702" s="58"/>
      <c r="G702" s="58"/>
      <c r="H702" s="57"/>
      <c r="I702" s="57"/>
      <c r="J702" s="57"/>
    </row>
    <row r="703" spans="1:10" ht="13.5">
      <c r="A703" s="57"/>
      <c r="B703" s="80"/>
      <c r="C703" s="99"/>
      <c r="D703" s="59"/>
      <c r="E703" s="59"/>
      <c r="F703" s="59"/>
      <c r="G703" s="59"/>
      <c r="H703" s="57"/>
      <c r="I703" s="57"/>
      <c r="J703" s="57"/>
    </row>
    <row r="704" spans="1:10" ht="13.5">
      <c r="A704" s="57"/>
      <c r="B704" s="80"/>
      <c r="C704" s="99"/>
      <c r="D704" s="58"/>
      <c r="E704" s="58"/>
      <c r="F704" s="58"/>
      <c r="G704" s="58"/>
      <c r="H704" s="57"/>
      <c r="I704" s="57"/>
      <c r="J704" s="57"/>
    </row>
    <row r="705" spans="1:10" ht="13.5">
      <c r="A705" s="57"/>
      <c r="B705" s="80"/>
      <c r="C705" s="99"/>
      <c r="D705" s="59"/>
      <c r="E705" s="59"/>
      <c r="F705" s="59"/>
      <c r="G705" s="59"/>
      <c r="H705" s="57"/>
      <c r="I705" s="57"/>
      <c r="J705" s="57"/>
    </row>
    <row r="706" spans="1:10" ht="13.5">
      <c r="A706" s="57"/>
      <c r="B706" s="80"/>
      <c r="C706" s="99"/>
      <c r="D706" s="58"/>
      <c r="E706" s="58"/>
      <c r="F706" s="58"/>
      <c r="G706" s="58"/>
      <c r="H706" s="57"/>
      <c r="I706" s="57"/>
      <c r="J706" s="57"/>
    </row>
    <row r="707" spans="1:10" ht="13.5">
      <c r="A707" s="57"/>
      <c r="B707" s="80"/>
      <c r="C707" s="99"/>
      <c r="D707" s="59"/>
      <c r="E707" s="59"/>
      <c r="F707" s="59"/>
      <c r="G707" s="59"/>
      <c r="H707" s="57"/>
      <c r="I707" s="57"/>
      <c r="J707" s="57"/>
    </row>
    <row r="708" spans="1:10" ht="13.5">
      <c r="A708" s="57"/>
      <c r="B708" s="80"/>
      <c r="C708" s="99"/>
      <c r="D708" s="58"/>
      <c r="E708" s="58"/>
      <c r="F708" s="58"/>
      <c r="G708" s="58"/>
      <c r="H708" s="57"/>
      <c r="I708" s="57"/>
      <c r="J708" s="57"/>
    </row>
    <row r="709" spans="1:10" ht="13.5">
      <c r="A709" s="57"/>
      <c r="B709" s="80"/>
      <c r="C709" s="99"/>
      <c r="D709" s="59"/>
      <c r="E709" s="59"/>
      <c r="F709" s="59"/>
      <c r="G709" s="59"/>
      <c r="H709" s="57"/>
      <c r="I709" s="57"/>
      <c r="J709" s="57"/>
    </row>
    <row r="710" spans="1:10" ht="13.5">
      <c r="A710" s="57"/>
      <c r="B710" s="80"/>
      <c r="C710" s="99"/>
      <c r="D710" s="58"/>
      <c r="E710" s="58"/>
      <c r="F710" s="58"/>
      <c r="G710" s="58"/>
      <c r="H710" s="57"/>
      <c r="I710" s="57"/>
      <c r="J710" s="57"/>
    </row>
    <row r="711" spans="1:10" ht="13.5">
      <c r="A711" s="57"/>
      <c r="B711" s="80"/>
      <c r="C711" s="99"/>
      <c r="D711" s="59"/>
      <c r="E711" s="59"/>
      <c r="F711" s="59"/>
      <c r="G711" s="59"/>
      <c r="H711" s="57"/>
      <c r="I711" s="57"/>
      <c r="J711" s="57"/>
    </row>
    <row r="712" spans="1:10" ht="13.5">
      <c r="A712" s="57"/>
      <c r="B712" s="80"/>
      <c r="C712" s="99"/>
      <c r="D712" s="58"/>
      <c r="E712" s="58"/>
      <c r="F712" s="58"/>
      <c r="G712" s="58"/>
      <c r="H712" s="57"/>
      <c r="I712" s="57"/>
      <c r="J712" s="57"/>
    </row>
    <row r="713" spans="1:10" ht="13.5">
      <c r="A713" s="57"/>
      <c r="B713" s="80"/>
      <c r="C713" s="99"/>
      <c r="D713" s="59"/>
      <c r="E713" s="59"/>
      <c r="F713" s="59"/>
      <c r="G713" s="59"/>
      <c r="H713" s="57"/>
      <c r="I713" s="57"/>
      <c r="J713" s="57"/>
    </row>
    <row r="714" spans="1:10" ht="13.5">
      <c r="A714" s="57"/>
      <c r="B714" s="80"/>
      <c r="C714" s="99"/>
      <c r="D714" s="58"/>
      <c r="E714" s="58"/>
      <c r="F714" s="58"/>
      <c r="G714" s="58"/>
      <c r="H714" s="57"/>
      <c r="I714" s="57"/>
      <c r="J714" s="57"/>
    </row>
    <row r="715" spans="1:10" ht="13.5">
      <c r="A715" s="57"/>
      <c r="B715" s="80"/>
      <c r="C715" s="99"/>
      <c r="D715" s="59"/>
      <c r="E715" s="59"/>
      <c r="F715" s="59"/>
      <c r="G715" s="59"/>
      <c r="H715" s="57"/>
      <c r="I715" s="57"/>
      <c r="J715" s="57"/>
    </row>
    <row r="716" spans="1:10" ht="13.5">
      <c r="A716" s="57"/>
      <c r="B716" s="80"/>
      <c r="C716" s="99"/>
      <c r="D716" s="58"/>
      <c r="E716" s="58"/>
      <c r="F716" s="58"/>
      <c r="G716" s="58"/>
      <c r="H716" s="57"/>
      <c r="I716" s="57"/>
      <c r="J716" s="57"/>
    </row>
    <row r="717" spans="1:10" ht="13.5">
      <c r="A717" s="57"/>
      <c r="B717" s="80"/>
      <c r="C717" s="99"/>
      <c r="D717" s="59"/>
      <c r="E717" s="59"/>
      <c r="F717" s="59"/>
      <c r="G717" s="59"/>
      <c r="H717" s="57"/>
      <c r="I717" s="57"/>
      <c r="J717" s="57"/>
    </row>
    <row r="718" spans="1:10" ht="13.5">
      <c r="A718" s="57"/>
      <c r="B718" s="80"/>
      <c r="C718" s="99"/>
      <c r="D718" s="58"/>
      <c r="E718" s="58"/>
      <c r="F718" s="58"/>
      <c r="G718" s="58"/>
      <c r="H718" s="57"/>
      <c r="I718" s="57"/>
      <c r="J718" s="57"/>
    </row>
    <row r="719" spans="1:10" ht="13.5">
      <c r="A719" s="57"/>
      <c r="B719" s="80"/>
      <c r="C719" s="99"/>
      <c r="D719" s="59"/>
      <c r="E719" s="59"/>
      <c r="F719" s="59"/>
      <c r="G719" s="59"/>
      <c r="H719" s="57"/>
      <c r="I719" s="57"/>
      <c r="J719" s="57"/>
    </row>
    <row r="720" spans="1:10" ht="13.5">
      <c r="A720" s="57"/>
      <c r="B720" s="81"/>
      <c r="C720" s="99"/>
      <c r="D720" s="58"/>
      <c r="E720" s="58"/>
      <c r="F720" s="58"/>
      <c r="G720" s="58"/>
      <c r="H720" s="57"/>
      <c r="I720" s="57"/>
      <c r="J720" s="57"/>
    </row>
    <row r="721" spans="1:10" ht="13.5">
      <c r="A721" s="57"/>
      <c r="B721" s="80"/>
      <c r="C721" s="99"/>
      <c r="D721" s="59"/>
      <c r="E721" s="59"/>
      <c r="F721" s="59"/>
      <c r="G721" s="59"/>
      <c r="H721" s="57"/>
      <c r="I721" s="57"/>
      <c r="J721" s="57"/>
    </row>
    <row r="722" spans="1:10" ht="13.5">
      <c r="A722" s="57"/>
      <c r="B722" s="57"/>
      <c r="C722" s="99"/>
      <c r="D722" s="57"/>
      <c r="E722" s="57"/>
      <c r="F722" s="57"/>
      <c r="G722" s="57"/>
      <c r="H722" s="57"/>
      <c r="I722" s="57"/>
      <c r="J722" s="57"/>
    </row>
    <row r="723" spans="1:10" ht="13.5">
      <c r="A723" s="57"/>
      <c r="B723" s="57"/>
      <c r="C723" s="99"/>
      <c r="D723" s="57"/>
      <c r="E723" s="57"/>
      <c r="F723" s="57"/>
      <c r="G723" s="57"/>
      <c r="H723" s="57"/>
      <c r="I723" s="57"/>
      <c r="J723" s="57"/>
    </row>
    <row r="724" spans="1:10" ht="13.5">
      <c r="A724" s="57"/>
      <c r="B724" s="57"/>
      <c r="C724" s="99"/>
      <c r="D724" s="57"/>
      <c r="E724" s="57"/>
      <c r="F724" s="57"/>
      <c r="G724" s="57"/>
      <c r="H724" s="57"/>
      <c r="I724" s="57"/>
      <c r="J724" s="57"/>
    </row>
    <row r="725" spans="1:10" ht="13.5">
      <c r="A725" s="57"/>
      <c r="B725" s="57"/>
      <c r="C725" s="99"/>
      <c r="D725" s="57"/>
      <c r="E725" s="57"/>
      <c r="F725" s="57"/>
      <c r="G725" s="57"/>
      <c r="H725" s="57"/>
      <c r="I725" s="57"/>
      <c r="J725" s="57"/>
    </row>
    <row r="726" spans="1:10" ht="13.5">
      <c r="A726" s="57"/>
      <c r="B726" s="57"/>
      <c r="C726" s="99"/>
      <c r="D726" s="57"/>
      <c r="E726" s="57"/>
      <c r="F726" s="57"/>
      <c r="G726" s="57"/>
      <c r="H726" s="57"/>
      <c r="I726" s="57"/>
      <c r="J726" s="57"/>
    </row>
    <row r="727" spans="1:10" ht="13.5">
      <c r="A727" s="57"/>
      <c r="B727" s="57"/>
      <c r="C727" s="99"/>
      <c r="D727" s="57"/>
      <c r="E727" s="57"/>
      <c r="F727" s="57"/>
      <c r="G727" s="57"/>
      <c r="H727" s="57"/>
      <c r="I727" s="57"/>
      <c r="J727" s="57"/>
    </row>
    <row r="728" spans="1:10" ht="13.5">
      <c r="A728" s="57"/>
      <c r="B728" s="57"/>
      <c r="C728" s="99"/>
      <c r="D728" s="57"/>
      <c r="E728" s="57"/>
      <c r="F728" s="57"/>
      <c r="G728" s="57"/>
      <c r="H728" s="57"/>
      <c r="I728" s="57"/>
      <c r="J728" s="57"/>
    </row>
    <row r="729" spans="1:10" ht="13.5">
      <c r="A729" s="57"/>
      <c r="B729" s="76"/>
      <c r="C729" s="100"/>
      <c r="D729" s="76"/>
      <c r="E729" s="76"/>
      <c r="F729" s="76"/>
      <c r="G729" s="76"/>
      <c r="H729" s="76"/>
      <c r="I729" s="76"/>
      <c r="J729" s="76"/>
    </row>
    <row r="730" spans="1:10" ht="13.5">
      <c r="A730" s="57"/>
      <c r="B730" s="80"/>
      <c r="C730" s="99"/>
      <c r="D730" s="58"/>
      <c r="E730" s="58"/>
      <c r="F730" s="58"/>
      <c r="G730" s="58"/>
      <c r="H730" s="58"/>
      <c r="I730" s="58"/>
      <c r="J730" s="58"/>
    </row>
    <row r="731" spans="1:10" ht="13.5">
      <c r="A731" s="57"/>
      <c r="B731" s="80"/>
      <c r="C731" s="99"/>
      <c r="D731" s="59"/>
      <c r="E731" s="59"/>
      <c r="F731" s="59"/>
      <c r="G731" s="59"/>
      <c r="H731" s="59"/>
      <c r="I731" s="59"/>
      <c r="J731" s="59"/>
    </row>
    <row r="732" spans="1:10" ht="13.5">
      <c r="A732" s="57"/>
      <c r="B732" s="80"/>
      <c r="C732" s="99"/>
      <c r="D732" s="58"/>
      <c r="E732" s="58"/>
      <c r="F732" s="58"/>
      <c r="G732" s="58"/>
      <c r="H732" s="58"/>
      <c r="I732" s="58"/>
      <c r="J732" s="58"/>
    </row>
    <row r="733" spans="1:10" ht="13.5">
      <c r="A733" s="57"/>
      <c r="B733" s="80"/>
      <c r="C733" s="99"/>
      <c r="D733" s="59"/>
      <c r="E733" s="59"/>
      <c r="F733" s="59"/>
      <c r="G733" s="59"/>
      <c r="H733" s="59"/>
      <c r="I733" s="59"/>
      <c r="J733" s="59"/>
    </row>
    <row r="734" spans="1:10" ht="13.5">
      <c r="A734" s="57"/>
      <c r="B734" s="80"/>
      <c r="C734" s="99"/>
      <c r="D734" s="58"/>
      <c r="E734" s="58"/>
      <c r="F734" s="58"/>
      <c r="G734" s="58"/>
      <c r="H734" s="58"/>
      <c r="I734" s="58"/>
      <c r="J734" s="58"/>
    </row>
    <row r="735" spans="1:10" ht="13.5">
      <c r="A735" s="57"/>
      <c r="B735" s="80"/>
      <c r="C735" s="99"/>
      <c r="D735" s="59"/>
      <c r="E735" s="59"/>
      <c r="F735" s="59"/>
      <c r="G735" s="59"/>
      <c r="H735" s="59"/>
      <c r="I735" s="59"/>
      <c r="J735" s="59"/>
    </row>
    <row r="736" spans="1:10" ht="13.5" customHeight="1">
      <c r="A736" s="57"/>
      <c r="B736" s="81"/>
      <c r="C736" s="99"/>
      <c r="D736" s="58"/>
      <c r="E736" s="58"/>
      <c r="F736" s="58"/>
      <c r="G736" s="58"/>
      <c r="H736" s="58"/>
      <c r="I736" s="58"/>
      <c r="J736" s="58"/>
    </row>
    <row r="737" spans="1:10" ht="13.5">
      <c r="A737" s="57"/>
      <c r="B737" s="80"/>
      <c r="C737" s="99"/>
      <c r="D737" s="59"/>
      <c r="E737" s="59"/>
      <c r="F737" s="59"/>
      <c r="G737" s="59"/>
      <c r="H737" s="59"/>
      <c r="I737" s="59"/>
      <c r="J737" s="59"/>
    </row>
    <row r="738" spans="1:10" ht="13.5">
      <c r="A738" s="57"/>
      <c r="B738" s="80"/>
      <c r="C738" s="99"/>
      <c r="D738" s="58"/>
      <c r="E738" s="58"/>
      <c r="F738" s="58"/>
      <c r="G738" s="58"/>
      <c r="H738" s="58"/>
      <c r="I738" s="58"/>
      <c r="J738" s="58"/>
    </row>
    <row r="739" spans="1:10" ht="13.5">
      <c r="A739" s="57"/>
      <c r="B739" s="80"/>
      <c r="C739" s="99"/>
      <c r="D739" s="59"/>
      <c r="E739" s="59"/>
      <c r="F739" s="59"/>
      <c r="G739" s="59"/>
      <c r="H739" s="59"/>
      <c r="I739" s="59"/>
      <c r="J739" s="59"/>
    </row>
    <row r="740" spans="1:10" ht="13.5">
      <c r="A740" s="57"/>
      <c r="B740" s="80"/>
      <c r="C740" s="99"/>
      <c r="D740" s="58"/>
      <c r="E740" s="58"/>
      <c r="F740" s="58"/>
      <c r="G740" s="58"/>
      <c r="H740" s="58"/>
      <c r="I740" s="58"/>
      <c r="J740" s="58"/>
    </row>
    <row r="741" spans="1:10" ht="13.5">
      <c r="A741" s="57"/>
      <c r="B741" s="80"/>
      <c r="C741" s="99"/>
      <c r="D741" s="59"/>
      <c r="E741" s="59"/>
      <c r="F741" s="59"/>
      <c r="G741" s="59"/>
      <c r="H741" s="59"/>
      <c r="I741" s="59"/>
      <c r="J741" s="59"/>
    </row>
    <row r="742" spans="1:10" ht="13.5">
      <c r="A742" s="57"/>
      <c r="B742" s="80"/>
      <c r="C742" s="99"/>
      <c r="D742" s="58"/>
      <c r="E742" s="58"/>
      <c r="F742" s="58"/>
      <c r="G742" s="58"/>
      <c r="H742" s="58"/>
      <c r="I742" s="58"/>
      <c r="J742" s="58"/>
    </row>
    <row r="743" spans="1:10" ht="13.5">
      <c r="A743" s="57"/>
      <c r="B743" s="80"/>
      <c r="C743" s="99"/>
      <c r="D743" s="59"/>
      <c r="E743" s="59"/>
      <c r="F743" s="59"/>
      <c r="G743" s="59"/>
      <c r="H743" s="59"/>
      <c r="I743" s="59"/>
      <c r="J743" s="59"/>
    </row>
    <row r="744" spans="1:10" ht="13.5">
      <c r="A744" s="57"/>
      <c r="B744" s="80"/>
      <c r="C744" s="99"/>
      <c r="D744" s="58"/>
      <c r="E744" s="58"/>
      <c r="F744" s="58"/>
      <c r="G744" s="58"/>
      <c r="H744" s="58"/>
      <c r="I744" s="58"/>
      <c r="J744" s="58"/>
    </row>
    <row r="745" spans="1:10" ht="13.5">
      <c r="A745" s="57"/>
      <c r="B745" s="80"/>
      <c r="C745" s="99"/>
      <c r="D745" s="59"/>
      <c r="E745" s="59"/>
      <c r="F745" s="59"/>
      <c r="G745" s="59"/>
      <c r="H745" s="59"/>
      <c r="I745" s="59"/>
      <c r="J745" s="59"/>
    </row>
    <row r="746" spans="1:10" ht="13.5">
      <c r="A746" s="57"/>
      <c r="B746" s="80"/>
      <c r="C746" s="99"/>
      <c r="D746" s="58"/>
      <c r="E746" s="58"/>
      <c r="F746" s="58"/>
      <c r="G746" s="58"/>
      <c r="H746" s="58"/>
      <c r="I746" s="58"/>
      <c r="J746" s="58"/>
    </row>
    <row r="747" spans="1:10" ht="13.5">
      <c r="A747" s="57"/>
      <c r="B747" s="80"/>
      <c r="C747" s="99"/>
      <c r="D747" s="59"/>
      <c r="E747" s="59"/>
      <c r="F747" s="59"/>
      <c r="G747" s="59"/>
      <c r="H747" s="59"/>
      <c r="I747" s="59"/>
      <c r="J747" s="59"/>
    </row>
    <row r="748" spans="1:10" ht="13.5" customHeight="1">
      <c r="A748" s="57"/>
      <c r="B748" s="81"/>
      <c r="C748" s="99"/>
      <c r="D748" s="58"/>
      <c r="E748" s="58"/>
      <c r="F748" s="58"/>
      <c r="G748" s="58"/>
      <c r="H748" s="58"/>
      <c r="I748" s="58"/>
      <c r="J748" s="58"/>
    </row>
    <row r="749" spans="1:10" ht="13.5">
      <c r="A749" s="57"/>
      <c r="B749" s="80"/>
      <c r="C749" s="99"/>
      <c r="D749" s="59"/>
      <c r="E749" s="59"/>
      <c r="F749" s="59"/>
      <c r="G749" s="59"/>
      <c r="H749" s="59"/>
      <c r="I749" s="59"/>
      <c r="J749" s="59"/>
    </row>
    <row r="750" spans="1:10" ht="13.5">
      <c r="A750" s="57"/>
      <c r="B750" s="80"/>
      <c r="C750" s="99"/>
      <c r="D750" s="58"/>
      <c r="E750" s="58"/>
      <c r="F750" s="58"/>
      <c r="G750" s="58"/>
      <c r="H750" s="58"/>
      <c r="I750" s="58"/>
      <c r="J750" s="58"/>
    </row>
    <row r="751" spans="1:10" ht="13.5">
      <c r="A751" s="57"/>
      <c r="B751" s="80"/>
      <c r="C751" s="99"/>
      <c r="D751" s="59"/>
      <c r="E751" s="59"/>
      <c r="F751" s="59"/>
      <c r="G751" s="59"/>
      <c r="H751" s="59"/>
      <c r="I751" s="59"/>
      <c r="J751" s="59"/>
    </row>
    <row r="752" spans="1:10" ht="13.5">
      <c r="A752" s="57"/>
      <c r="B752" s="80"/>
      <c r="C752" s="99"/>
      <c r="D752" s="58"/>
      <c r="E752" s="58"/>
      <c r="F752" s="58"/>
      <c r="G752" s="58"/>
      <c r="H752" s="58"/>
      <c r="I752" s="58"/>
      <c r="J752" s="58"/>
    </row>
    <row r="753" spans="1:10" ht="13.5">
      <c r="A753" s="57"/>
      <c r="B753" s="80"/>
      <c r="C753" s="99"/>
      <c r="D753" s="59"/>
      <c r="E753" s="59"/>
      <c r="F753" s="59"/>
      <c r="G753" s="59"/>
      <c r="H753" s="59"/>
      <c r="I753" s="59"/>
      <c r="J753" s="59"/>
    </row>
    <row r="754" spans="1:10" ht="13.5">
      <c r="A754" s="57"/>
      <c r="B754" s="80"/>
      <c r="C754" s="99"/>
      <c r="D754" s="58"/>
      <c r="E754" s="58"/>
      <c r="F754" s="58"/>
      <c r="G754" s="58"/>
      <c r="H754" s="58"/>
      <c r="I754" s="58"/>
      <c r="J754" s="58"/>
    </row>
    <row r="755" spans="1:10" ht="13.5">
      <c r="A755" s="57"/>
      <c r="B755" s="80"/>
      <c r="C755" s="99"/>
      <c r="D755" s="59"/>
      <c r="E755" s="59"/>
      <c r="F755" s="59"/>
      <c r="G755" s="59"/>
      <c r="H755" s="59"/>
      <c r="I755" s="59"/>
      <c r="J755" s="59"/>
    </row>
    <row r="756" spans="1:10" ht="13.5">
      <c r="A756" s="57"/>
      <c r="B756" s="80"/>
      <c r="C756" s="99"/>
      <c r="D756" s="58"/>
      <c r="E756" s="58"/>
      <c r="F756" s="58"/>
      <c r="G756" s="58"/>
      <c r="H756" s="58"/>
      <c r="I756" s="58"/>
      <c r="J756" s="58"/>
    </row>
    <row r="757" spans="1:10" ht="13.5">
      <c r="A757" s="57"/>
      <c r="B757" s="80"/>
      <c r="C757" s="99"/>
      <c r="D757" s="59"/>
      <c r="E757" s="59"/>
      <c r="F757" s="59"/>
      <c r="G757" s="59"/>
      <c r="H757" s="59"/>
      <c r="I757" s="59"/>
      <c r="J757" s="59"/>
    </row>
    <row r="758" spans="1:10" ht="13.5">
      <c r="A758" s="57"/>
      <c r="B758" s="80"/>
      <c r="C758" s="99"/>
      <c r="D758" s="58"/>
      <c r="E758" s="58"/>
      <c r="F758" s="58"/>
      <c r="G758" s="58"/>
      <c r="H758" s="58"/>
      <c r="I758" s="58"/>
      <c r="J758" s="58"/>
    </row>
    <row r="759" spans="1:10" ht="13.5">
      <c r="A759" s="57"/>
      <c r="B759" s="80"/>
      <c r="C759" s="99"/>
      <c r="D759" s="59"/>
      <c r="E759" s="59"/>
      <c r="F759" s="59"/>
      <c r="G759" s="59"/>
      <c r="H759" s="59"/>
      <c r="I759" s="59"/>
      <c r="J759" s="59"/>
    </row>
    <row r="760" spans="1:10" ht="13.5">
      <c r="A760" s="57"/>
      <c r="B760" s="80"/>
      <c r="C760" s="99"/>
      <c r="D760" s="58"/>
      <c r="E760" s="58"/>
      <c r="F760" s="58"/>
      <c r="G760" s="58"/>
      <c r="H760" s="58"/>
      <c r="I760" s="58"/>
      <c r="J760" s="58"/>
    </row>
    <row r="761" spans="1:10" ht="13.5">
      <c r="A761" s="57"/>
      <c r="B761" s="80"/>
      <c r="C761" s="99"/>
      <c r="D761" s="59"/>
      <c r="E761" s="59"/>
      <c r="F761" s="59"/>
      <c r="G761" s="59"/>
      <c r="H761" s="59"/>
      <c r="I761" s="59"/>
      <c r="J761" s="59"/>
    </row>
    <row r="762" spans="1:10" ht="13.5">
      <c r="A762" s="57"/>
      <c r="B762" s="80"/>
      <c r="C762" s="99"/>
      <c r="D762" s="58"/>
      <c r="E762" s="58"/>
      <c r="F762" s="58"/>
      <c r="G762" s="58"/>
      <c r="H762" s="58"/>
      <c r="I762" s="58"/>
      <c r="J762" s="58"/>
    </row>
    <row r="763" spans="1:10" ht="13.5">
      <c r="A763" s="57"/>
      <c r="B763" s="80"/>
      <c r="C763" s="99"/>
      <c r="D763" s="59"/>
      <c r="E763" s="59"/>
      <c r="F763" s="59"/>
      <c r="G763" s="59"/>
      <c r="H763" s="59"/>
      <c r="I763" s="59"/>
      <c r="J763" s="59"/>
    </row>
    <row r="764" spans="1:10" ht="13.5">
      <c r="A764" s="57"/>
      <c r="B764" s="80"/>
      <c r="C764" s="99"/>
      <c r="D764" s="58"/>
      <c r="E764" s="58"/>
      <c r="F764" s="58"/>
      <c r="G764" s="58"/>
      <c r="H764" s="58"/>
      <c r="I764" s="58"/>
      <c r="J764" s="58"/>
    </row>
    <row r="765" spans="1:10" ht="13.5">
      <c r="A765" s="57"/>
      <c r="B765" s="80"/>
      <c r="C765" s="99"/>
      <c r="D765" s="59"/>
      <c r="E765" s="59"/>
      <c r="F765" s="59"/>
      <c r="G765" s="59"/>
      <c r="H765" s="59"/>
      <c r="I765" s="59"/>
      <c r="J765" s="59"/>
    </row>
    <row r="766" spans="1:10" ht="13.5">
      <c r="A766" s="57"/>
      <c r="B766" s="80"/>
      <c r="C766" s="99"/>
      <c r="D766" s="58"/>
      <c r="E766" s="58"/>
      <c r="F766" s="58"/>
      <c r="G766" s="58"/>
      <c r="H766" s="58"/>
      <c r="I766" s="58"/>
      <c r="J766" s="58"/>
    </row>
    <row r="767" spans="1:10" ht="13.5">
      <c r="A767" s="57"/>
      <c r="B767" s="80"/>
      <c r="C767" s="99"/>
      <c r="D767" s="59"/>
      <c r="E767" s="59"/>
      <c r="F767" s="59"/>
      <c r="G767" s="59"/>
      <c r="H767" s="59"/>
      <c r="I767" s="59"/>
      <c r="J767" s="59"/>
    </row>
    <row r="768" spans="1:10" ht="13.5">
      <c r="A768" s="57"/>
      <c r="B768" s="81"/>
      <c r="C768" s="99"/>
      <c r="D768" s="58"/>
      <c r="E768" s="58"/>
      <c r="F768" s="58"/>
      <c r="G768" s="58"/>
      <c r="H768" s="58"/>
      <c r="I768" s="58"/>
      <c r="J768" s="58"/>
    </row>
    <row r="769" spans="1:10" ht="13.5">
      <c r="A769" s="57"/>
      <c r="B769" s="80"/>
      <c r="C769" s="99"/>
      <c r="D769" s="59"/>
      <c r="E769" s="59"/>
      <c r="F769" s="59"/>
      <c r="G769" s="59"/>
      <c r="H769" s="59"/>
      <c r="I769" s="59"/>
      <c r="J769" s="59"/>
    </row>
    <row r="770" spans="1:10" ht="13.5">
      <c r="A770" s="57"/>
      <c r="B770" s="57"/>
      <c r="C770" s="99"/>
      <c r="D770" s="57"/>
      <c r="E770" s="57"/>
      <c r="F770" s="57"/>
      <c r="G770" s="57"/>
      <c r="H770" s="57"/>
      <c r="I770" s="57"/>
      <c r="J770" s="57"/>
    </row>
    <row r="771" spans="1:10" ht="13.5">
      <c r="A771" s="57"/>
      <c r="B771" s="57"/>
      <c r="C771" s="99"/>
      <c r="D771" s="57"/>
      <c r="E771" s="57"/>
      <c r="F771" s="57"/>
      <c r="G771" s="57"/>
      <c r="H771" s="57"/>
      <c r="I771" s="57"/>
      <c r="J771" s="57"/>
    </row>
    <row r="772" spans="1:10" ht="13.5">
      <c r="A772" s="57"/>
      <c r="B772" s="57"/>
      <c r="C772" s="99"/>
      <c r="D772" s="57"/>
      <c r="E772" s="57"/>
      <c r="F772" s="57"/>
      <c r="G772" s="57"/>
      <c r="H772" s="57"/>
      <c r="I772" s="57"/>
      <c r="J772" s="57"/>
    </row>
    <row r="773" spans="1:10" ht="13.5">
      <c r="A773" s="57"/>
      <c r="B773" s="57"/>
      <c r="C773" s="99"/>
      <c r="D773" s="57"/>
      <c r="E773" s="57"/>
      <c r="F773" s="57"/>
      <c r="G773" s="57"/>
      <c r="H773" s="57"/>
      <c r="I773" s="57"/>
      <c r="J773" s="57"/>
    </row>
    <row r="774" spans="1:10" ht="13.5">
      <c r="A774" s="57"/>
      <c r="B774" s="57"/>
      <c r="C774" s="99"/>
      <c r="D774" s="57"/>
      <c r="E774" s="57"/>
      <c r="F774" s="57"/>
      <c r="G774" s="57"/>
      <c r="H774" s="57"/>
      <c r="I774" s="57"/>
      <c r="J774" s="57"/>
    </row>
    <row r="775" spans="1:10" ht="13.5">
      <c r="A775" s="57"/>
      <c r="B775" s="57"/>
      <c r="C775" s="99"/>
      <c r="D775" s="57"/>
      <c r="E775" s="57"/>
      <c r="F775" s="57"/>
      <c r="G775" s="57"/>
      <c r="H775" s="57"/>
      <c r="I775" s="57"/>
      <c r="J775" s="57"/>
    </row>
    <row r="776" spans="1:10" ht="13.5">
      <c r="A776" s="57"/>
      <c r="B776" s="57"/>
      <c r="C776" s="99"/>
      <c r="D776" s="57"/>
      <c r="E776" s="57"/>
      <c r="F776" s="57"/>
      <c r="G776" s="57"/>
      <c r="H776" s="57"/>
      <c r="I776" s="57"/>
      <c r="J776" s="57"/>
    </row>
  </sheetData>
  <sheetProtection/>
  <mergeCells count="252">
    <mergeCell ref="B39:B40"/>
    <mergeCell ref="B41:B42"/>
    <mergeCell ref="B43:B44"/>
    <mergeCell ref="B29:B30"/>
    <mergeCell ref="B27:B28"/>
    <mergeCell ref="B31:B32"/>
    <mergeCell ref="B33:B34"/>
    <mergeCell ref="B35:B36"/>
    <mergeCell ref="B37:B38"/>
    <mergeCell ref="B15:B16"/>
    <mergeCell ref="B17:B18"/>
    <mergeCell ref="B19:B20"/>
    <mergeCell ref="B21:B22"/>
    <mergeCell ref="B23:B24"/>
    <mergeCell ref="B25:B26"/>
    <mergeCell ref="B54:B55"/>
    <mergeCell ref="B56:B57"/>
    <mergeCell ref="B58:B59"/>
    <mergeCell ref="B60:B61"/>
    <mergeCell ref="B62:B63"/>
    <mergeCell ref="B5:B6"/>
    <mergeCell ref="B7:B8"/>
    <mergeCell ref="B9:B10"/>
    <mergeCell ref="B11:B12"/>
    <mergeCell ref="B13:B14"/>
    <mergeCell ref="B64:B65"/>
    <mergeCell ref="B66:B67"/>
    <mergeCell ref="B68:B69"/>
    <mergeCell ref="B70:B71"/>
    <mergeCell ref="B72:B73"/>
    <mergeCell ref="B74:B75"/>
    <mergeCell ref="B105:B106"/>
    <mergeCell ref="B78:B79"/>
    <mergeCell ref="B76:B77"/>
    <mergeCell ref="B80:B81"/>
    <mergeCell ref="B82:B83"/>
    <mergeCell ref="B84:B85"/>
    <mergeCell ref="B86:B87"/>
    <mergeCell ref="B107:B108"/>
    <mergeCell ref="B109:B110"/>
    <mergeCell ref="B111:B112"/>
    <mergeCell ref="B113:B114"/>
    <mergeCell ref="B115:B116"/>
    <mergeCell ref="B88:B89"/>
    <mergeCell ref="B90:B91"/>
    <mergeCell ref="B92:B93"/>
    <mergeCell ref="B101:B102"/>
    <mergeCell ref="B103:B104"/>
    <mergeCell ref="B139:B140"/>
    <mergeCell ref="B117:B118"/>
    <mergeCell ref="B119:B120"/>
    <mergeCell ref="B121:B122"/>
    <mergeCell ref="B125:B126"/>
    <mergeCell ref="B123:B124"/>
    <mergeCell ref="B127:B128"/>
    <mergeCell ref="B150:B151"/>
    <mergeCell ref="B152:B153"/>
    <mergeCell ref="B154:B155"/>
    <mergeCell ref="B156:B157"/>
    <mergeCell ref="B158:B159"/>
    <mergeCell ref="B129:B130"/>
    <mergeCell ref="B131:B132"/>
    <mergeCell ref="B133:B134"/>
    <mergeCell ref="B135:B136"/>
    <mergeCell ref="B137:B138"/>
    <mergeCell ref="B160:B161"/>
    <mergeCell ref="B162:B163"/>
    <mergeCell ref="B164:B165"/>
    <mergeCell ref="B166:B167"/>
    <mergeCell ref="B168:B169"/>
    <mergeCell ref="B170:B171"/>
    <mergeCell ref="B201:B202"/>
    <mergeCell ref="B174:B175"/>
    <mergeCell ref="B172:B173"/>
    <mergeCell ref="B176:B177"/>
    <mergeCell ref="B178:B179"/>
    <mergeCell ref="B180:B181"/>
    <mergeCell ref="B182:B183"/>
    <mergeCell ref="B203:B204"/>
    <mergeCell ref="B205:B206"/>
    <mergeCell ref="B207:B208"/>
    <mergeCell ref="B209:B210"/>
    <mergeCell ref="B211:B212"/>
    <mergeCell ref="B184:B185"/>
    <mergeCell ref="B186:B187"/>
    <mergeCell ref="B188:B189"/>
    <mergeCell ref="B197:B198"/>
    <mergeCell ref="B199:B200"/>
    <mergeCell ref="B235:B236"/>
    <mergeCell ref="B213:B214"/>
    <mergeCell ref="B215:B216"/>
    <mergeCell ref="B217:B218"/>
    <mergeCell ref="B221:B222"/>
    <mergeCell ref="B219:B220"/>
    <mergeCell ref="B223:B224"/>
    <mergeCell ref="B246:B247"/>
    <mergeCell ref="B248:B249"/>
    <mergeCell ref="B250:B251"/>
    <mergeCell ref="B252:B253"/>
    <mergeCell ref="B254:B255"/>
    <mergeCell ref="B225:B226"/>
    <mergeCell ref="B227:B228"/>
    <mergeCell ref="B229:B230"/>
    <mergeCell ref="B231:B232"/>
    <mergeCell ref="B233:B234"/>
    <mergeCell ref="B256:B257"/>
    <mergeCell ref="B258:B259"/>
    <mergeCell ref="B260:B261"/>
    <mergeCell ref="B262:B263"/>
    <mergeCell ref="B264:B265"/>
    <mergeCell ref="B266:B267"/>
    <mergeCell ref="B297:B298"/>
    <mergeCell ref="B286:B287"/>
    <mergeCell ref="B270:B271"/>
    <mergeCell ref="B268:B269"/>
    <mergeCell ref="B272:B273"/>
    <mergeCell ref="B274:B275"/>
    <mergeCell ref="B276:B277"/>
    <mergeCell ref="B278:B279"/>
    <mergeCell ref="B299:B300"/>
    <mergeCell ref="B301:B302"/>
    <mergeCell ref="B303:B304"/>
    <mergeCell ref="B305:B306"/>
    <mergeCell ref="B307:B308"/>
    <mergeCell ref="B280:B281"/>
    <mergeCell ref="B282:B283"/>
    <mergeCell ref="B284:B285"/>
    <mergeCell ref="B293:B294"/>
    <mergeCell ref="B295:B296"/>
    <mergeCell ref="B331:B332"/>
    <mergeCell ref="B309:B310"/>
    <mergeCell ref="B311:B312"/>
    <mergeCell ref="B313:B314"/>
    <mergeCell ref="B317:B318"/>
    <mergeCell ref="B315:B316"/>
    <mergeCell ref="B319:B320"/>
    <mergeCell ref="B342:B343"/>
    <mergeCell ref="B344:B345"/>
    <mergeCell ref="B346:B347"/>
    <mergeCell ref="B348:B349"/>
    <mergeCell ref="B350:B351"/>
    <mergeCell ref="B321:B322"/>
    <mergeCell ref="B323:B324"/>
    <mergeCell ref="B325:B326"/>
    <mergeCell ref="B327:B328"/>
    <mergeCell ref="B329:B330"/>
    <mergeCell ref="B352:B353"/>
    <mergeCell ref="B354:B355"/>
    <mergeCell ref="B356:B357"/>
    <mergeCell ref="B358:B359"/>
    <mergeCell ref="B360:B361"/>
    <mergeCell ref="B362:B363"/>
    <mergeCell ref="B393:B394"/>
    <mergeCell ref="B366:B367"/>
    <mergeCell ref="B364:B365"/>
    <mergeCell ref="B368:B369"/>
    <mergeCell ref="B370:B371"/>
    <mergeCell ref="B372:B373"/>
    <mergeCell ref="B374:B375"/>
    <mergeCell ref="B395:B396"/>
    <mergeCell ref="B397:B398"/>
    <mergeCell ref="B399:B400"/>
    <mergeCell ref="B401:B402"/>
    <mergeCell ref="B403:B404"/>
    <mergeCell ref="B376:B377"/>
    <mergeCell ref="B378:B379"/>
    <mergeCell ref="B380:B381"/>
    <mergeCell ref="B389:B390"/>
    <mergeCell ref="B391:B392"/>
    <mergeCell ref="B405:B406"/>
    <mergeCell ref="B407:B408"/>
    <mergeCell ref="B409:B410"/>
    <mergeCell ref="B413:B414"/>
    <mergeCell ref="B411:B412"/>
    <mergeCell ref="B415:B416"/>
    <mergeCell ref="B417:B418"/>
    <mergeCell ref="B419:B420"/>
    <mergeCell ref="B421:B422"/>
    <mergeCell ref="B423:B424"/>
    <mergeCell ref="B425:B426"/>
    <mergeCell ref="B427:B428"/>
    <mergeCell ref="B438:B439"/>
    <mergeCell ref="B440:B441"/>
    <mergeCell ref="B442:B443"/>
    <mergeCell ref="B444:B445"/>
    <mergeCell ref="B446:B447"/>
    <mergeCell ref="B448:B449"/>
    <mergeCell ref="B450:B451"/>
    <mergeCell ref="B452:B453"/>
    <mergeCell ref="B454:B455"/>
    <mergeCell ref="B456:B457"/>
    <mergeCell ref="B458:B459"/>
    <mergeCell ref="B489:B490"/>
    <mergeCell ref="B462:B463"/>
    <mergeCell ref="B460:B461"/>
    <mergeCell ref="B464:B465"/>
    <mergeCell ref="B466:B467"/>
    <mergeCell ref="B468:B469"/>
    <mergeCell ref="B470:B471"/>
    <mergeCell ref="B491:B492"/>
    <mergeCell ref="B493:B494"/>
    <mergeCell ref="B495:B496"/>
    <mergeCell ref="B497:B498"/>
    <mergeCell ref="B499:B500"/>
    <mergeCell ref="B472:B473"/>
    <mergeCell ref="B474:B475"/>
    <mergeCell ref="B476:B477"/>
    <mergeCell ref="B485:B486"/>
    <mergeCell ref="B487:B488"/>
    <mergeCell ref="B523:B524"/>
    <mergeCell ref="B501:B502"/>
    <mergeCell ref="B503:B504"/>
    <mergeCell ref="B505:B506"/>
    <mergeCell ref="B509:B510"/>
    <mergeCell ref="B507:B508"/>
    <mergeCell ref="B511:B512"/>
    <mergeCell ref="B534:B535"/>
    <mergeCell ref="B536:B537"/>
    <mergeCell ref="B538:B539"/>
    <mergeCell ref="B540:B541"/>
    <mergeCell ref="B542:B543"/>
    <mergeCell ref="B513:B514"/>
    <mergeCell ref="B515:B516"/>
    <mergeCell ref="B517:B518"/>
    <mergeCell ref="B519:B520"/>
    <mergeCell ref="B521:B522"/>
    <mergeCell ref="B544:B545"/>
    <mergeCell ref="B546:B547"/>
    <mergeCell ref="B548:B549"/>
    <mergeCell ref="B550:B551"/>
    <mergeCell ref="B552:B553"/>
    <mergeCell ref="B554:B555"/>
    <mergeCell ref="B45:B46"/>
    <mergeCell ref="B94:B95"/>
    <mergeCell ref="B141:B142"/>
    <mergeCell ref="B190:B191"/>
    <mergeCell ref="B237:B238"/>
    <mergeCell ref="B568:B569"/>
    <mergeCell ref="B558:B559"/>
    <mergeCell ref="B556:B557"/>
    <mergeCell ref="B560:B561"/>
    <mergeCell ref="B562:B563"/>
    <mergeCell ref="B333:B334"/>
    <mergeCell ref="B382:B383"/>
    <mergeCell ref="B429:B430"/>
    <mergeCell ref="B478:B479"/>
    <mergeCell ref="B525:B526"/>
    <mergeCell ref="B574:B575"/>
    <mergeCell ref="B570:B571"/>
    <mergeCell ref="B572:B573"/>
    <mergeCell ref="B564:B565"/>
    <mergeCell ref="B566:B567"/>
  </mergeCells>
  <printOptions/>
  <pageMargins left="0.7" right="0.7" top="0.75" bottom="0.75" header="0.3" footer="0.3"/>
  <pageSetup fitToHeight="0" fitToWidth="1" horizontalDpi="600" verticalDpi="600" orientation="portrait" paperSize="9" scale="60" r:id="rId1"/>
  <rowBreaks count="9" manualBreakCount="9">
    <brk id="95" max="255" man="1"/>
    <brk id="191" max="255" man="1"/>
    <brk id="287" max="11" man="1"/>
    <brk id="383" max="11" man="1"/>
    <brk id="479" max="11" man="1"/>
    <brk id="575" max="255" man="1"/>
    <brk id="625" max="255" man="1"/>
    <brk id="675" max="255" man="1"/>
    <brk id="7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S98"/>
  <sheetViews>
    <sheetView view="pageBreakPreview" zoomScale="80" zoomScaleSheetLayoutView="80" zoomScalePageLayoutView="90" workbookViewId="0" topLeftCell="A1">
      <selection activeCell="F15" sqref="F15"/>
    </sheetView>
  </sheetViews>
  <sheetFormatPr defaultColWidth="13.00390625" defaultRowHeight="13.5"/>
  <cols>
    <col min="1" max="1" width="2.50390625" style="1" customWidth="1"/>
    <col min="2" max="16384" width="13.00390625" style="1" customWidth="1"/>
  </cols>
  <sheetData>
    <row r="1" spans="1:18" ht="13.5">
      <c r="A1" s="19" t="s">
        <v>319</v>
      </c>
      <c r="B1" s="20"/>
      <c r="C1" s="20"/>
      <c r="D1" s="20"/>
      <c r="E1" s="20"/>
      <c r="F1" s="20"/>
      <c r="G1" s="20"/>
      <c r="H1" s="20"/>
      <c r="I1" s="20"/>
      <c r="J1" s="20"/>
      <c r="K1" s="20"/>
      <c r="L1" s="20"/>
      <c r="M1" s="20"/>
      <c r="N1" s="20"/>
      <c r="O1" s="20"/>
      <c r="P1" s="20"/>
      <c r="Q1" s="20"/>
      <c r="R1" s="20"/>
    </row>
    <row r="2" spans="1:18" ht="13.5">
      <c r="A2" s="9" t="s">
        <v>233</v>
      </c>
      <c r="B2" s="20"/>
      <c r="C2" s="20"/>
      <c r="D2" s="20"/>
      <c r="E2" s="20"/>
      <c r="F2" s="20"/>
      <c r="G2" s="20"/>
      <c r="H2" s="20"/>
      <c r="I2" s="20"/>
      <c r="J2" s="20"/>
      <c r="K2" s="20"/>
      <c r="L2" s="20"/>
      <c r="M2" s="20"/>
      <c r="N2" s="20"/>
      <c r="O2" s="20"/>
      <c r="P2" s="20"/>
      <c r="Q2" s="20"/>
      <c r="R2" s="20"/>
    </row>
    <row r="3" spans="1:19" ht="13.5">
      <c r="A3" s="20"/>
      <c r="B3" s="20"/>
      <c r="C3" s="20"/>
      <c r="D3" s="20"/>
      <c r="E3" s="20"/>
      <c r="F3" s="20"/>
      <c r="G3" s="20"/>
      <c r="H3" s="20"/>
      <c r="I3" s="20"/>
      <c r="J3" s="20"/>
      <c r="K3" s="20"/>
      <c r="L3" s="20"/>
      <c r="M3" s="20"/>
      <c r="N3" s="20"/>
      <c r="O3" s="20"/>
      <c r="P3" s="20"/>
      <c r="Q3" s="20"/>
      <c r="S3" s="290" t="s">
        <v>250</v>
      </c>
    </row>
    <row r="4" spans="1:19" ht="45.75" customHeight="1">
      <c r="A4" s="20"/>
      <c r="B4" s="291"/>
      <c r="C4" s="95" t="s">
        <v>221</v>
      </c>
      <c r="D4" s="21" t="s">
        <v>12</v>
      </c>
      <c r="E4" s="35" t="s">
        <v>13</v>
      </c>
      <c r="F4" s="35" t="s">
        <v>14</v>
      </c>
      <c r="G4" s="35" t="s">
        <v>15</v>
      </c>
      <c r="H4" s="35" t="s">
        <v>16</v>
      </c>
      <c r="I4" s="35" t="s">
        <v>17</v>
      </c>
      <c r="J4" s="35" t="s">
        <v>143</v>
      </c>
      <c r="K4" s="35" t="s">
        <v>144</v>
      </c>
      <c r="L4" s="35" t="s">
        <v>18</v>
      </c>
      <c r="M4" s="35" t="s">
        <v>19</v>
      </c>
      <c r="N4" s="35" t="s">
        <v>20</v>
      </c>
      <c r="O4" s="35" t="s">
        <v>21</v>
      </c>
      <c r="P4" s="35" t="s">
        <v>22</v>
      </c>
      <c r="Q4" s="21" t="s">
        <v>23</v>
      </c>
      <c r="R4" s="35" t="s">
        <v>24</v>
      </c>
      <c r="S4" s="124" t="s">
        <v>224</v>
      </c>
    </row>
    <row r="5" spans="1:19" ht="13.5">
      <c r="A5" s="20"/>
      <c r="B5" s="331" t="s">
        <v>84</v>
      </c>
      <c r="C5" s="96">
        <v>7194</v>
      </c>
      <c r="D5" s="25">
        <f>SUM(D7,D9,D11)</f>
        <v>5227</v>
      </c>
      <c r="E5" s="25">
        <f aca="true" t="shared" si="0" ref="E5:Q5">SUM(E7,E9,E11)</f>
        <v>2748</v>
      </c>
      <c r="F5" s="25">
        <f t="shared" si="0"/>
        <v>1295</v>
      </c>
      <c r="G5" s="25">
        <f t="shared" si="0"/>
        <v>2549</v>
      </c>
      <c r="H5" s="25">
        <f t="shared" si="0"/>
        <v>1569</v>
      </c>
      <c r="I5" s="25">
        <f t="shared" si="0"/>
        <v>2439</v>
      </c>
      <c r="J5" s="25">
        <f t="shared" si="0"/>
        <v>2203</v>
      </c>
      <c r="K5" s="25">
        <f t="shared" si="0"/>
        <v>4902</v>
      </c>
      <c r="L5" s="25">
        <f t="shared" si="0"/>
        <v>4341</v>
      </c>
      <c r="M5" s="25">
        <f t="shared" si="0"/>
        <v>3431</v>
      </c>
      <c r="N5" s="25">
        <f t="shared" si="0"/>
        <v>795</v>
      </c>
      <c r="O5" s="25">
        <f t="shared" si="0"/>
        <v>1232</v>
      </c>
      <c r="P5" s="25">
        <f t="shared" si="0"/>
        <v>3317</v>
      </c>
      <c r="Q5" s="25">
        <f t="shared" si="0"/>
        <v>108</v>
      </c>
      <c r="R5" s="25">
        <f>SUM(R7,R9,R11)</f>
        <v>139</v>
      </c>
      <c r="S5" s="43">
        <f>SUM(S7,S9,S11)</f>
        <v>0</v>
      </c>
    </row>
    <row r="6" spans="1:19" ht="13.5">
      <c r="A6" s="20"/>
      <c r="B6" s="341"/>
      <c r="C6" s="294" t="s">
        <v>258</v>
      </c>
      <c r="D6" s="27">
        <f>ROUND(D5/$C5*100,1)</f>
        <v>72.7</v>
      </c>
      <c r="E6" s="27">
        <f aca="true" t="shared" si="1" ref="E6:K6">ROUND(E5/$C5*100,1)</f>
        <v>38.2</v>
      </c>
      <c r="F6" s="27">
        <f t="shared" si="1"/>
        <v>18</v>
      </c>
      <c r="G6" s="27">
        <f t="shared" si="1"/>
        <v>35.4</v>
      </c>
      <c r="H6" s="27">
        <f t="shared" si="1"/>
        <v>21.8</v>
      </c>
      <c r="I6" s="27">
        <f t="shared" si="1"/>
        <v>33.9</v>
      </c>
      <c r="J6" s="27">
        <f t="shared" si="1"/>
        <v>30.6</v>
      </c>
      <c r="K6" s="27">
        <f t="shared" si="1"/>
        <v>68.1</v>
      </c>
      <c r="L6" s="27">
        <f aca="true" t="shared" si="2" ref="L6:R6">ROUND(L5/$C5*100,1)</f>
        <v>60.3</v>
      </c>
      <c r="M6" s="27">
        <f t="shared" si="2"/>
        <v>47.7</v>
      </c>
      <c r="N6" s="27">
        <f t="shared" si="2"/>
        <v>11.1</v>
      </c>
      <c r="O6" s="27">
        <f t="shared" si="2"/>
        <v>17.1</v>
      </c>
      <c r="P6" s="27">
        <f t="shared" si="2"/>
        <v>46.1</v>
      </c>
      <c r="Q6" s="27">
        <f t="shared" si="2"/>
        <v>1.5</v>
      </c>
      <c r="R6" s="27">
        <f t="shared" si="2"/>
        <v>1.9</v>
      </c>
      <c r="S6" s="130">
        <f>ROUND(S5/$C5*100,1)</f>
        <v>0</v>
      </c>
    </row>
    <row r="7" spans="1:19" ht="13.5">
      <c r="A7" s="20"/>
      <c r="B7" s="332" t="s">
        <v>89</v>
      </c>
      <c r="C7" s="97">
        <v>3673</v>
      </c>
      <c r="D7" s="37">
        <v>2671</v>
      </c>
      <c r="E7" s="37">
        <v>1403</v>
      </c>
      <c r="F7" s="37">
        <v>648</v>
      </c>
      <c r="G7" s="37">
        <v>1280</v>
      </c>
      <c r="H7" s="37">
        <v>770</v>
      </c>
      <c r="I7" s="37">
        <v>1236</v>
      </c>
      <c r="J7" s="37">
        <v>1137</v>
      </c>
      <c r="K7" s="37">
        <v>2491</v>
      </c>
      <c r="L7" s="37">
        <v>2218</v>
      </c>
      <c r="M7" s="37">
        <v>1743</v>
      </c>
      <c r="N7" s="37">
        <v>342</v>
      </c>
      <c r="O7" s="37">
        <v>607</v>
      </c>
      <c r="P7" s="37">
        <v>1648</v>
      </c>
      <c r="Q7" s="37">
        <v>62</v>
      </c>
      <c r="R7" s="37">
        <v>74</v>
      </c>
      <c r="S7" s="299">
        <v>0</v>
      </c>
    </row>
    <row r="8" spans="1:19" ht="13.5">
      <c r="A8" s="20"/>
      <c r="B8" s="341"/>
      <c r="C8" s="294" t="s">
        <v>258</v>
      </c>
      <c r="D8" s="27">
        <f aca="true" t="shared" si="3" ref="D8:K8">ROUND(D7/$C7*100,1)</f>
        <v>72.7</v>
      </c>
      <c r="E8" s="27">
        <f t="shared" si="3"/>
        <v>38.2</v>
      </c>
      <c r="F8" s="27">
        <f t="shared" si="3"/>
        <v>17.6</v>
      </c>
      <c r="G8" s="27">
        <f t="shared" si="3"/>
        <v>34.8</v>
      </c>
      <c r="H8" s="27">
        <f t="shared" si="3"/>
        <v>21</v>
      </c>
      <c r="I8" s="27">
        <f t="shared" si="3"/>
        <v>33.7</v>
      </c>
      <c r="J8" s="27">
        <f t="shared" si="3"/>
        <v>31</v>
      </c>
      <c r="K8" s="27">
        <f t="shared" si="3"/>
        <v>67.8</v>
      </c>
      <c r="L8" s="27">
        <f aca="true" t="shared" si="4" ref="L8:R8">ROUND(L7/$C7*100,1)</f>
        <v>60.4</v>
      </c>
      <c r="M8" s="27">
        <f t="shared" si="4"/>
        <v>47.5</v>
      </c>
      <c r="N8" s="27">
        <f t="shared" si="4"/>
        <v>9.3</v>
      </c>
      <c r="O8" s="27">
        <f t="shared" si="4"/>
        <v>16.5</v>
      </c>
      <c r="P8" s="27">
        <f t="shared" si="4"/>
        <v>44.9</v>
      </c>
      <c r="Q8" s="27">
        <f t="shared" si="4"/>
        <v>1.7</v>
      </c>
      <c r="R8" s="27">
        <f t="shared" si="4"/>
        <v>2</v>
      </c>
      <c r="S8" s="130">
        <f>ROUND(S7/L7*100,1)</f>
        <v>0</v>
      </c>
    </row>
    <row r="9" spans="1:19" ht="13.5">
      <c r="A9" s="20"/>
      <c r="B9" s="340" t="s">
        <v>90</v>
      </c>
      <c r="C9" s="97">
        <v>3436</v>
      </c>
      <c r="D9" s="37">
        <v>2496</v>
      </c>
      <c r="E9" s="37">
        <v>1317</v>
      </c>
      <c r="F9" s="37">
        <v>631</v>
      </c>
      <c r="G9" s="37">
        <v>1243</v>
      </c>
      <c r="H9" s="37">
        <v>778</v>
      </c>
      <c r="I9" s="37">
        <v>1174</v>
      </c>
      <c r="J9" s="37">
        <v>1036</v>
      </c>
      <c r="K9" s="37">
        <v>2351</v>
      </c>
      <c r="L9" s="37">
        <v>2067</v>
      </c>
      <c r="M9" s="37">
        <v>1645</v>
      </c>
      <c r="N9" s="37">
        <v>442</v>
      </c>
      <c r="O9" s="37">
        <v>606</v>
      </c>
      <c r="P9" s="37">
        <v>1623</v>
      </c>
      <c r="Q9" s="37">
        <v>45</v>
      </c>
      <c r="R9" s="37">
        <v>62</v>
      </c>
      <c r="S9" s="299">
        <v>0</v>
      </c>
    </row>
    <row r="10" spans="1:19" ht="13.5">
      <c r="A10" s="20"/>
      <c r="B10" s="341"/>
      <c r="C10" s="294" t="s">
        <v>258</v>
      </c>
      <c r="D10" s="27">
        <f aca="true" t="shared" si="5" ref="D10:K10">ROUND(D9/$C9*100,1)</f>
        <v>72.6</v>
      </c>
      <c r="E10" s="27">
        <f t="shared" si="5"/>
        <v>38.3</v>
      </c>
      <c r="F10" s="27">
        <f t="shared" si="5"/>
        <v>18.4</v>
      </c>
      <c r="G10" s="27">
        <f t="shared" si="5"/>
        <v>36.2</v>
      </c>
      <c r="H10" s="27">
        <f t="shared" si="5"/>
        <v>22.6</v>
      </c>
      <c r="I10" s="27">
        <f t="shared" si="5"/>
        <v>34.2</v>
      </c>
      <c r="J10" s="27">
        <f t="shared" si="5"/>
        <v>30.2</v>
      </c>
      <c r="K10" s="27">
        <f t="shared" si="5"/>
        <v>68.4</v>
      </c>
      <c r="L10" s="27">
        <f aca="true" t="shared" si="6" ref="L10:R10">ROUND(L9/$C9*100,1)</f>
        <v>60.2</v>
      </c>
      <c r="M10" s="27">
        <f t="shared" si="6"/>
        <v>47.9</v>
      </c>
      <c r="N10" s="27">
        <f t="shared" si="6"/>
        <v>12.9</v>
      </c>
      <c r="O10" s="27">
        <f t="shared" si="6"/>
        <v>17.6</v>
      </c>
      <c r="P10" s="27">
        <f t="shared" si="6"/>
        <v>47.2</v>
      </c>
      <c r="Q10" s="27">
        <f t="shared" si="6"/>
        <v>1.3</v>
      </c>
      <c r="R10" s="27">
        <f t="shared" si="6"/>
        <v>1.8</v>
      </c>
      <c r="S10" s="130">
        <f>ROUND(S9/L9*100,1)</f>
        <v>0</v>
      </c>
    </row>
    <row r="11" spans="1:19" ht="13.5">
      <c r="A11" s="20"/>
      <c r="B11" s="342" t="s">
        <v>88</v>
      </c>
      <c r="C11" s="97">
        <v>85</v>
      </c>
      <c r="D11" s="37">
        <v>60</v>
      </c>
      <c r="E11" s="37">
        <v>28</v>
      </c>
      <c r="F11" s="37">
        <v>16</v>
      </c>
      <c r="G11" s="37">
        <v>26</v>
      </c>
      <c r="H11" s="37">
        <v>21</v>
      </c>
      <c r="I11" s="37">
        <v>29</v>
      </c>
      <c r="J11" s="37">
        <v>30</v>
      </c>
      <c r="K11" s="37">
        <v>60</v>
      </c>
      <c r="L11" s="37">
        <v>56</v>
      </c>
      <c r="M11" s="37">
        <v>43</v>
      </c>
      <c r="N11" s="37">
        <v>11</v>
      </c>
      <c r="O11" s="37">
        <v>19</v>
      </c>
      <c r="P11" s="37">
        <v>46</v>
      </c>
      <c r="Q11" s="37">
        <v>1</v>
      </c>
      <c r="R11" s="37">
        <v>3</v>
      </c>
      <c r="S11" s="299">
        <v>0</v>
      </c>
    </row>
    <row r="12" spans="1:19" ht="13.5">
      <c r="A12" s="20"/>
      <c r="B12" s="343"/>
      <c r="C12" s="295" t="s">
        <v>258</v>
      </c>
      <c r="D12" s="31">
        <f aca="true" t="shared" si="7" ref="D12:K12">ROUND(D11/$C11*100,1)</f>
        <v>70.6</v>
      </c>
      <c r="E12" s="31">
        <f t="shared" si="7"/>
        <v>32.9</v>
      </c>
      <c r="F12" s="31">
        <f t="shared" si="7"/>
        <v>18.8</v>
      </c>
      <c r="G12" s="31">
        <f t="shared" si="7"/>
        <v>30.6</v>
      </c>
      <c r="H12" s="31">
        <f t="shared" si="7"/>
        <v>24.7</v>
      </c>
      <c r="I12" s="31">
        <f t="shared" si="7"/>
        <v>34.1</v>
      </c>
      <c r="J12" s="31">
        <f t="shared" si="7"/>
        <v>35.3</v>
      </c>
      <c r="K12" s="31">
        <f t="shared" si="7"/>
        <v>70.6</v>
      </c>
      <c r="L12" s="31">
        <f aca="true" t="shared" si="8" ref="L12:R12">ROUND(L11/$C11*100,1)</f>
        <v>65.9</v>
      </c>
      <c r="M12" s="31">
        <f t="shared" si="8"/>
        <v>50.6</v>
      </c>
      <c r="N12" s="31">
        <f t="shared" si="8"/>
        <v>12.9</v>
      </c>
      <c r="O12" s="31">
        <f t="shared" si="8"/>
        <v>22.4</v>
      </c>
      <c r="P12" s="31">
        <f t="shared" si="8"/>
        <v>54.1</v>
      </c>
      <c r="Q12" s="31">
        <f t="shared" si="8"/>
        <v>1.2</v>
      </c>
      <c r="R12" s="31">
        <f t="shared" si="8"/>
        <v>3.5</v>
      </c>
      <c r="S12" s="129">
        <f>ROUND(S11/L11*100,1)</f>
        <v>0</v>
      </c>
    </row>
    <row r="13" spans="1:19" ht="13.5">
      <c r="A13" s="20"/>
      <c r="B13" s="331" t="s">
        <v>84</v>
      </c>
      <c r="C13" s="96">
        <v>7194</v>
      </c>
      <c r="D13" s="42">
        <f aca="true" t="shared" si="9" ref="D13:Q13">SUM(D15,D17,D19,D21,D23)</f>
        <v>5227</v>
      </c>
      <c r="E13" s="42">
        <f>SUM(E15,E17,E19,E21,E23)</f>
        <v>2748</v>
      </c>
      <c r="F13" s="42">
        <f t="shared" si="9"/>
        <v>1295</v>
      </c>
      <c r="G13" s="42">
        <f t="shared" si="9"/>
        <v>2549</v>
      </c>
      <c r="H13" s="42">
        <f t="shared" si="9"/>
        <v>1569</v>
      </c>
      <c r="I13" s="42">
        <f t="shared" si="9"/>
        <v>2439</v>
      </c>
      <c r="J13" s="42">
        <f t="shared" si="9"/>
        <v>2203</v>
      </c>
      <c r="K13" s="42">
        <f t="shared" si="9"/>
        <v>4902</v>
      </c>
      <c r="L13" s="42">
        <f t="shared" si="9"/>
        <v>4341</v>
      </c>
      <c r="M13" s="42">
        <f t="shared" si="9"/>
        <v>3431</v>
      </c>
      <c r="N13" s="42">
        <f t="shared" si="9"/>
        <v>795</v>
      </c>
      <c r="O13" s="25">
        <f t="shared" si="9"/>
        <v>1232</v>
      </c>
      <c r="P13" s="25">
        <f t="shared" si="9"/>
        <v>3317</v>
      </c>
      <c r="Q13" s="25">
        <f t="shared" si="9"/>
        <v>108</v>
      </c>
      <c r="R13" s="25">
        <f>SUM(R15,R17,R19,R21,R23)</f>
        <v>139</v>
      </c>
      <c r="S13" s="43">
        <f>SUM(S15,S17,S19,S21,S23)</f>
        <v>0</v>
      </c>
    </row>
    <row r="14" spans="1:19" ht="13.5">
      <c r="A14" s="20"/>
      <c r="B14" s="341"/>
      <c r="C14" s="294" t="s">
        <v>258</v>
      </c>
      <c r="D14" s="27">
        <f aca="true" t="shared" si="10" ref="D14:K14">ROUND(D13/$C13*100,1)</f>
        <v>72.7</v>
      </c>
      <c r="E14" s="27">
        <f t="shared" si="10"/>
        <v>38.2</v>
      </c>
      <c r="F14" s="27">
        <f t="shared" si="10"/>
        <v>18</v>
      </c>
      <c r="G14" s="27">
        <f t="shared" si="10"/>
        <v>35.4</v>
      </c>
      <c r="H14" s="27">
        <f t="shared" si="10"/>
        <v>21.8</v>
      </c>
      <c r="I14" s="27">
        <f t="shared" si="10"/>
        <v>33.9</v>
      </c>
      <c r="J14" s="27">
        <f t="shared" si="10"/>
        <v>30.6</v>
      </c>
      <c r="K14" s="27">
        <f t="shared" si="10"/>
        <v>68.1</v>
      </c>
      <c r="L14" s="27">
        <f aca="true" t="shared" si="11" ref="L14:R14">ROUND(L13/$C13*100,1)</f>
        <v>60.3</v>
      </c>
      <c r="M14" s="27">
        <f t="shared" si="11"/>
        <v>47.7</v>
      </c>
      <c r="N14" s="27">
        <f t="shared" si="11"/>
        <v>11.1</v>
      </c>
      <c r="O14" s="27">
        <f t="shared" si="11"/>
        <v>17.1</v>
      </c>
      <c r="P14" s="27">
        <f t="shared" si="11"/>
        <v>46.1</v>
      </c>
      <c r="Q14" s="27">
        <f t="shared" si="11"/>
        <v>1.5</v>
      </c>
      <c r="R14" s="27">
        <f t="shared" si="11"/>
        <v>1.9</v>
      </c>
      <c r="S14" s="130">
        <f>ROUND(S13/$C13*100,1)</f>
        <v>0</v>
      </c>
    </row>
    <row r="15" spans="1:19" ht="13.5">
      <c r="A15" s="20"/>
      <c r="B15" s="340" t="s">
        <v>177</v>
      </c>
      <c r="C15" s="93">
        <v>751</v>
      </c>
      <c r="D15" s="37">
        <v>546</v>
      </c>
      <c r="E15" s="37">
        <v>300</v>
      </c>
      <c r="F15" s="37">
        <v>184</v>
      </c>
      <c r="G15" s="37">
        <v>277</v>
      </c>
      <c r="H15" s="37">
        <v>149</v>
      </c>
      <c r="I15" s="37">
        <v>260</v>
      </c>
      <c r="J15" s="37">
        <v>227</v>
      </c>
      <c r="K15" s="37">
        <v>463</v>
      </c>
      <c r="L15" s="37">
        <v>431</v>
      </c>
      <c r="M15" s="37">
        <v>361</v>
      </c>
      <c r="N15" s="37">
        <v>65</v>
      </c>
      <c r="O15" s="37">
        <v>130</v>
      </c>
      <c r="P15" s="37">
        <v>345</v>
      </c>
      <c r="Q15" s="37">
        <v>9</v>
      </c>
      <c r="R15" s="37">
        <v>14</v>
      </c>
      <c r="S15" s="299">
        <v>0</v>
      </c>
    </row>
    <row r="16" spans="1:19" ht="13.5">
      <c r="A16" s="20"/>
      <c r="B16" s="341"/>
      <c r="C16" s="294" t="s">
        <v>258</v>
      </c>
      <c r="D16" s="27">
        <f aca="true" t="shared" si="12" ref="D16:K16">ROUND(D15/$C15*100,1)</f>
        <v>72.7</v>
      </c>
      <c r="E16" s="27">
        <f t="shared" si="12"/>
        <v>39.9</v>
      </c>
      <c r="F16" s="27">
        <f t="shared" si="12"/>
        <v>24.5</v>
      </c>
      <c r="G16" s="27">
        <f t="shared" si="12"/>
        <v>36.9</v>
      </c>
      <c r="H16" s="27">
        <f t="shared" si="12"/>
        <v>19.8</v>
      </c>
      <c r="I16" s="27">
        <f t="shared" si="12"/>
        <v>34.6</v>
      </c>
      <c r="J16" s="27">
        <f t="shared" si="12"/>
        <v>30.2</v>
      </c>
      <c r="K16" s="27">
        <f t="shared" si="12"/>
        <v>61.7</v>
      </c>
      <c r="L16" s="27">
        <f aca="true" t="shared" si="13" ref="L16:R16">ROUND(L15/$C15*100,1)</f>
        <v>57.4</v>
      </c>
      <c r="M16" s="27">
        <f t="shared" si="13"/>
        <v>48.1</v>
      </c>
      <c r="N16" s="27">
        <f t="shared" si="13"/>
        <v>8.7</v>
      </c>
      <c r="O16" s="27">
        <f t="shared" si="13"/>
        <v>17.3</v>
      </c>
      <c r="P16" s="27">
        <f t="shared" si="13"/>
        <v>45.9</v>
      </c>
      <c r="Q16" s="27">
        <f t="shared" si="13"/>
        <v>1.2</v>
      </c>
      <c r="R16" s="27">
        <f t="shared" si="13"/>
        <v>1.9</v>
      </c>
      <c r="S16" s="130">
        <f>ROUND(S15/$C15*100,1)</f>
        <v>0</v>
      </c>
    </row>
    <row r="17" spans="1:19" ht="13.5">
      <c r="A17" s="20"/>
      <c r="B17" s="340" t="s">
        <v>178</v>
      </c>
      <c r="C17" s="93">
        <v>2327</v>
      </c>
      <c r="D17" s="37">
        <v>1691</v>
      </c>
      <c r="E17" s="37">
        <v>892</v>
      </c>
      <c r="F17" s="37">
        <v>484</v>
      </c>
      <c r="G17" s="37">
        <v>844</v>
      </c>
      <c r="H17" s="37">
        <v>513</v>
      </c>
      <c r="I17" s="37">
        <v>794</v>
      </c>
      <c r="J17" s="37">
        <v>694</v>
      </c>
      <c r="K17" s="37">
        <v>1576</v>
      </c>
      <c r="L17" s="37">
        <v>1436</v>
      </c>
      <c r="M17" s="37">
        <v>1117</v>
      </c>
      <c r="N17" s="37">
        <v>252</v>
      </c>
      <c r="O17" s="37">
        <v>390</v>
      </c>
      <c r="P17" s="37">
        <v>1066</v>
      </c>
      <c r="Q17" s="37">
        <v>33</v>
      </c>
      <c r="R17" s="37">
        <v>45</v>
      </c>
      <c r="S17" s="299">
        <v>0</v>
      </c>
    </row>
    <row r="18" spans="1:19" ht="13.5">
      <c r="A18" s="20"/>
      <c r="B18" s="341"/>
      <c r="C18" s="294" t="s">
        <v>258</v>
      </c>
      <c r="D18" s="27">
        <f aca="true" t="shared" si="14" ref="D18:K18">ROUND(D17/$C17*100,1)</f>
        <v>72.7</v>
      </c>
      <c r="E18" s="27">
        <f t="shared" si="14"/>
        <v>38.3</v>
      </c>
      <c r="F18" s="27">
        <f t="shared" si="14"/>
        <v>20.8</v>
      </c>
      <c r="G18" s="27">
        <f t="shared" si="14"/>
        <v>36.3</v>
      </c>
      <c r="H18" s="27">
        <f t="shared" si="14"/>
        <v>22</v>
      </c>
      <c r="I18" s="27">
        <f t="shared" si="14"/>
        <v>34.1</v>
      </c>
      <c r="J18" s="27">
        <f t="shared" si="14"/>
        <v>29.8</v>
      </c>
      <c r="K18" s="27">
        <f t="shared" si="14"/>
        <v>67.7</v>
      </c>
      <c r="L18" s="27">
        <f aca="true" t="shared" si="15" ref="L18:R18">ROUND(L17/$C17*100,1)</f>
        <v>61.7</v>
      </c>
      <c r="M18" s="27">
        <f t="shared" si="15"/>
        <v>48</v>
      </c>
      <c r="N18" s="27">
        <f t="shared" si="15"/>
        <v>10.8</v>
      </c>
      <c r="O18" s="116">
        <f t="shared" si="15"/>
        <v>16.8</v>
      </c>
      <c r="P18" s="116">
        <f t="shared" si="15"/>
        <v>45.8</v>
      </c>
      <c r="Q18" s="116">
        <f t="shared" si="15"/>
        <v>1.4</v>
      </c>
      <c r="R18" s="27">
        <f t="shared" si="15"/>
        <v>1.9</v>
      </c>
      <c r="S18" s="130">
        <f>ROUND(S17/$C17*100,1)</f>
        <v>0</v>
      </c>
    </row>
    <row r="19" spans="1:19" ht="13.5">
      <c r="A19" s="20"/>
      <c r="B19" s="340" t="s">
        <v>110</v>
      </c>
      <c r="C19" s="93">
        <v>2394</v>
      </c>
      <c r="D19" s="37">
        <v>1721</v>
      </c>
      <c r="E19" s="37">
        <v>886</v>
      </c>
      <c r="F19" s="37">
        <v>404</v>
      </c>
      <c r="G19" s="37">
        <v>826</v>
      </c>
      <c r="H19" s="37">
        <v>516</v>
      </c>
      <c r="I19" s="37">
        <v>789</v>
      </c>
      <c r="J19" s="37">
        <v>706</v>
      </c>
      <c r="K19" s="37">
        <v>1656</v>
      </c>
      <c r="L19" s="37">
        <v>1435</v>
      </c>
      <c r="M19" s="37">
        <v>1125</v>
      </c>
      <c r="N19" s="37">
        <v>272</v>
      </c>
      <c r="O19" s="37">
        <v>424</v>
      </c>
      <c r="P19" s="37">
        <v>1106</v>
      </c>
      <c r="Q19" s="37">
        <v>44</v>
      </c>
      <c r="R19" s="29">
        <v>50</v>
      </c>
      <c r="S19" s="299">
        <v>0</v>
      </c>
    </row>
    <row r="20" spans="1:19" ht="13.5">
      <c r="A20" s="20"/>
      <c r="B20" s="341"/>
      <c r="C20" s="294" t="s">
        <v>258</v>
      </c>
      <c r="D20" s="27">
        <f aca="true" t="shared" si="16" ref="D20:K20">ROUND(D19/$C19*100,1)</f>
        <v>71.9</v>
      </c>
      <c r="E20" s="27">
        <f t="shared" si="16"/>
        <v>37</v>
      </c>
      <c r="F20" s="27">
        <f t="shared" si="16"/>
        <v>16.9</v>
      </c>
      <c r="G20" s="27">
        <f t="shared" si="16"/>
        <v>34.5</v>
      </c>
      <c r="H20" s="27">
        <f t="shared" si="16"/>
        <v>21.6</v>
      </c>
      <c r="I20" s="27">
        <f t="shared" si="16"/>
        <v>33</v>
      </c>
      <c r="J20" s="27">
        <f t="shared" si="16"/>
        <v>29.5</v>
      </c>
      <c r="K20" s="27">
        <f t="shared" si="16"/>
        <v>69.2</v>
      </c>
      <c r="L20" s="27">
        <f aca="true" t="shared" si="17" ref="L20:S20">ROUND(L19/$C19*100,1)</f>
        <v>59.9</v>
      </c>
      <c r="M20" s="27">
        <f t="shared" si="17"/>
        <v>47</v>
      </c>
      <c r="N20" s="27">
        <f t="shared" si="17"/>
        <v>11.4</v>
      </c>
      <c r="O20" s="116">
        <f t="shared" si="17"/>
        <v>17.7</v>
      </c>
      <c r="P20" s="116">
        <f t="shared" si="17"/>
        <v>46.2</v>
      </c>
      <c r="Q20" s="116">
        <f t="shared" si="17"/>
        <v>1.8</v>
      </c>
      <c r="R20" s="27">
        <f t="shared" si="17"/>
        <v>2.1</v>
      </c>
      <c r="S20" s="130">
        <f t="shared" si="17"/>
        <v>0</v>
      </c>
    </row>
    <row r="21" spans="1:19" ht="13.5">
      <c r="A21" s="20"/>
      <c r="B21" s="340" t="s">
        <v>189</v>
      </c>
      <c r="C21" s="93">
        <v>1712</v>
      </c>
      <c r="D21" s="37">
        <v>1260</v>
      </c>
      <c r="E21" s="37">
        <v>664</v>
      </c>
      <c r="F21" s="37">
        <v>221</v>
      </c>
      <c r="G21" s="37">
        <v>599</v>
      </c>
      <c r="H21" s="37">
        <v>387</v>
      </c>
      <c r="I21" s="37">
        <v>593</v>
      </c>
      <c r="J21" s="37">
        <v>572</v>
      </c>
      <c r="K21" s="37">
        <v>1199</v>
      </c>
      <c r="L21" s="37">
        <v>1032</v>
      </c>
      <c r="M21" s="37">
        <v>822</v>
      </c>
      <c r="N21" s="37">
        <v>203</v>
      </c>
      <c r="O21" s="37">
        <v>284</v>
      </c>
      <c r="P21" s="37">
        <v>796</v>
      </c>
      <c r="Q21" s="37">
        <v>22</v>
      </c>
      <c r="R21" s="29">
        <v>29</v>
      </c>
      <c r="S21" s="299">
        <v>0</v>
      </c>
    </row>
    <row r="22" spans="1:19" ht="13.5">
      <c r="A22" s="20"/>
      <c r="B22" s="341"/>
      <c r="C22" s="294" t="s">
        <v>258</v>
      </c>
      <c r="D22" s="27">
        <f aca="true" t="shared" si="18" ref="D22:K22">ROUND(D21/$C21*100,1)</f>
        <v>73.6</v>
      </c>
      <c r="E22" s="27">
        <f t="shared" si="18"/>
        <v>38.8</v>
      </c>
      <c r="F22" s="27">
        <f t="shared" si="18"/>
        <v>12.9</v>
      </c>
      <c r="G22" s="27">
        <f t="shared" si="18"/>
        <v>35</v>
      </c>
      <c r="H22" s="27">
        <f t="shared" si="18"/>
        <v>22.6</v>
      </c>
      <c r="I22" s="27">
        <f t="shared" si="18"/>
        <v>34.6</v>
      </c>
      <c r="J22" s="27">
        <f t="shared" si="18"/>
        <v>33.4</v>
      </c>
      <c r="K22" s="27">
        <f t="shared" si="18"/>
        <v>70</v>
      </c>
      <c r="L22" s="27">
        <f aca="true" t="shared" si="19" ref="L22:R22">ROUND(L21/$C21*100,1)</f>
        <v>60.3</v>
      </c>
      <c r="M22" s="27">
        <f t="shared" si="19"/>
        <v>48</v>
      </c>
      <c r="N22" s="27">
        <f t="shared" si="19"/>
        <v>11.9</v>
      </c>
      <c r="O22" s="116">
        <f t="shared" si="19"/>
        <v>16.6</v>
      </c>
      <c r="P22" s="116">
        <f t="shared" si="19"/>
        <v>46.5</v>
      </c>
      <c r="Q22" s="116">
        <f t="shared" si="19"/>
        <v>1.3</v>
      </c>
      <c r="R22" s="27">
        <f t="shared" si="19"/>
        <v>1.7</v>
      </c>
      <c r="S22" s="130">
        <f>ROUND(S21/$C21*100,1)</f>
        <v>0</v>
      </c>
    </row>
    <row r="23" spans="1:19" ht="13.5">
      <c r="A23" s="20"/>
      <c r="B23" s="342" t="s">
        <v>88</v>
      </c>
      <c r="C23" s="93">
        <v>10</v>
      </c>
      <c r="D23" s="37">
        <v>9</v>
      </c>
      <c r="E23" s="37">
        <v>6</v>
      </c>
      <c r="F23" s="37">
        <v>2</v>
      </c>
      <c r="G23" s="37">
        <v>3</v>
      </c>
      <c r="H23" s="37">
        <v>4</v>
      </c>
      <c r="I23" s="37">
        <v>3</v>
      </c>
      <c r="J23" s="37">
        <v>4</v>
      </c>
      <c r="K23" s="37">
        <v>8</v>
      </c>
      <c r="L23" s="37">
        <v>7</v>
      </c>
      <c r="M23" s="37">
        <v>6</v>
      </c>
      <c r="N23" s="37">
        <v>3</v>
      </c>
      <c r="O23" s="37">
        <v>4</v>
      </c>
      <c r="P23" s="37">
        <v>4</v>
      </c>
      <c r="Q23" s="37">
        <v>0</v>
      </c>
      <c r="R23" s="29">
        <v>1</v>
      </c>
      <c r="S23" s="299">
        <v>0</v>
      </c>
    </row>
    <row r="24" spans="1:19" ht="13.5">
      <c r="A24" s="20"/>
      <c r="B24" s="343"/>
      <c r="C24" s="295" t="s">
        <v>258</v>
      </c>
      <c r="D24" s="61">
        <f aca="true" t="shared" si="20" ref="D24:K24">ROUND(D23/$C23*100,1)</f>
        <v>90</v>
      </c>
      <c r="E24" s="31">
        <f t="shared" si="20"/>
        <v>60</v>
      </c>
      <c r="F24" s="31">
        <f t="shared" si="20"/>
        <v>20</v>
      </c>
      <c r="G24" s="31">
        <f t="shared" si="20"/>
        <v>30</v>
      </c>
      <c r="H24" s="31">
        <f t="shared" si="20"/>
        <v>40</v>
      </c>
      <c r="I24" s="31">
        <f t="shared" si="20"/>
        <v>30</v>
      </c>
      <c r="J24" s="31">
        <f t="shared" si="20"/>
        <v>40</v>
      </c>
      <c r="K24" s="31">
        <f t="shared" si="20"/>
        <v>80</v>
      </c>
      <c r="L24" s="31">
        <f aca="true" t="shared" si="21" ref="L24:R24">ROUND(L23/$C23*100,1)</f>
        <v>70</v>
      </c>
      <c r="M24" s="31">
        <f t="shared" si="21"/>
        <v>60</v>
      </c>
      <c r="N24" s="31">
        <f t="shared" si="21"/>
        <v>30</v>
      </c>
      <c r="O24" s="31">
        <f t="shared" si="21"/>
        <v>40</v>
      </c>
      <c r="P24" s="31">
        <f t="shared" si="21"/>
        <v>40</v>
      </c>
      <c r="Q24" s="61">
        <f t="shared" si="21"/>
        <v>0</v>
      </c>
      <c r="R24" s="31">
        <f t="shared" si="21"/>
        <v>10</v>
      </c>
      <c r="S24" s="130">
        <f>ROUND(S23/L23*100,1)</f>
        <v>0</v>
      </c>
    </row>
    <row r="25" spans="1:19" ht="13.5">
      <c r="A25" s="20"/>
      <c r="B25" s="331" t="s">
        <v>84</v>
      </c>
      <c r="C25" s="90">
        <v>7194</v>
      </c>
      <c r="D25" s="42">
        <f aca="true" t="shared" si="22" ref="D25:P25">SUM(D29,D27,D31,D33,D35,D37)</f>
        <v>5227</v>
      </c>
      <c r="E25" s="42">
        <f t="shared" si="22"/>
        <v>2748</v>
      </c>
      <c r="F25" s="42">
        <f t="shared" si="22"/>
        <v>1295</v>
      </c>
      <c r="G25" s="42">
        <f t="shared" si="22"/>
        <v>2549</v>
      </c>
      <c r="H25" s="42">
        <f t="shared" si="22"/>
        <v>1569</v>
      </c>
      <c r="I25" s="42">
        <f t="shared" si="22"/>
        <v>2439</v>
      </c>
      <c r="J25" s="42">
        <f t="shared" si="22"/>
        <v>2203</v>
      </c>
      <c r="K25" s="42">
        <f t="shared" si="22"/>
        <v>4902</v>
      </c>
      <c r="L25" s="42">
        <f t="shared" si="22"/>
        <v>4341</v>
      </c>
      <c r="M25" s="42">
        <f t="shared" si="22"/>
        <v>3431</v>
      </c>
      <c r="N25" s="42">
        <f t="shared" si="22"/>
        <v>795</v>
      </c>
      <c r="O25" s="42">
        <f t="shared" si="22"/>
        <v>1232</v>
      </c>
      <c r="P25" s="42">
        <f t="shared" si="22"/>
        <v>3317</v>
      </c>
      <c r="Q25" s="42">
        <f>SUM(Q29,Q27,Q31,Q33,Q35,Q37)</f>
        <v>108</v>
      </c>
      <c r="R25" s="25">
        <f>SUM(R29,R27,R31,R33,R35,R37)</f>
        <v>139</v>
      </c>
      <c r="S25" s="43">
        <f>SUM(S29,S27,S31,S33,S35,S37)</f>
        <v>0</v>
      </c>
    </row>
    <row r="26" spans="1:19" ht="13.5">
      <c r="A26" s="20"/>
      <c r="B26" s="341"/>
      <c r="C26" s="294" t="s">
        <v>258</v>
      </c>
      <c r="D26" s="27">
        <f aca="true" t="shared" si="23" ref="D26:K26">ROUND(D25/$C25*100,1)</f>
        <v>72.7</v>
      </c>
      <c r="E26" s="27">
        <f t="shared" si="23"/>
        <v>38.2</v>
      </c>
      <c r="F26" s="27">
        <f t="shared" si="23"/>
        <v>18</v>
      </c>
      <c r="G26" s="27">
        <f t="shared" si="23"/>
        <v>35.4</v>
      </c>
      <c r="H26" s="27">
        <f t="shared" si="23"/>
        <v>21.8</v>
      </c>
      <c r="I26" s="27">
        <f t="shared" si="23"/>
        <v>33.9</v>
      </c>
      <c r="J26" s="27">
        <f t="shared" si="23"/>
        <v>30.6</v>
      </c>
      <c r="K26" s="27">
        <f t="shared" si="23"/>
        <v>68.1</v>
      </c>
      <c r="L26" s="27">
        <f aca="true" t="shared" si="24" ref="L26:R26">ROUND(L25/$C25*100,1)</f>
        <v>60.3</v>
      </c>
      <c r="M26" s="27">
        <f t="shared" si="24"/>
        <v>47.7</v>
      </c>
      <c r="N26" s="27">
        <f t="shared" si="24"/>
        <v>11.1</v>
      </c>
      <c r="O26" s="27">
        <f t="shared" si="24"/>
        <v>17.1</v>
      </c>
      <c r="P26" s="27">
        <f t="shared" si="24"/>
        <v>46.1</v>
      </c>
      <c r="Q26" s="60">
        <f t="shared" si="24"/>
        <v>1.5</v>
      </c>
      <c r="R26" s="27">
        <f t="shared" si="24"/>
        <v>1.9</v>
      </c>
      <c r="S26" s="130">
        <f>ROUND(S25/$C25*100,1)</f>
        <v>0</v>
      </c>
    </row>
    <row r="27" spans="1:19" ht="13.5">
      <c r="A27" s="20"/>
      <c r="B27" s="340" t="s">
        <v>112</v>
      </c>
      <c r="C27" s="93">
        <v>623</v>
      </c>
      <c r="D27" s="37">
        <v>449</v>
      </c>
      <c r="E27" s="37">
        <v>227</v>
      </c>
      <c r="F27" s="37">
        <v>96</v>
      </c>
      <c r="G27" s="37">
        <v>212</v>
      </c>
      <c r="H27" s="37">
        <v>130</v>
      </c>
      <c r="I27" s="37">
        <v>203</v>
      </c>
      <c r="J27" s="37">
        <v>179</v>
      </c>
      <c r="K27" s="37">
        <v>413</v>
      </c>
      <c r="L27" s="37">
        <v>360</v>
      </c>
      <c r="M27" s="37">
        <v>298</v>
      </c>
      <c r="N27" s="37">
        <v>64</v>
      </c>
      <c r="O27" s="37">
        <v>90</v>
      </c>
      <c r="P27" s="37">
        <v>282</v>
      </c>
      <c r="Q27" s="37">
        <v>6</v>
      </c>
      <c r="R27" s="37">
        <v>14</v>
      </c>
      <c r="S27" s="299">
        <v>0</v>
      </c>
    </row>
    <row r="28" spans="1:19" ht="13.5">
      <c r="A28" s="20"/>
      <c r="B28" s="341"/>
      <c r="C28" s="294" t="s">
        <v>258</v>
      </c>
      <c r="D28" s="27">
        <f aca="true" t="shared" si="25" ref="D28:K28">ROUND(D27/$C27*100,1)</f>
        <v>72.1</v>
      </c>
      <c r="E28" s="27">
        <f t="shared" si="25"/>
        <v>36.4</v>
      </c>
      <c r="F28" s="27">
        <f t="shared" si="25"/>
        <v>15.4</v>
      </c>
      <c r="G28" s="27">
        <f t="shared" si="25"/>
        <v>34</v>
      </c>
      <c r="H28" s="27">
        <f t="shared" si="25"/>
        <v>20.9</v>
      </c>
      <c r="I28" s="27">
        <f t="shared" si="25"/>
        <v>32.6</v>
      </c>
      <c r="J28" s="27">
        <f t="shared" si="25"/>
        <v>28.7</v>
      </c>
      <c r="K28" s="27">
        <f t="shared" si="25"/>
        <v>66.3</v>
      </c>
      <c r="L28" s="27">
        <f aca="true" t="shared" si="26" ref="L28:S28">ROUND(L27/$C27*100,1)</f>
        <v>57.8</v>
      </c>
      <c r="M28" s="27">
        <f t="shared" si="26"/>
        <v>47.8</v>
      </c>
      <c r="N28" s="27">
        <f t="shared" si="26"/>
        <v>10.3</v>
      </c>
      <c r="O28" s="27">
        <f t="shared" si="26"/>
        <v>14.4</v>
      </c>
      <c r="P28" s="27">
        <f t="shared" si="26"/>
        <v>45.3</v>
      </c>
      <c r="Q28" s="27">
        <f t="shared" si="26"/>
        <v>1</v>
      </c>
      <c r="R28" s="27">
        <f t="shared" si="26"/>
        <v>2.2</v>
      </c>
      <c r="S28" s="130">
        <f t="shared" si="26"/>
        <v>0</v>
      </c>
    </row>
    <row r="29" spans="1:19" ht="13.5">
      <c r="A29" s="20"/>
      <c r="B29" s="332" t="s">
        <v>111</v>
      </c>
      <c r="C29" s="90">
        <v>640</v>
      </c>
      <c r="D29" s="37">
        <v>446</v>
      </c>
      <c r="E29" s="37">
        <v>244</v>
      </c>
      <c r="F29" s="37">
        <v>112</v>
      </c>
      <c r="G29" s="37">
        <v>229</v>
      </c>
      <c r="H29" s="37">
        <v>133</v>
      </c>
      <c r="I29" s="37">
        <v>196</v>
      </c>
      <c r="J29" s="37">
        <v>210</v>
      </c>
      <c r="K29" s="37">
        <v>453</v>
      </c>
      <c r="L29" s="37">
        <v>385</v>
      </c>
      <c r="M29" s="37">
        <v>320</v>
      </c>
      <c r="N29" s="37">
        <v>70</v>
      </c>
      <c r="O29" s="37">
        <v>90</v>
      </c>
      <c r="P29" s="37">
        <v>288</v>
      </c>
      <c r="Q29" s="37">
        <v>5</v>
      </c>
      <c r="R29" s="37">
        <v>12</v>
      </c>
      <c r="S29" s="299">
        <v>0</v>
      </c>
    </row>
    <row r="30" spans="1:19" ht="13.5">
      <c r="A30" s="20"/>
      <c r="B30" s="341"/>
      <c r="C30" s="294" t="s">
        <v>258</v>
      </c>
      <c r="D30" s="228">
        <f aca="true" t="shared" si="27" ref="D30:K30">ROUND(D29/$C29*100,1)</f>
        <v>69.7</v>
      </c>
      <c r="E30" s="228">
        <f t="shared" si="27"/>
        <v>38.1</v>
      </c>
      <c r="F30" s="228">
        <f t="shared" si="27"/>
        <v>17.5</v>
      </c>
      <c r="G30" s="228">
        <f t="shared" si="27"/>
        <v>35.8</v>
      </c>
      <c r="H30" s="228">
        <f t="shared" si="27"/>
        <v>20.8</v>
      </c>
      <c r="I30" s="228">
        <f t="shared" si="27"/>
        <v>30.6</v>
      </c>
      <c r="J30" s="228">
        <f t="shared" si="27"/>
        <v>32.8</v>
      </c>
      <c r="K30" s="228">
        <f t="shared" si="27"/>
        <v>70.8</v>
      </c>
      <c r="L30" s="228">
        <f aca="true" t="shared" si="28" ref="L30:R30">ROUND(L29/$C29*100,1)</f>
        <v>60.2</v>
      </c>
      <c r="M30" s="228">
        <f t="shared" si="28"/>
        <v>50</v>
      </c>
      <c r="N30" s="228">
        <f t="shared" si="28"/>
        <v>10.9</v>
      </c>
      <c r="O30" s="316">
        <f t="shared" si="28"/>
        <v>14.1</v>
      </c>
      <c r="P30" s="318">
        <f t="shared" si="28"/>
        <v>45</v>
      </c>
      <c r="Q30" s="316">
        <f t="shared" si="28"/>
        <v>0.8</v>
      </c>
      <c r="R30" s="228">
        <f t="shared" si="28"/>
        <v>1.9</v>
      </c>
      <c r="S30" s="317">
        <f>ROUND(S29/$C29*100,1)</f>
        <v>0</v>
      </c>
    </row>
    <row r="31" spans="1:19" ht="13.5">
      <c r="A31" s="20"/>
      <c r="B31" s="340" t="s">
        <v>113</v>
      </c>
      <c r="C31" s="93">
        <v>2080</v>
      </c>
      <c r="D31" s="37">
        <v>1477</v>
      </c>
      <c r="E31" s="37">
        <v>752</v>
      </c>
      <c r="F31" s="37">
        <v>379</v>
      </c>
      <c r="G31" s="37">
        <v>694</v>
      </c>
      <c r="H31" s="37">
        <v>427</v>
      </c>
      <c r="I31" s="37">
        <v>658</v>
      </c>
      <c r="J31" s="37">
        <v>654</v>
      </c>
      <c r="K31" s="37">
        <v>1396</v>
      </c>
      <c r="L31" s="37">
        <v>1218</v>
      </c>
      <c r="M31" s="37">
        <v>984</v>
      </c>
      <c r="N31" s="37">
        <v>214</v>
      </c>
      <c r="O31" s="37">
        <v>363</v>
      </c>
      <c r="P31" s="37">
        <v>924</v>
      </c>
      <c r="Q31" s="37">
        <v>34</v>
      </c>
      <c r="R31" s="29">
        <v>37</v>
      </c>
      <c r="S31" s="299">
        <v>0</v>
      </c>
    </row>
    <row r="32" spans="1:19" ht="13.5">
      <c r="A32" s="20"/>
      <c r="B32" s="341"/>
      <c r="C32" s="294" t="s">
        <v>258</v>
      </c>
      <c r="D32" s="319">
        <f aca="true" t="shared" si="29" ref="D32:K32">ROUND(D31/$C31*100,1)</f>
        <v>71</v>
      </c>
      <c r="E32" s="319">
        <f t="shared" si="29"/>
        <v>36.2</v>
      </c>
      <c r="F32" s="319">
        <f t="shared" si="29"/>
        <v>18.2</v>
      </c>
      <c r="G32" s="319">
        <f t="shared" si="29"/>
        <v>33.4</v>
      </c>
      <c r="H32" s="319">
        <f t="shared" si="29"/>
        <v>20.5</v>
      </c>
      <c r="I32" s="319">
        <f t="shared" si="29"/>
        <v>31.6</v>
      </c>
      <c r="J32" s="319">
        <f t="shared" si="29"/>
        <v>31.4</v>
      </c>
      <c r="K32" s="319">
        <f t="shared" si="29"/>
        <v>67.1</v>
      </c>
      <c r="L32" s="319">
        <f aca="true" t="shared" si="30" ref="L32:R32">ROUND(L31/$C31*100,1)</f>
        <v>58.6</v>
      </c>
      <c r="M32" s="319">
        <f t="shared" si="30"/>
        <v>47.3</v>
      </c>
      <c r="N32" s="319">
        <f t="shared" si="30"/>
        <v>10.3</v>
      </c>
      <c r="O32" s="318">
        <f t="shared" si="30"/>
        <v>17.5</v>
      </c>
      <c r="P32" s="318">
        <f t="shared" si="30"/>
        <v>44.4</v>
      </c>
      <c r="Q32" s="318">
        <f t="shared" si="30"/>
        <v>1.6</v>
      </c>
      <c r="R32" s="319">
        <f t="shared" si="30"/>
        <v>1.8</v>
      </c>
      <c r="S32" s="320">
        <f>ROUND(S31/$C31*100,1)</f>
        <v>0</v>
      </c>
    </row>
    <row r="33" spans="1:19" ht="13.5">
      <c r="A33" s="20"/>
      <c r="B33" s="340" t="s">
        <v>114</v>
      </c>
      <c r="C33" s="93">
        <v>1538</v>
      </c>
      <c r="D33" s="37">
        <v>1151</v>
      </c>
      <c r="E33" s="37">
        <v>592</v>
      </c>
      <c r="F33" s="37">
        <v>261</v>
      </c>
      <c r="G33" s="37">
        <v>565</v>
      </c>
      <c r="H33" s="37">
        <v>368</v>
      </c>
      <c r="I33" s="37">
        <v>557</v>
      </c>
      <c r="J33" s="37">
        <v>470</v>
      </c>
      <c r="K33" s="37">
        <v>1075</v>
      </c>
      <c r="L33" s="37">
        <v>979</v>
      </c>
      <c r="M33" s="37">
        <v>746</v>
      </c>
      <c r="N33" s="37">
        <v>180</v>
      </c>
      <c r="O33" s="37">
        <v>298</v>
      </c>
      <c r="P33" s="37">
        <v>729</v>
      </c>
      <c r="Q33" s="37">
        <v>21</v>
      </c>
      <c r="R33" s="29">
        <v>31</v>
      </c>
      <c r="S33" s="299">
        <v>0</v>
      </c>
    </row>
    <row r="34" spans="1:19" ht="13.5">
      <c r="A34" s="20"/>
      <c r="B34" s="341"/>
      <c r="C34" s="294" t="s">
        <v>258</v>
      </c>
      <c r="D34" s="319">
        <f aca="true" t="shared" si="31" ref="D34:K34">ROUND(D33/$C33*100,1)</f>
        <v>74.8</v>
      </c>
      <c r="E34" s="319">
        <f t="shared" si="31"/>
        <v>38.5</v>
      </c>
      <c r="F34" s="319">
        <f t="shared" si="31"/>
        <v>17</v>
      </c>
      <c r="G34" s="319">
        <f t="shared" si="31"/>
        <v>36.7</v>
      </c>
      <c r="H34" s="319">
        <f t="shared" si="31"/>
        <v>23.9</v>
      </c>
      <c r="I34" s="319">
        <f t="shared" si="31"/>
        <v>36.2</v>
      </c>
      <c r="J34" s="319">
        <f t="shared" si="31"/>
        <v>30.6</v>
      </c>
      <c r="K34" s="319">
        <f t="shared" si="31"/>
        <v>69.9</v>
      </c>
      <c r="L34" s="319">
        <f aca="true" t="shared" si="32" ref="L34:R34">ROUND(L33/$C33*100,1)</f>
        <v>63.7</v>
      </c>
      <c r="M34" s="319">
        <f t="shared" si="32"/>
        <v>48.5</v>
      </c>
      <c r="N34" s="319">
        <f t="shared" si="32"/>
        <v>11.7</v>
      </c>
      <c r="O34" s="318">
        <f t="shared" si="32"/>
        <v>19.4</v>
      </c>
      <c r="P34" s="318">
        <f t="shared" si="32"/>
        <v>47.4</v>
      </c>
      <c r="Q34" s="318">
        <f t="shared" si="32"/>
        <v>1.4</v>
      </c>
      <c r="R34" s="319">
        <f t="shared" si="32"/>
        <v>2</v>
      </c>
      <c r="S34" s="320">
        <f>ROUND(S33/$C33*100,1)</f>
        <v>0</v>
      </c>
    </row>
    <row r="35" spans="1:19" ht="13.5">
      <c r="A35" s="20"/>
      <c r="B35" s="340" t="s">
        <v>115</v>
      </c>
      <c r="C35" s="93">
        <v>1110</v>
      </c>
      <c r="D35" s="37">
        <v>797</v>
      </c>
      <c r="E35" s="37">
        <v>446</v>
      </c>
      <c r="F35" s="37">
        <v>205</v>
      </c>
      <c r="G35" s="37">
        <v>392</v>
      </c>
      <c r="H35" s="37">
        <v>234</v>
      </c>
      <c r="I35" s="37">
        <v>390</v>
      </c>
      <c r="J35" s="37">
        <v>345</v>
      </c>
      <c r="K35" s="37">
        <v>731</v>
      </c>
      <c r="L35" s="37">
        <v>658</v>
      </c>
      <c r="M35" s="37">
        <v>519</v>
      </c>
      <c r="N35" s="37">
        <v>129</v>
      </c>
      <c r="O35" s="37">
        <v>191</v>
      </c>
      <c r="P35" s="37">
        <v>528</v>
      </c>
      <c r="Q35" s="37">
        <v>22</v>
      </c>
      <c r="R35" s="89">
        <v>21</v>
      </c>
      <c r="S35" s="299">
        <v>0</v>
      </c>
    </row>
    <row r="36" spans="1:19" ht="13.5">
      <c r="A36" s="20"/>
      <c r="B36" s="341"/>
      <c r="C36" s="294" t="s">
        <v>258</v>
      </c>
      <c r="D36" s="318">
        <f aca="true" t="shared" si="33" ref="D36:K36">ROUND(D35/$C35*100,1)</f>
        <v>71.8</v>
      </c>
      <c r="E36" s="318">
        <f t="shared" si="33"/>
        <v>40.2</v>
      </c>
      <c r="F36" s="318">
        <f t="shared" si="33"/>
        <v>18.5</v>
      </c>
      <c r="G36" s="318">
        <f t="shared" si="33"/>
        <v>35.3</v>
      </c>
      <c r="H36" s="318">
        <f t="shared" si="33"/>
        <v>21.1</v>
      </c>
      <c r="I36" s="318">
        <f t="shared" si="33"/>
        <v>35.1</v>
      </c>
      <c r="J36" s="318">
        <f t="shared" si="33"/>
        <v>31.1</v>
      </c>
      <c r="K36" s="318">
        <f t="shared" si="33"/>
        <v>65.9</v>
      </c>
      <c r="L36" s="318">
        <f aca="true" t="shared" si="34" ref="L36:R36">ROUND(L35/$C35*100,1)</f>
        <v>59.3</v>
      </c>
      <c r="M36" s="318">
        <f t="shared" si="34"/>
        <v>46.8</v>
      </c>
      <c r="N36" s="318">
        <f t="shared" si="34"/>
        <v>11.6</v>
      </c>
      <c r="O36" s="318">
        <f t="shared" si="34"/>
        <v>17.2</v>
      </c>
      <c r="P36" s="318">
        <f t="shared" si="34"/>
        <v>47.6</v>
      </c>
      <c r="Q36" s="318">
        <f t="shared" si="34"/>
        <v>2</v>
      </c>
      <c r="R36" s="319">
        <f t="shared" si="34"/>
        <v>1.9</v>
      </c>
      <c r="S36" s="320">
        <f>ROUND(S35/$C35*100,1)</f>
        <v>0</v>
      </c>
    </row>
    <row r="37" spans="1:19" ht="13.5">
      <c r="A37" s="20"/>
      <c r="B37" s="340" t="s">
        <v>116</v>
      </c>
      <c r="C37" s="93">
        <v>1203</v>
      </c>
      <c r="D37" s="89">
        <v>907</v>
      </c>
      <c r="E37" s="89">
        <v>487</v>
      </c>
      <c r="F37" s="89">
        <v>242</v>
      </c>
      <c r="G37" s="89">
        <v>457</v>
      </c>
      <c r="H37" s="89">
        <v>277</v>
      </c>
      <c r="I37" s="89">
        <v>435</v>
      </c>
      <c r="J37" s="89">
        <v>345</v>
      </c>
      <c r="K37" s="89">
        <v>834</v>
      </c>
      <c r="L37" s="89">
        <v>741</v>
      </c>
      <c r="M37" s="89">
        <v>564</v>
      </c>
      <c r="N37" s="89">
        <v>138</v>
      </c>
      <c r="O37" s="91">
        <v>200</v>
      </c>
      <c r="P37" s="91">
        <v>566</v>
      </c>
      <c r="Q37" s="91">
        <v>20</v>
      </c>
      <c r="R37" s="89">
        <v>24</v>
      </c>
      <c r="S37" s="299">
        <v>0</v>
      </c>
    </row>
    <row r="38" spans="1:19" ht="13.5">
      <c r="A38" s="20"/>
      <c r="B38" s="341"/>
      <c r="C38" s="295" t="s">
        <v>258</v>
      </c>
      <c r="D38" s="31">
        <f aca="true" t="shared" si="35" ref="D38:K38">ROUND(D37/$C37*100,1)</f>
        <v>75.4</v>
      </c>
      <c r="E38" s="31">
        <f t="shared" si="35"/>
        <v>40.5</v>
      </c>
      <c r="F38" s="31">
        <f t="shared" si="35"/>
        <v>20.1</v>
      </c>
      <c r="G38" s="31">
        <f t="shared" si="35"/>
        <v>38</v>
      </c>
      <c r="H38" s="31">
        <f t="shared" si="35"/>
        <v>23</v>
      </c>
      <c r="I38" s="31">
        <f t="shared" si="35"/>
        <v>36.2</v>
      </c>
      <c r="J38" s="31">
        <f t="shared" si="35"/>
        <v>28.7</v>
      </c>
      <c r="K38" s="31">
        <f t="shared" si="35"/>
        <v>69.3</v>
      </c>
      <c r="L38" s="31">
        <f aca="true" t="shared" si="36" ref="L38:S38">ROUND(L37/$C37*100,1)</f>
        <v>61.6</v>
      </c>
      <c r="M38" s="31">
        <f t="shared" si="36"/>
        <v>46.9</v>
      </c>
      <c r="N38" s="31">
        <f t="shared" si="36"/>
        <v>11.5</v>
      </c>
      <c r="O38" s="31">
        <f t="shared" si="36"/>
        <v>16.6</v>
      </c>
      <c r="P38" s="31">
        <f t="shared" si="36"/>
        <v>47</v>
      </c>
      <c r="Q38" s="31">
        <f t="shared" si="36"/>
        <v>1.7</v>
      </c>
      <c r="R38" s="31">
        <f t="shared" si="36"/>
        <v>2</v>
      </c>
      <c r="S38" s="130">
        <f t="shared" si="36"/>
        <v>0</v>
      </c>
    </row>
    <row r="39" spans="1:19" ht="13.5">
      <c r="A39" s="20"/>
      <c r="B39" s="331" t="s">
        <v>84</v>
      </c>
      <c r="C39" s="90">
        <v>7194</v>
      </c>
      <c r="D39" s="25">
        <f>SUM(D41,D43,D45)</f>
        <v>5227</v>
      </c>
      <c r="E39" s="25">
        <f>SUM(E41,E43,E45)</f>
        <v>2748</v>
      </c>
      <c r="F39" s="25">
        <f>SUM(F41,F43,F45)</f>
        <v>1295</v>
      </c>
      <c r="G39" s="25">
        <f aca="true" t="shared" si="37" ref="G39:P39">SUM(G41,G43,G45)</f>
        <v>2549</v>
      </c>
      <c r="H39" s="25">
        <f t="shared" si="37"/>
        <v>1569</v>
      </c>
      <c r="I39" s="25">
        <f t="shared" si="37"/>
        <v>2439</v>
      </c>
      <c r="J39" s="25">
        <f t="shared" si="37"/>
        <v>2203</v>
      </c>
      <c r="K39" s="25">
        <f t="shared" si="37"/>
        <v>4902</v>
      </c>
      <c r="L39" s="25">
        <f t="shared" si="37"/>
        <v>4341</v>
      </c>
      <c r="M39" s="25">
        <f t="shared" si="37"/>
        <v>3431</v>
      </c>
      <c r="N39" s="25">
        <f t="shared" si="37"/>
        <v>795</v>
      </c>
      <c r="O39" s="25">
        <f t="shared" si="37"/>
        <v>1232</v>
      </c>
      <c r="P39" s="25">
        <f t="shared" si="37"/>
        <v>3317</v>
      </c>
      <c r="Q39" s="25">
        <f>SUM(Q41,Q43,Q45)</f>
        <v>108</v>
      </c>
      <c r="R39" s="25">
        <f>SUM(R41,R43,R45)</f>
        <v>139</v>
      </c>
      <c r="S39" s="43">
        <f>SUM(S41,S43,S45)</f>
        <v>0</v>
      </c>
    </row>
    <row r="40" spans="1:19" ht="13.5">
      <c r="A40" s="20"/>
      <c r="B40" s="341"/>
      <c r="C40" s="294" t="s">
        <v>258</v>
      </c>
      <c r="D40" s="27">
        <f aca="true" t="shared" si="38" ref="D40:K40">ROUND(D39/$C39*100,1)</f>
        <v>72.7</v>
      </c>
      <c r="E40" s="27">
        <f t="shared" si="38"/>
        <v>38.2</v>
      </c>
      <c r="F40" s="27">
        <f t="shared" si="38"/>
        <v>18</v>
      </c>
      <c r="G40" s="27">
        <f t="shared" si="38"/>
        <v>35.4</v>
      </c>
      <c r="H40" s="27">
        <f t="shared" si="38"/>
        <v>21.8</v>
      </c>
      <c r="I40" s="27">
        <f t="shared" si="38"/>
        <v>33.9</v>
      </c>
      <c r="J40" s="27">
        <f t="shared" si="38"/>
        <v>30.6</v>
      </c>
      <c r="K40" s="27">
        <f t="shared" si="38"/>
        <v>68.1</v>
      </c>
      <c r="L40" s="27">
        <f aca="true" t="shared" si="39" ref="L40:R40">ROUND(L39/$C39*100,1)</f>
        <v>60.3</v>
      </c>
      <c r="M40" s="27">
        <f t="shared" si="39"/>
        <v>47.7</v>
      </c>
      <c r="N40" s="27">
        <f t="shared" si="39"/>
        <v>11.1</v>
      </c>
      <c r="O40" s="27">
        <f t="shared" si="39"/>
        <v>17.1</v>
      </c>
      <c r="P40" s="27">
        <f t="shared" si="39"/>
        <v>46.1</v>
      </c>
      <c r="Q40" s="27">
        <f t="shared" si="39"/>
        <v>1.5</v>
      </c>
      <c r="R40" s="27">
        <f t="shared" si="39"/>
        <v>1.9</v>
      </c>
      <c r="S40" s="130">
        <f>ROUND(S39/$C39*100,1)</f>
        <v>0</v>
      </c>
    </row>
    <row r="41" spans="1:19" ht="13.5">
      <c r="A41" s="20"/>
      <c r="B41" s="340" t="s">
        <v>131</v>
      </c>
      <c r="C41" s="93">
        <v>3200</v>
      </c>
      <c r="D41" s="29">
        <v>2227</v>
      </c>
      <c r="E41" s="29">
        <v>1186</v>
      </c>
      <c r="F41" s="29">
        <v>552</v>
      </c>
      <c r="G41" s="29">
        <v>1102</v>
      </c>
      <c r="H41" s="29">
        <v>619</v>
      </c>
      <c r="I41" s="29">
        <v>977</v>
      </c>
      <c r="J41" s="29">
        <v>963</v>
      </c>
      <c r="K41" s="29">
        <v>2174</v>
      </c>
      <c r="L41" s="29">
        <v>1982</v>
      </c>
      <c r="M41" s="29">
        <v>1544</v>
      </c>
      <c r="N41" s="89">
        <v>368</v>
      </c>
      <c r="O41" s="89">
        <v>508</v>
      </c>
      <c r="P41" s="89">
        <v>1355</v>
      </c>
      <c r="Q41" s="89">
        <v>44</v>
      </c>
      <c r="R41" s="89">
        <v>72</v>
      </c>
      <c r="S41" s="299">
        <v>0</v>
      </c>
    </row>
    <row r="42" spans="1:19" ht="13.5">
      <c r="A42" s="20"/>
      <c r="B42" s="341"/>
      <c r="C42" s="294" t="s">
        <v>258</v>
      </c>
      <c r="D42" s="27">
        <f aca="true" t="shared" si="40" ref="D42:K42">ROUND(D41/$C41*100,1)</f>
        <v>69.6</v>
      </c>
      <c r="E42" s="27">
        <f t="shared" si="40"/>
        <v>37.1</v>
      </c>
      <c r="F42" s="27">
        <f t="shared" si="40"/>
        <v>17.3</v>
      </c>
      <c r="G42" s="27">
        <f t="shared" si="40"/>
        <v>34.4</v>
      </c>
      <c r="H42" s="27">
        <f t="shared" si="40"/>
        <v>19.3</v>
      </c>
      <c r="I42" s="27">
        <f t="shared" si="40"/>
        <v>30.5</v>
      </c>
      <c r="J42" s="27">
        <f t="shared" si="40"/>
        <v>30.1</v>
      </c>
      <c r="K42" s="27">
        <f t="shared" si="40"/>
        <v>67.9</v>
      </c>
      <c r="L42" s="27">
        <f aca="true" t="shared" si="41" ref="L42:S42">ROUND(L41/$C41*100,1)</f>
        <v>61.9</v>
      </c>
      <c r="M42" s="27">
        <f t="shared" si="41"/>
        <v>48.3</v>
      </c>
      <c r="N42" s="27">
        <f t="shared" si="41"/>
        <v>11.5</v>
      </c>
      <c r="O42" s="27">
        <f t="shared" si="41"/>
        <v>15.9</v>
      </c>
      <c r="P42" s="27">
        <f t="shared" si="41"/>
        <v>42.3</v>
      </c>
      <c r="Q42" s="27">
        <f t="shared" si="41"/>
        <v>1.4</v>
      </c>
      <c r="R42" s="27">
        <f t="shared" si="41"/>
        <v>2.3</v>
      </c>
      <c r="S42" s="130">
        <f t="shared" si="41"/>
        <v>0</v>
      </c>
    </row>
    <row r="43" spans="1:19" ht="13.5">
      <c r="A43" s="20"/>
      <c r="B43" s="342" t="s">
        <v>117</v>
      </c>
      <c r="C43" s="93">
        <v>2735</v>
      </c>
      <c r="D43" s="29">
        <v>2060</v>
      </c>
      <c r="E43" s="29">
        <v>1056</v>
      </c>
      <c r="F43" s="29">
        <v>496</v>
      </c>
      <c r="G43" s="29">
        <v>989</v>
      </c>
      <c r="H43" s="29">
        <v>636</v>
      </c>
      <c r="I43" s="29">
        <v>971</v>
      </c>
      <c r="J43" s="29">
        <v>855</v>
      </c>
      <c r="K43" s="29">
        <v>1862</v>
      </c>
      <c r="L43" s="29">
        <v>1586</v>
      </c>
      <c r="M43" s="29">
        <v>1317</v>
      </c>
      <c r="N43" s="89">
        <v>286</v>
      </c>
      <c r="O43" s="89">
        <v>487</v>
      </c>
      <c r="P43" s="89">
        <v>1337</v>
      </c>
      <c r="Q43" s="89">
        <v>43</v>
      </c>
      <c r="R43" s="89">
        <v>40</v>
      </c>
      <c r="S43" s="299">
        <v>0</v>
      </c>
    </row>
    <row r="44" spans="1:19" ht="13.5">
      <c r="A44" s="20"/>
      <c r="B44" s="341"/>
      <c r="C44" s="294" t="s">
        <v>258</v>
      </c>
      <c r="D44" s="27">
        <f aca="true" t="shared" si="42" ref="D44:K44">ROUND(D43/$C43*100,1)</f>
        <v>75.3</v>
      </c>
      <c r="E44" s="27">
        <f t="shared" si="42"/>
        <v>38.6</v>
      </c>
      <c r="F44" s="27">
        <f t="shared" si="42"/>
        <v>18.1</v>
      </c>
      <c r="G44" s="27">
        <f t="shared" si="42"/>
        <v>36.2</v>
      </c>
      <c r="H44" s="27">
        <f t="shared" si="42"/>
        <v>23.3</v>
      </c>
      <c r="I44" s="27">
        <f t="shared" si="42"/>
        <v>35.5</v>
      </c>
      <c r="J44" s="27">
        <f t="shared" si="42"/>
        <v>31.3</v>
      </c>
      <c r="K44" s="27">
        <f t="shared" si="42"/>
        <v>68.1</v>
      </c>
      <c r="L44" s="27">
        <f aca="true" t="shared" si="43" ref="L44:R44">ROUND(L43/$C43*100,1)</f>
        <v>58</v>
      </c>
      <c r="M44" s="27">
        <f t="shared" si="43"/>
        <v>48.2</v>
      </c>
      <c r="N44" s="27">
        <f t="shared" si="43"/>
        <v>10.5</v>
      </c>
      <c r="O44" s="27">
        <f t="shared" si="43"/>
        <v>17.8</v>
      </c>
      <c r="P44" s="27">
        <f t="shared" si="43"/>
        <v>48.9</v>
      </c>
      <c r="Q44" s="27">
        <f t="shared" si="43"/>
        <v>1.6</v>
      </c>
      <c r="R44" s="88">
        <f t="shared" si="43"/>
        <v>1.5</v>
      </c>
      <c r="S44" s="130">
        <f>ROUND(S43/$C43*100,1)</f>
        <v>0</v>
      </c>
    </row>
    <row r="45" spans="1:19" ht="13.5">
      <c r="A45" s="20"/>
      <c r="B45" s="338" t="s">
        <v>34</v>
      </c>
      <c r="C45" s="90">
        <v>1259</v>
      </c>
      <c r="D45" s="37">
        <v>940</v>
      </c>
      <c r="E45" s="37">
        <v>506</v>
      </c>
      <c r="F45" s="37">
        <v>247</v>
      </c>
      <c r="G45" s="37">
        <v>458</v>
      </c>
      <c r="H45" s="37">
        <v>314</v>
      </c>
      <c r="I45" s="37">
        <v>491</v>
      </c>
      <c r="J45" s="37">
        <v>385</v>
      </c>
      <c r="K45" s="37">
        <v>866</v>
      </c>
      <c r="L45" s="37">
        <v>773</v>
      </c>
      <c r="M45" s="37">
        <v>570</v>
      </c>
      <c r="N45" s="89">
        <v>141</v>
      </c>
      <c r="O45" s="89">
        <v>237</v>
      </c>
      <c r="P45" s="89">
        <v>625</v>
      </c>
      <c r="Q45" s="89">
        <v>21</v>
      </c>
      <c r="R45" s="89">
        <v>27</v>
      </c>
      <c r="S45" s="300">
        <v>0</v>
      </c>
    </row>
    <row r="46" spans="1:19" ht="13.5">
      <c r="A46" s="20"/>
      <c r="B46" s="343"/>
      <c r="C46" s="295" t="s">
        <v>258</v>
      </c>
      <c r="D46" s="31">
        <f aca="true" t="shared" si="44" ref="D46:K46">ROUND(D45/$C45*100,1)</f>
        <v>74.7</v>
      </c>
      <c r="E46" s="31">
        <f t="shared" si="44"/>
        <v>40.2</v>
      </c>
      <c r="F46" s="31">
        <f t="shared" si="44"/>
        <v>19.6</v>
      </c>
      <c r="G46" s="31">
        <f t="shared" si="44"/>
        <v>36.4</v>
      </c>
      <c r="H46" s="31">
        <f t="shared" si="44"/>
        <v>24.9</v>
      </c>
      <c r="I46" s="31">
        <f t="shared" si="44"/>
        <v>39</v>
      </c>
      <c r="J46" s="31">
        <f t="shared" si="44"/>
        <v>30.6</v>
      </c>
      <c r="K46" s="31">
        <f t="shared" si="44"/>
        <v>68.8</v>
      </c>
      <c r="L46" s="31">
        <f aca="true" t="shared" si="45" ref="L46:R46">ROUND(L45/$C45*100,1)</f>
        <v>61.4</v>
      </c>
      <c r="M46" s="31">
        <f t="shared" si="45"/>
        <v>45.3</v>
      </c>
      <c r="N46" s="31">
        <f t="shared" si="45"/>
        <v>11.2</v>
      </c>
      <c r="O46" s="31">
        <f t="shared" si="45"/>
        <v>18.8</v>
      </c>
      <c r="P46" s="31">
        <f t="shared" si="45"/>
        <v>49.6</v>
      </c>
      <c r="Q46" s="31">
        <f t="shared" si="45"/>
        <v>1.7</v>
      </c>
      <c r="R46" s="65">
        <f t="shared" si="45"/>
        <v>2.1</v>
      </c>
      <c r="S46" s="32">
        <f>ROUND(S45/$C45*100,1)</f>
        <v>0</v>
      </c>
    </row>
    <row r="49" spans="1:14" ht="13.5">
      <c r="A49" s="11"/>
      <c r="B49" s="12"/>
      <c r="C49" s="12"/>
      <c r="D49" s="12"/>
      <c r="E49" s="12"/>
      <c r="F49" s="12"/>
      <c r="G49" s="12"/>
      <c r="H49" s="12"/>
      <c r="I49" s="12"/>
      <c r="J49" s="12"/>
      <c r="K49" s="12"/>
      <c r="L49" s="12"/>
      <c r="M49" s="12"/>
      <c r="N49" s="12"/>
    </row>
    <row r="50" spans="1:14" ht="13.5">
      <c r="A50" s="11"/>
      <c r="B50" s="12"/>
      <c r="C50" s="12"/>
      <c r="D50" s="12"/>
      <c r="E50" s="12"/>
      <c r="F50" s="12"/>
      <c r="G50" s="12"/>
      <c r="H50" s="12"/>
      <c r="I50" s="12"/>
      <c r="J50" s="12"/>
      <c r="K50" s="12"/>
      <c r="L50" s="12"/>
      <c r="M50" s="12"/>
      <c r="N50" s="12"/>
    </row>
    <row r="51" spans="2:14" ht="13.5">
      <c r="B51" s="12"/>
      <c r="C51" s="12"/>
      <c r="D51" s="12"/>
      <c r="E51" s="12"/>
      <c r="F51" s="12"/>
      <c r="G51" s="12"/>
      <c r="H51" s="12"/>
      <c r="I51" s="12"/>
      <c r="J51" s="12"/>
      <c r="K51" s="12"/>
      <c r="L51" s="12"/>
      <c r="M51" s="12"/>
      <c r="N51" s="12"/>
    </row>
    <row r="52" spans="2:14" ht="13.5">
      <c r="B52" s="71"/>
      <c r="C52" s="71"/>
      <c r="D52" s="71"/>
      <c r="E52" s="71"/>
      <c r="F52" s="71"/>
      <c r="G52" s="71"/>
      <c r="H52" s="71"/>
      <c r="I52" s="71"/>
      <c r="J52" s="71"/>
      <c r="K52" s="71"/>
      <c r="L52" s="71"/>
      <c r="M52" s="71"/>
      <c r="N52" s="12"/>
    </row>
    <row r="53" spans="2:14" ht="13.5">
      <c r="B53" s="74"/>
      <c r="C53" s="72"/>
      <c r="D53" s="72"/>
      <c r="E53" s="72"/>
      <c r="F53" s="72"/>
      <c r="G53" s="72"/>
      <c r="H53" s="72"/>
      <c r="I53" s="72"/>
      <c r="J53" s="72"/>
      <c r="K53" s="72"/>
      <c r="L53" s="72"/>
      <c r="M53" s="72"/>
      <c r="N53" s="12"/>
    </row>
    <row r="54" spans="2:14" ht="13.5">
      <c r="B54" s="74"/>
      <c r="C54" s="72"/>
      <c r="D54" s="73"/>
      <c r="E54" s="73"/>
      <c r="F54" s="73"/>
      <c r="G54" s="73"/>
      <c r="H54" s="73"/>
      <c r="I54" s="73"/>
      <c r="J54" s="73"/>
      <c r="K54" s="73"/>
      <c r="L54" s="73"/>
      <c r="M54" s="73"/>
      <c r="N54" s="12"/>
    </row>
    <row r="55" spans="2:14" ht="13.5">
      <c r="B55" s="74"/>
      <c r="C55" s="72"/>
      <c r="D55" s="72"/>
      <c r="E55" s="72"/>
      <c r="F55" s="72"/>
      <c r="G55" s="72"/>
      <c r="H55" s="72"/>
      <c r="I55" s="72"/>
      <c r="J55" s="72"/>
      <c r="K55" s="72"/>
      <c r="L55" s="72"/>
      <c r="M55" s="72"/>
      <c r="N55" s="12"/>
    </row>
    <row r="56" spans="2:14" ht="13.5">
      <c r="B56" s="74"/>
      <c r="C56" s="72"/>
      <c r="D56" s="73"/>
      <c r="E56" s="73"/>
      <c r="F56" s="73"/>
      <c r="G56" s="73"/>
      <c r="H56" s="73"/>
      <c r="I56" s="73"/>
      <c r="J56" s="73"/>
      <c r="K56" s="73"/>
      <c r="L56" s="73"/>
      <c r="M56" s="73"/>
      <c r="N56" s="12"/>
    </row>
    <row r="57" spans="2:14" ht="13.5">
      <c r="B57" s="74"/>
      <c r="C57" s="72"/>
      <c r="D57" s="72"/>
      <c r="E57" s="72"/>
      <c r="F57" s="72"/>
      <c r="G57" s="72"/>
      <c r="H57" s="72"/>
      <c r="I57" s="72"/>
      <c r="J57" s="72"/>
      <c r="K57" s="72"/>
      <c r="L57" s="72"/>
      <c r="M57" s="72"/>
      <c r="N57" s="12"/>
    </row>
    <row r="58" spans="2:14" ht="13.5">
      <c r="B58" s="74"/>
      <c r="C58" s="72"/>
      <c r="D58" s="73"/>
      <c r="E58" s="73"/>
      <c r="F58" s="73"/>
      <c r="G58" s="73"/>
      <c r="H58" s="73"/>
      <c r="I58" s="73"/>
      <c r="J58" s="73"/>
      <c r="K58" s="73"/>
      <c r="L58" s="73"/>
      <c r="M58" s="73"/>
      <c r="N58" s="12"/>
    </row>
    <row r="59" spans="2:14" ht="13.5">
      <c r="B59" s="75"/>
      <c r="C59" s="72"/>
      <c r="D59" s="72"/>
      <c r="E59" s="72"/>
      <c r="F59" s="72"/>
      <c r="G59" s="72"/>
      <c r="H59" s="72"/>
      <c r="I59" s="72"/>
      <c r="J59" s="72"/>
      <c r="K59" s="72"/>
      <c r="L59" s="72"/>
      <c r="M59" s="72"/>
      <c r="N59" s="12"/>
    </row>
    <row r="60" spans="2:14" ht="13.5">
      <c r="B60" s="74"/>
      <c r="C60" s="72"/>
      <c r="D60" s="73"/>
      <c r="E60" s="73"/>
      <c r="F60" s="73"/>
      <c r="G60" s="73"/>
      <c r="H60" s="73"/>
      <c r="I60" s="73"/>
      <c r="J60" s="73"/>
      <c r="K60" s="73"/>
      <c r="L60" s="73"/>
      <c r="M60" s="73"/>
      <c r="N60" s="12"/>
    </row>
    <row r="61" spans="2:14" ht="13.5">
      <c r="B61" s="74"/>
      <c r="C61" s="72"/>
      <c r="D61" s="72"/>
      <c r="E61" s="72"/>
      <c r="F61" s="72"/>
      <c r="G61" s="72"/>
      <c r="H61" s="72"/>
      <c r="I61" s="72"/>
      <c r="J61" s="72"/>
      <c r="K61" s="72"/>
      <c r="L61" s="72"/>
      <c r="M61" s="72"/>
      <c r="N61" s="12"/>
    </row>
    <row r="62" spans="2:14" ht="13.5">
      <c r="B62" s="74"/>
      <c r="C62" s="72"/>
      <c r="D62" s="73"/>
      <c r="E62" s="73"/>
      <c r="F62" s="73"/>
      <c r="G62" s="73"/>
      <c r="H62" s="73"/>
      <c r="I62" s="73"/>
      <c r="J62" s="73"/>
      <c r="K62" s="73"/>
      <c r="L62" s="73"/>
      <c r="M62" s="73"/>
      <c r="N62" s="12"/>
    </row>
    <row r="63" spans="2:14" ht="13.5">
      <c r="B63" s="74"/>
      <c r="C63" s="72"/>
      <c r="D63" s="72"/>
      <c r="E63" s="72"/>
      <c r="F63" s="72"/>
      <c r="G63" s="72"/>
      <c r="H63" s="72"/>
      <c r="I63" s="72"/>
      <c r="J63" s="72"/>
      <c r="K63" s="72"/>
      <c r="L63" s="72"/>
      <c r="M63" s="72"/>
      <c r="N63" s="12"/>
    </row>
    <row r="64" spans="2:14" ht="13.5">
      <c r="B64" s="74"/>
      <c r="C64" s="72"/>
      <c r="D64" s="73"/>
      <c r="E64" s="73"/>
      <c r="F64" s="73"/>
      <c r="G64" s="73"/>
      <c r="H64" s="73"/>
      <c r="I64" s="73"/>
      <c r="J64" s="73"/>
      <c r="K64" s="73"/>
      <c r="L64" s="73"/>
      <c r="M64" s="73"/>
      <c r="N64" s="12"/>
    </row>
    <row r="65" spans="2:14" ht="13.5">
      <c r="B65" s="74"/>
      <c r="C65" s="72"/>
      <c r="D65" s="72"/>
      <c r="E65" s="72"/>
      <c r="F65" s="72"/>
      <c r="G65" s="72"/>
      <c r="H65" s="72"/>
      <c r="I65" s="72"/>
      <c r="J65" s="72"/>
      <c r="K65" s="72"/>
      <c r="L65" s="72"/>
      <c r="M65" s="72"/>
      <c r="N65" s="12"/>
    </row>
    <row r="66" spans="2:14" ht="13.5">
      <c r="B66" s="74"/>
      <c r="C66" s="72"/>
      <c r="D66" s="73"/>
      <c r="E66" s="73"/>
      <c r="F66" s="73"/>
      <c r="G66" s="73"/>
      <c r="H66" s="73"/>
      <c r="I66" s="73"/>
      <c r="J66" s="73"/>
      <c r="K66" s="73"/>
      <c r="L66" s="73"/>
      <c r="M66" s="73"/>
      <c r="N66" s="12"/>
    </row>
    <row r="67" spans="2:14" ht="13.5">
      <c r="B67" s="74"/>
      <c r="C67" s="72"/>
      <c r="D67" s="72"/>
      <c r="E67" s="72"/>
      <c r="F67" s="72"/>
      <c r="G67" s="72"/>
      <c r="H67" s="72"/>
      <c r="I67" s="72"/>
      <c r="J67" s="72"/>
      <c r="K67" s="72"/>
      <c r="L67" s="72"/>
      <c r="M67" s="72"/>
      <c r="N67" s="12"/>
    </row>
    <row r="68" spans="2:14" ht="13.5">
      <c r="B68" s="74"/>
      <c r="C68" s="72"/>
      <c r="D68" s="73"/>
      <c r="E68" s="73"/>
      <c r="F68" s="73"/>
      <c r="G68" s="73"/>
      <c r="H68" s="73"/>
      <c r="I68" s="73"/>
      <c r="J68" s="73"/>
      <c r="K68" s="73"/>
      <c r="L68" s="73"/>
      <c r="M68" s="73"/>
      <c r="N68" s="12"/>
    </row>
    <row r="69" spans="2:14" ht="13.5">
      <c r="B69" s="74"/>
      <c r="C69" s="72"/>
      <c r="D69" s="72"/>
      <c r="E69" s="72"/>
      <c r="F69" s="72"/>
      <c r="G69" s="72"/>
      <c r="H69" s="72"/>
      <c r="I69" s="72"/>
      <c r="J69" s="72"/>
      <c r="K69" s="72"/>
      <c r="L69" s="72"/>
      <c r="M69" s="72"/>
      <c r="N69" s="12"/>
    </row>
    <row r="70" spans="2:14" ht="13.5">
      <c r="B70" s="74"/>
      <c r="C70" s="72"/>
      <c r="D70" s="73"/>
      <c r="E70" s="73"/>
      <c r="F70" s="73"/>
      <c r="G70" s="73"/>
      <c r="H70" s="73"/>
      <c r="I70" s="73"/>
      <c r="J70" s="73"/>
      <c r="K70" s="73"/>
      <c r="L70" s="73"/>
      <c r="M70" s="73"/>
      <c r="N70" s="12"/>
    </row>
    <row r="71" spans="2:14" ht="13.5">
      <c r="B71" s="74"/>
      <c r="C71" s="72"/>
      <c r="D71" s="72"/>
      <c r="E71" s="72"/>
      <c r="F71" s="72"/>
      <c r="G71" s="72"/>
      <c r="H71" s="72"/>
      <c r="I71" s="72"/>
      <c r="J71" s="72"/>
      <c r="K71" s="72"/>
      <c r="L71" s="72"/>
      <c r="M71" s="72"/>
      <c r="N71" s="12"/>
    </row>
    <row r="72" spans="2:14" ht="13.5">
      <c r="B72" s="74"/>
      <c r="C72" s="72"/>
      <c r="D72" s="73"/>
      <c r="E72" s="73"/>
      <c r="F72" s="73"/>
      <c r="G72" s="73"/>
      <c r="H72" s="73"/>
      <c r="I72" s="73"/>
      <c r="J72" s="73"/>
      <c r="K72" s="73"/>
      <c r="L72" s="73"/>
      <c r="M72" s="73"/>
      <c r="N72" s="12"/>
    </row>
    <row r="73" spans="2:14" ht="13.5">
      <c r="B73" s="75"/>
      <c r="C73" s="72"/>
      <c r="D73" s="72"/>
      <c r="E73" s="72"/>
      <c r="F73" s="72"/>
      <c r="G73" s="72"/>
      <c r="H73" s="72"/>
      <c r="I73" s="72"/>
      <c r="J73" s="72"/>
      <c r="K73" s="72"/>
      <c r="L73" s="72"/>
      <c r="M73" s="72"/>
      <c r="N73" s="12"/>
    </row>
    <row r="74" spans="2:14" ht="13.5">
      <c r="B74" s="74"/>
      <c r="C74" s="72"/>
      <c r="D74" s="73"/>
      <c r="E74" s="73"/>
      <c r="F74" s="73"/>
      <c r="G74" s="73"/>
      <c r="H74" s="73"/>
      <c r="I74" s="73"/>
      <c r="J74" s="73"/>
      <c r="K74" s="73"/>
      <c r="L74" s="73"/>
      <c r="M74" s="73"/>
      <c r="N74" s="12"/>
    </row>
    <row r="75" spans="2:14" ht="13.5">
      <c r="B75" s="74"/>
      <c r="C75" s="72"/>
      <c r="D75" s="72"/>
      <c r="E75" s="72"/>
      <c r="F75" s="72"/>
      <c r="G75" s="72"/>
      <c r="H75" s="72"/>
      <c r="I75" s="72"/>
      <c r="J75" s="72"/>
      <c r="K75" s="72"/>
      <c r="L75" s="72"/>
      <c r="M75" s="72"/>
      <c r="N75" s="12"/>
    </row>
    <row r="76" spans="2:14" ht="13.5">
      <c r="B76" s="74"/>
      <c r="C76" s="72"/>
      <c r="D76" s="73"/>
      <c r="E76" s="73"/>
      <c r="F76" s="73"/>
      <c r="G76" s="73"/>
      <c r="H76" s="73"/>
      <c r="I76" s="73"/>
      <c r="J76" s="73"/>
      <c r="K76" s="73"/>
      <c r="L76" s="73"/>
      <c r="M76" s="73"/>
      <c r="N76" s="12"/>
    </row>
    <row r="77" spans="2:14" ht="13.5">
      <c r="B77" s="74"/>
      <c r="C77" s="72"/>
      <c r="D77" s="72"/>
      <c r="E77" s="72"/>
      <c r="F77" s="72"/>
      <c r="G77" s="72"/>
      <c r="H77" s="72"/>
      <c r="I77" s="72"/>
      <c r="J77" s="72"/>
      <c r="K77" s="72"/>
      <c r="L77" s="72"/>
      <c r="M77" s="72"/>
      <c r="N77" s="12"/>
    </row>
    <row r="78" spans="2:14" ht="13.5">
      <c r="B78" s="74"/>
      <c r="C78" s="72"/>
      <c r="D78" s="73"/>
      <c r="E78" s="73"/>
      <c r="F78" s="73"/>
      <c r="G78" s="73"/>
      <c r="H78" s="73"/>
      <c r="I78" s="73"/>
      <c r="J78" s="73"/>
      <c r="K78" s="73"/>
      <c r="L78" s="73"/>
      <c r="M78" s="73"/>
      <c r="N78" s="12"/>
    </row>
    <row r="79" spans="2:14" ht="13.5">
      <c r="B79" s="74"/>
      <c r="C79" s="72"/>
      <c r="D79" s="72"/>
      <c r="E79" s="72"/>
      <c r="F79" s="72"/>
      <c r="G79" s="72"/>
      <c r="H79" s="72"/>
      <c r="I79" s="72"/>
      <c r="J79" s="72"/>
      <c r="K79" s="72"/>
      <c r="L79" s="72"/>
      <c r="M79" s="72"/>
      <c r="N79" s="12"/>
    </row>
    <row r="80" spans="2:14" ht="13.5">
      <c r="B80" s="74"/>
      <c r="C80" s="72"/>
      <c r="D80" s="73"/>
      <c r="E80" s="73"/>
      <c r="F80" s="73"/>
      <c r="G80" s="73"/>
      <c r="H80" s="73"/>
      <c r="I80" s="73"/>
      <c r="J80" s="73"/>
      <c r="K80" s="73"/>
      <c r="L80" s="73"/>
      <c r="M80" s="73"/>
      <c r="N80" s="12"/>
    </row>
    <row r="81" spans="2:14" ht="13.5">
      <c r="B81" s="74"/>
      <c r="C81" s="72"/>
      <c r="D81" s="72"/>
      <c r="E81" s="72"/>
      <c r="F81" s="72"/>
      <c r="G81" s="72"/>
      <c r="H81" s="72"/>
      <c r="I81" s="72"/>
      <c r="J81" s="72"/>
      <c r="K81" s="72"/>
      <c r="L81" s="72"/>
      <c r="M81" s="72"/>
      <c r="N81" s="12"/>
    </row>
    <row r="82" spans="2:14" ht="13.5">
      <c r="B82" s="74"/>
      <c r="C82" s="72"/>
      <c r="D82" s="73"/>
      <c r="E82" s="73"/>
      <c r="F82" s="73"/>
      <c r="G82" s="73"/>
      <c r="H82" s="73"/>
      <c r="I82" s="73"/>
      <c r="J82" s="73"/>
      <c r="K82" s="73"/>
      <c r="L82" s="73"/>
      <c r="M82" s="73"/>
      <c r="N82" s="12"/>
    </row>
    <row r="83" spans="2:14" ht="13.5">
      <c r="B83" s="74"/>
      <c r="C83" s="72"/>
      <c r="D83" s="72"/>
      <c r="E83" s="72"/>
      <c r="F83" s="72"/>
      <c r="G83" s="72"/>
      <c r="H83" s="72"/>
      <c r="I83" s="72"/>
      <c r="J83" s="72"/>
      <c r="K83" s="72"/>
      <c r="L83" s="72"/>
      <c r="M83" s="72"/>
      <c r="N83" s="12"/>
    </row>
    <row r="84" spans="2:14" ht="13.5">
      <c r="B84" s="74"/>
      <c r="C84" s="72"/>
      <c r="D84" s="73"/>
      <c r="E84" s="73"/>
      <c r="F84" s="73"/>
      <c r="G84" s="73"/>
      <c r="H84" s="73"/>
      <c r="I84" s="73"/>
      <c r="J84" s="73"/>
      <c r="K84" s="73"/>
      <c r="L84" s="73"/>
      <c r="M84" s="73"/>
      <c r="N84" s="12"/>
    </row>
    <row r="85" spans="2:14" ht="13.5">
      <c r="B85" s="74"/>
      <c r="C85" s="72"/>
      <c r="D85" s="72"/>
      <c r="E85" s="72"/>
      <c r="F85" s="72"/>
      <c r="G85" s="72"/>
      <c r="H85" s="72"/>
      <c r="I85" s="72"/>
      <c r="J85" s="72"/>
      <c r="K85" s="72"/>
      <c r="L85" s="72"/>
      <c r="M85" s="72"/>
      <c r="N85" s="12"/>
    </row>
    <row r="86" spans="2:14" ht="13.5">
      <c r="B86" s="74"/>
      <c r="C86" s="72"/>
      <c r="D86" s="73"/>
      <c r="E86" s="73"/>
      <c r="F86" s="73"/>
      <c r="G86" s="73"/>
      <c r="H86" s="73"/>
      <c r="I86" s="73"/>
      <c r="J86" s="73"/>
      <c r="K86" s="73"/>
      <c r="L86" s="73"/>
      <c r="M86" s="73"/>
      <c r="N86" s="12"/>
    </row>
    <row r="87" spans="2:14" ht="13.5">
      <c r="B87" s="74"/>
      <c r="C87" s="72"/>
      <c r="D87" s="72"/>
      <c r="E87" s="72"/>
      <c r="F87" s="72"/>
      <c r="G87" s="72"/>
      <c r="H87" s="72"/>
      <c r="I87" s="72"/>
      <c r="J87" s="72"/>
      <c r="K87" s="72"/>
      <c r="L87" s="72"/>
      <c r="M87" s="72"/>
      <c r="N87" s="12"/>
    </row>
    <row r="88" spans="2:14" ht="13.5">
      <c r="B88" s="74"/>
      <c r="C88" s="72"/>
      <c r="D88" s="73"/>
      <c r="E88" s="73"/>
      <c r="F88" s="73"/>
      <c r="G88" s="73"/>
      <c r="H88" s="73"/>
      <c r="I88" s="73"/>
      <c r="J88" s="73"/>
      <c r="K88" s="73"/>
      <c r="L88" s="73"/>
      <c r="M88" s="73"/>
      <c r="N88" s="12"/>
    </row>
    <row r="89" spans="2:14" ht="13.5">
      <c r="B89" s="74"/>
      <c r="C89" s="72"/>
      <c r="D89" s="72"/>
      <c r="E89" s="72"/>
      <c r="F89" s="72"/>
      <c r="G89" s="72"/>
      <c r="H89" s="72"/>
      <c r="I89" s="72"/>
      <c r="J89" s="72"/>
      <c r="K89" s="72"/>
      <c r="L89" s="72"/>
      <c r="M89" s="72"/>
      <c r="N89" s="12"/>
    </row>
    <row r="90" spans="2:14" ht="13.5">
      <c r="B90" s="74"/>
      <c r="C90" s="72"/>
      <c r="D90" s="73"/>
      <c r="E90" s="73"/>
      <c r="F90" s="73"/>
      <c r="G90" s="73"/>
      <c r="H90" s="73"/>
      <c r="I90" s="73"/>
      <c r="J90" s="73"/>
      <c r="K90" s="73"/>
      <c r="L90" s="73"/>
      <c r="M90" s="73"/>
      <c r="N90" s="12"/>
    </row>
    <row r="91" spans="2:14" ht="13.5">
      <c r="B91" s="74"/>
      <c r="C91" s="72"/>
      <c r="D91" s="72"/>
      <c r="E91" s="72"/>
      <c r="F91" s="72"/>
      <c r="G91" s="72"/>
      <c r="H91" s="72"/>
      <c r="I91" s="72"/>
      <c r="J91" s="72"/>
      <c r="K91" s="72"/>
      <c r="L91" s="72"/>
      <c r="M91" s="72"/>
      <c r="N91" s="12"/>
    </row>
    <row r="92" spans="2:14" ht="13.5">
      <c r="B92" s="74"/>
      <c r="C92" s="72"/>
      <c r="D92" s="73"/>
      <c r="E92" s="73"/>
      <c r="F92" s="73"/>
      <c r="G92" s="73"/>
      <c r="H92" s="73"/>
      <c r="I92" s="73"/>
      <c r="J92" s="73"/>
      <c r="K92" s="73"/>
      <c r="L92" s="73"/>
      <c r="M92" s="73"/>
      <c r="N92" s="12"/>
    </row>
    <row r="93" spans="2:14" ht="13.5">
      <c r="B93" s="75"/>
      <c r="C93" s="72"/>
      <c r="D93" s="72"/>
      <c r="E93" s="72"/>
      <c r="F93" s="72"/>
      <c r="G93" s="72"/>
      <c r="H93" s="72"/>
      <c r="I93" s="72"/>
      <c r="J93" s="72"/>
      <c r="K93" s="72"/>
      <c r="L93" s="72"/>
      <c r="M93" s="72"/>
      <c r="N93" s="12"/>
    </row>
    <row r="94" spans="2:14" ht="13.5">
      <c r="B94" s="74"/>
      <c r="C94" s="72"/>
      <c r="D94" s="73"/>
      <c r="E94" s="73"/>
      <c r="F94" s="73"/>
      <c r="G94" s="73"/>
      <c r="H94" s="73"/>
      <c r="I94" s="73"/>
      <c r="J94" s="73"/>
      <c r="K94" s="73"/>
      <c r="L94" s="73"/>
      <c r="M94" s="73"/>
      <c r="N94" s="12"/>
    </row>
    <row r="95" spans="2:14" ht="13.5">
      <c r="B95" s="12"/>
      <c r="C95" s="12"/>
      <c r="D95" s="12"/>
      <c r="E95" s="12"/>
      <c r="F95" s="12"/>
      <c r="G95" s="12"/>
      <c r="H95" s="12"/>
      <c r="I95" s="12"/>
      <c r="J95" s="12"/>
      <c r="K95" s="12"/>
      <c r="L95" s="12"/>
      <c r="M95" s="12"/>
      <c r="N95" s="12"/>
    </row>
    <row r="96" spans="2:14" ht="13.5">
      <c r="B96" s="12"/>
      <c r="C96" s="12"/>
      <c r="D96" s="12"/>
      <c r="E96" s="12"/>
      <c r="F96" s="12"/>
      <c r="G96" s="12"/>
      <c r="H96" s="12"/>
      <c r="I96" s="12"/>
      <c r="J96" s="12"/>
      <c r="K96" s="12"/>
      <c r="L96" s="12"/>
      <c r="M96" s="12"/>
      <c r="N96" s="12"/>
    </row>
    <row r="97" spans="2:14" ht="13.5">
      <c r="B97" s="12"/>
      <c r="C97" s="12"/>
      <c r="D97" s="12"/>
      <c r="E97" s="12"/>
      <c r="F97" s="12"/>
      <c r="G97" s="12"/>
      <c r="H97" s="12"/>
      <c r="I97" s="12"/>
      <c r="J97" s="12"/>
      <c r="K97" s="12"/>
      <c r="L97" s="12"/>
      <c r="M97" s="12"/>
      <c r="N97" s="12"/>
    </row>
    <row r="98" spans="2:14" ht="13.5">
      <c r="B98" s="12"/>
      <c r="C98" s="12"/>
      <c r="D98" s="12"/>
      <c r="E98" s="12"/>
      <c r="F98" s="12"/>
      <c r="G98" s="12"/>
      <c r="H98" s="12"/>
      <c r="I98" s="12"/>
      <c r="J98" s="12"/>
      <c r="K98" s="12"/>
      <c r="L98" s="12"/>
      <c r="M98" s="12"/>
      <c r="N98" s="12"/>
    </row>
  </sheetData>
  <sheetProtection/>
  <mergeCells count="21">
    <mergeCell ref="B5:B6"/>
    <mergeCell ref="B7:B8"/>
    <mergeCell ref="B9:B10"/>
    <mergeCell ref="B11:B12"/>
    <mergeCell ref="B13:B14"/>
    <mergeCell ref="B15:B16"/>
    <mergeCell ref="B17:B18"/>
    <mergeCell ref="B19:B20"/>
    <mergeCell ref="B21:B22"/>
    <mergeCell ref="B23:B24"/>
    <mergeCell ref="B25:B26"/>
    <mergeCell ref="B27:B28"/>
    <mergeCell ref="B41:B42"/>
    <mergeCell ref="B43:B44"/>
    <mergeCell ref="B45:B46"/>
    <mergeCell ref="B29:B30"/>
    <mergeCell ref="B31:B32"/>
    <mergeCell ref="B33:B34"/>
    <mergeCell ref="B35:B36"/>
    <mergeCell ref="B37:B38"/>
    <mergeCell ref="B39:B4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rowBreaks count="1" manualBreakCount="1">
    <brk id="48" max="255" man="1"/>
  </rowBreaks>
  <colBreaks count="1" manualBreakCount="1">
    <brk id="18" max="47" man="1"/>
  </colBreaks>
</worksheet>
</file>

<file path=xl/worksheets/sheet9.xml><?xml version="1.0" encoding="utf-8"?>
<worksheet xmlns="http://schemas.openxmlformats.org/spreadsheetml/2006/main" xmlns:r="http://schemas.openxmlformats.org/officeDocument/2006/relationships">
  <sheetPr>
    <pageSetUpPr fitToPage="1"/>
  </sheetPr>
  <dimension ref="A1:N786"/>
  <sheetViews>
    <sheetView view="pageBreakPreview" zoomScaleSheetLayoutView="100" zoomScalePageLayoutView="90" workbookViewId="0" topLeftCell="A1">
      <selection activeCell="B39" sqref="B39:B46"/>
    </sheetView>
  </sheetViews>
  <sheetFormatPr defaultColWidth="9.00390625" defaultRowHeight="13.5"/>
  <cols>
    <col min="1" max="1" width="5.00390625" style="20" customWidth="1"/>
    <col min="2" max="2" width="13.00390625" style="20" customWidth="1"/>
    <col min="3" max="3" width="13.00390625" style="94" customWidth="1"/>
    <col min="4" max="11" width="9.00390625" style="20" customWidth="1"/>
    <col min="12" max="16384" width="9.00390625" style="20" customWidth="1"/>
  </cols>
  <sheetData>
    <row r="1" ht="13.5">
      <c r="A1" s="19" t="s">
        <v>320</v>
      </c>
    </row>
    <row r="2" spans="1:3" s="19" customFormat="1" ht="13.5">
      <c r="A2" s="19" t="s">
        <v>254</v>
      </c>
      <c r="C2" s="292"/>
    </row>
    <row r="3" spans="1:7" ht="13.5">
      <c r="A3" s="19"/>
      <c r="G3" s="290" t="s">
        <v>250</v>
      </c>
    </row>
    <row r="4" spans="2:9" ht="83.25" customHeight="1">
      <c r="B4" s="291"/>
      <c r="C4" s="95" t="s">
        <v>84</v>
      </c>
      <c r="D4" s="21" t="s">
        <v>68</v>
      </c>
      <c r="E4" s="35" t="s">
        <v>69</v>
      </c>
      <c r="F4" s="35" t="s">
        <v>70</v>
      </c>
      <c r="G4" s="23" t="s">
        <v>118</v>
      </c>
      <c r="H4" s="76"/>
      <c r="I4" s="76"/>
    </row>
    <row r="5" spans="2:9" ht="13.5">
      <c r="B5" s="331" t="s">
        <v>84</v>
      </c>
      <c r="C5" s="24">
        <f aca="true" t="shared" si="0" ref="C5:C46">SUM(D5:G5)</f>
        <v>7194</v>
      </c>
      <c r="D5" s="25">
        <f>SUM(D7,D9,D11)</f>
        <v>453</v>
      </c>
      <c r="E5" s="25">
        <f>SUM(E7,E9,E11)</f>
        <v>834</v>
      </c>
      <c r="F5" s="25">
        <f>SUM(F7,F9,F11)</f>
        <v>5834</v>
      </c>
      <c r="G5" s="26">
        <f>SUM(G7,G9,G11)</f>
        <v>73</v>
      </c>
      <c r="H5" s="58"/>
      <c r="I5" s="58"/>
    </row>
    <row r="6" spans="2:9" ht="13.5">
      <c r="B6" s="341"/>
      <c r="C6" s="244">
        <f t="shared" si="0"/>
        <v>100</v>
      </c>
      <c r="D6" s="27">
        <f>ROUND(D5/$C5*100,1)</f>
        <v>6.3</v>
      </c>
      <c r="E6" s="27">
        <f>ROUND(E5/$C5*100,1)</f>
        <v>11.6</v>
      </c>
      <c r="F6" s="27">
        <f>ROUND(F5/$C5*100,1)</f>
        <v>81.1</v>
      </c>
      <c r="G6" s="28">
        <f>ROUND(G5/$C5*100,1)</f>
        <v>1</v>
      </c>
      <c r="H6" s="59"/>
      <c r="I6" s="59"/>
    </row>
    <row r="7" spans="2:9" ht="13.5">
      <c r="B7" s="332" t="s">
        <v>89</v>
      </c>
      <c r="C7" s="118">
        <f t="shared" si="0"/>
        <v>3673</v>
      </c>
      <c r="D7" s="37">
        <v>255</v>
      </c>
      <c r="E7" s="37">
        <v>439</v>
      </c>
      <c r="F7" s="37">
        <v>2944</v>
      </c>
      <c r="G7" s="39">
        <v>35</v>
      </c>
      <c r="H7" s="58"/>
      <c r="I7" s="58"/>
    </row>
    <row r="8" spans="2:9" ht="13.5">
      <c r="B8" s="341"/>
      <c r="C8" s="244">
        <f t="shared" si="0"/>
        <v>100</v>
      </c>
      <c r="D8" s="27">
        <f>ROUND(D7/$C7*100,1)</f>
        <v>6.9</v>
      </c>
      <c r="E8" s="27">
        <f>ROUND(E7/$C7*100,1)</f>
        <v>12</v>
      </c>
      <c r="F8" s="27">
        <f>ROUND(F7/$C7*100,1)-0.1</f>
        <v>80.10000000000001</v>
      </c>
      <c r="G8" s="28">
        <f>ROUND(G7/$C7*100,1)</f>
        <v>1</v>
      </c>
      <c r="H8" s="59"/>
      <c r="I8" s="59"/>
    </row>
    <row r="9" spans="2:9" ht="13.5">
      <c r="B9" s="340" t="s">
        <v>90</v>
      </c>
      <c r="C9" s="118">
        <f t="shared" si="0"/>
        <v>3436</v>
      </c>
      <c r="D9" s="37">
        <v>193</v>
      </c>
      <c r="E9" s="37">
        <v>382</v>
      </c>
      <c r="F9" s="37">
        <v>2825</v>
      </c>
      <c r="G9" s="39">
        <v>36</v>
      </c>
      <c r="H9" s="58"/>
      <c r="I9" s="58"/>
    </row>
    <row r="10" spans="2:9" ht="13.5">
      <c r="B10" s="341"/>
      <c r="C10" s="244">
        <f t="shared" si="0"/>
        <v>100</v>
      </c>
      <c r="D10" s="27">
        <f>ROUND(D9/$C9*100,1)</f>
        <v>5.6</v>
      </c>
      <c r="E10" s="27">
        <f>ROUND(E9/$C9*100,1)</f>
        <v>11.1</v>
      </c>
      <c r="F10" s="27">
        <f>ROUND(F9/$C9*100,1)+0.1</f>
        <v>82.3</v>
      </c>
      <c r="G10" s="28">
        <f>ROUND(G9/$C9*100,1)</f>
        <v>1</v>
      </c>
      <c r="H10" s="59"/>
      <c r="I10" s="59"/>
    </row>
    <row r="11" spans="2:9" ht="13.5">
      <c r="B11" s="342" t="s">
        <v>88</v>
      </c>
      <c r="C11" s="118">
        <f t="shared" si="0"/>
        <v>85</v>
      </c>
      <c r="D11" s="37">
        <v>5</v>
      </c>
      <c r="E11" s="37">
        <v>13</v>
      </c>
      <c r="F11" s="37">
        <v>65</v>
      </c>
      <c r="G11" s="39">
        <v>2</v>
      </c>
      <c r="H11" s="58"/>
      <c r="I11" s="58"/>
    </row>
    <row r="12" spans="2:9" ht="13.5">
      <c r="B12" s="343"/>
      <c r="C12" s="131">
        <f t="shared" si="0"/>
        <v>100.00000000000001</v>
      </c>
      <c r="D12" s="31">
        <f>ROUND(D11/$C11*100,1)</f>
        <v>5.9</v>
      </c>
      <c r="E12" s="31">
        <f>ROUND(E11/$C11*100,1)</f>
        <v>15.3</v>
      </c>
      <c r="F12" s="31">
        <f>ROUND(F11/$C11*100,1)-0.1</f>
        <v>76.4</v>
      </c>
      <c r="G12" s="32">
        <f>ROUND(G11/$C11*100,1)</f>
        <v>2.4</v>
      </c>
      <c r="H12" s="59"/>
      <c r="I12" s="59"/>
    </row>
    <row r="13" spans="2:9" ht="13.5">
      <c r="B13" s="331" t="s">
        <v>84</v>
      </c>
      <c r="C13" s="24">
        <f t="shared" si="0"/>
        <v>7194</v>
      </c>
      <c r="D13" s="25">
        <f>SUM(D15,D17,D19,D21,D23)</f>
        <v>453</v>
      </c>
      <c r="E13" s="25">
        <f>SUM(,E15,E17,E19,E21,E23)</f>
        <v>834</v>
      </c>
      <c r="F13" s="25">
        <f>SUM(,F15,F17,F19,F21,F23)</f>
        <v>5834</v>
      </c>
      <c r="G13" s="26">
        <f>SUM(,G15,G17,G19,G21,G23)</f>
        <v>73</v>
      </c>
      <c r="H13" s="58"/>
      <c r="I13" s="58"/>
    </row>
    <row r="14" spans="2:9" ht="13.5">
      <c r="B14" s="341"/>
      <c r="C14" s="244">
        <f t="shared" si="0"/>
        <v>100</v>
      </c>
      <c r="D14" s="27">
        <f>ROUND(D13/$C13*100,1)</f>
        <v>6.3</v>
      </c>
      <c r="E14" s="27">
        <f>ROUND(E13/$C13*100,1)</f>
        <v>11.6</v>
      </c>
      <c r="F14" s="27">
        <f>ROUND(F13/$C13*100,1)</f>
        <v>81.1</v>
      </c>
      <c r="G14" s="28">
        <f>ROUND(G13/$C13*100,1)</f>
        <v>1</v>
      </c>
      <c r="H14" s="59"/>
      <c r="I14" s="59"/>
    </row>
    <row r="15" spans="2:9" ht="13.5">
      <c r="B15" s="340" t="s">
        <v>177</v>
      </c>
      <c r="C15" s="118">
        <f t="shared" si="0"/>
        <v>751</v>
      </c>
      <c r="D15" s="37">
        <v>57</v>
      </c>
      <c r="E15" s="37">
        <v>111</v>
      </c>
      <c r="F15" s="37">
        <v>578</v>
      </c>
      <c r="G15" s="39">
        <v>5</v>
      </c>
      <c r="H15" s="58"/>
      <c r="I15" s="58"/>
    </row>
    <row r="16" spans="2:9" ht="13.5">
      <c r="B16" s="341"/>
      <c r="C16" s="244">
        <f t="shared" si="0"/>
        <v>100.00000000000001</v>
      </c>
      <c r="D16" s="27">
        <f>ROUND(D15/$C15*100,1)</f>
        <v>7.6</v>
      </c>
      <c r="E16" s="27">
        <f>ROUND(E15/$C15*100,1)</f>
        <v>14.8</v>
      </c>
      <c r="F16" s="27">
        <f>ROUND(F15/$C15*100,1)-0.1</f>
        <v>76.9</v>
      </c>
      <c r="G16" s="28">
        <f>ROUND(G15/$C15*100,1)</f>
        <v>0.7</v>
      </c>
      <c r="H16" s="59"/>
      <c r="I16" s="59"/>
    </row>
    <row r="17" spans="2:9" ht="13.5">
      <c r="B17" s="340" t="s">
        <v>178</v>
      </c>
      <c r="C17" s="118">
        <f t="shared" si="0"/>
        <v>2327</v>
      </c>
      <c r="D17" s="37">
        <v>174</v>
      </c>
      <c r="E17" s="37">
        <v>293</v>
      </c>
      <c r="F17" s="37">
        <v>1838</v>
      </c>
      <c r="G17" s="39">
        <v>22</v>
      </c>
      <c r="H17" s="58"/>
      <c r="I17" s="58"/>
    </row>
    <row r="18" spans="2:9" ht="13.5">
      <c r="B18" s="341"/>
      <c r="C18" s="244">
        <f t="shared" si="0"/>
        <v>100</v>
      </c>
      <c r="D18" s="27">
        <f>ROUND(D17/$C17*100,1)</f>
        <v>7.5</v>
      </c>
      <c r="E18" s="27">
        <f>ROUND(E17/$C17*100,1)</f>
        <v>12.6</v>
      </c>
      <c r="F18" s="27">
        <f>ROUND(F17/$C17*100,1)</f>
        <v>79</v>
      </c>
      <c r="G18" s="28">
        <f>ROUND(G17/$C17*100,1)</f>
        <v>0.9</v>
      </c>
      <c r="H18" s="59"/>
      <c r="I18" s="59"/>
    </row>
    <row r="19" spans="2:9" ht="13.5">
      <c r="B19" s="340" t="s">
        <v>110</v>
      </c>
      <c r="C19" s="118">
        <f t="shared" si="0"/>
        <v>2394</v>
      </c>
      <c r="D19" s="37">
        <v>142</v>
      </c>
      <c r="E19" s="37">
        <v>253</v>
      </c>
      <c r="F19" s="37">
        <v>1972</v>
      </c>
      <c r="G19" s="39">
        <v>27</v>
      </c>
      <c r="H19" s="58"/>
      <c r="I19" s="58"/>
    </row>
    <row r="20" spans="2:9" ht="13.5">
      <c r="B20" s="341"/>
      <c r="C20" s="244">
        <f t="shared" si="0"/>
        <v>100</v>
      </c>
      <c r="D20" s="27">
        <f>ROUND(D19/$C19*100,1)</f>
        <v>5.9</v>
      </c>
      <c r="E20" s="27">
        <f>ROUND(E19/$C19*100,1)</f>
        <v>10.6</v>
      </c>
      <c r="F20" s="27">
        <f>ROUND(F19/$C19*100,1)</f>
        <v>82.4</v>
      </c>
      <c r="G20" s="28">
        <f>ROUND(G19/$C19*100,1)</f>
        <v>1.1</v>
      </c>
      <c r="H20" s="59"/>
      <c r="I20" s="59"/>
    </row>
    <row r="21" spans="2:9" ht="13.5">
      <c r="B21" s="340" t="s">
        <v>189</v>
      </c>
      <c r="C21" s="118">
        <f t="shared" si="0"/>
        <v>1712</v>
      </c>
      <c r="D21" s="37">
        <v>80</v>
      </c>
      <c r="E21" s="37">
        <v>176</v>
      </c>
      <c r="F21" s="37">
        <v>1437</v>
      </c>
      <c r="G21" s="39">
        <v>19</v>
      </c>
      <c r="H21" s="58"/>
      <c r="I21" s="58"/>
    </row>
    <row r="22" spans="2:9" ht="13.5">
      <c r="B22" s="341"/>
      <c r="C22" s="244">
        <f t="shared" si="0"/>
        <v>100</v>
      </c>
      <c r="D22" s="27">
        <f>ROUND(D21/$C21*100,1)</f>
        <v>4.7</v>
      </c>
      <c r="E22" s="27">
        <f>ROUND(E21/$C21*100,1)</f>
        <v>10.3</v>
      </c>
      <c r="F22" s="27">
        <f>ROUND(F21/$C21*100,1)</f>
        <v>83.9</v>
      </c>
      <c r="G22" s="28">
        <f>ROUND(G21/$C21*100,1)</f>
        <v>1.1</v>
      </c>
      <c r="H22" s="59"/>
      <c r="I22" s="59"/>
    </row>
    <row r="23" spans="2:9" ht="13.5">
      <c r="B23" s="342" t="s">
        <v>88</v>
      </c>
      <c r="C23" s="118">
        <f t="shared" si="0"/>
        <v>10</v>
      </c>
      <c r="D23" s="37">
        <v>0</v>
      </c>
      <c r="E23" s="37">
        <v>1</v>
      </c>
      <c r="F23" s="37">
        <v>9</v>
      </c>
      <c r="G23" s="39">
        <v>0</v>
      </c>
      <c r="H23" s="58"/>
      <c r="I23" s="58"/>
    </row>
    <row r="24" spans="2:9" ht="13.5">
      <c r="B24" s="343"/>
      <c r="C24" s="131">
        <f t="shared" si="0"/>
        <v>100</v>
      </c>
      <c r="D24" s="31">
        <f>ROUND(D23/$C23*100,1)</f>
        <v>0</v>
      </c>
      <c r="E24" s="31">
        <f>ROUND(E23/$C23*100,1)</f>
        <v>10</v>
      </c>
      <c r="F24" s="31">
        <f>ROUND(F23/$C23*100,1)</f>
        <v>90</v>
      </c>
      <c r="G24" s="32">
        <f>ROUND(G23/$C23*100,1)</f>
        <v>0</v>
      </c>
      <c r="H24" s="59"/>
      <c r="I24" s="59"/>
    </row>
    <row r="25" spans="2:9" ht="13.5">
      <c r="B25" s="331" t="s">
        <v>84</v>
      </c>
      <c r="C25" s="24">
        <f t="shared" si="0"/>
        <v>7194</v>
      </c>
      <c r="D25" s="25">
        <f>SUM(D29,D27,D31,D33,D35,D37)</f>
        <v>453</v>
      </c>
      <c r="E25" s="25">
        <f>SUM(E29,E27,E31,E33,E35,E37)</f>
        <v>834</v>
      </c>
      <c r="F25" s="25">
        <f>SUM(F29,F27,F31,F33,F35,F37)</f>
        <v>5834</v>
      </c>
      <c r="G25" s="26">
        <f>SUM(G29,G27,G31,G33,G35,G37)</f>
        <v>73</v>
      </c>
      <c r="H25" s="58"/>
      <c r="I25" s="58"/>
    </row>
    <row r="26" spans="2:9" ht="13.5">
      <c r="B26" s="341"/>
      <c r="C26" s="244">
        <f t="shared" si="0"/>
        <v>100</v>
      </c>
      <c r="D26" s="27">
        <f>ROUND(D25/$C25*100,1)</f>
        <v>6.3</v>
      </c>
      <c r="E26" s="27">
        <f>ROUND(E25/$C25*100,1)</f>
        <v>11.6</v>
      </c>
      <c r="F26" s="27">
        <f>ROUND(F25/$C25*100,1)</f>
        <v>81.1</v>
      </c>
      <c r="G26" s="28">
        <f>ROUND(G25/$C25*100,1)</f>
        <v>1</v>
      </c>
      <c r="H26" s="59"/>
      <c r="I26" s="59"/>
    </row>
    <row r="27" spans="2:9" ht="13.5">
      <c r="B27" s="340" t="s">
        <v>112</v>
      </c>
      <c r="C27" s="118">
        <f t="shared" si="0"/>
        <v>623</v>
      </c>
      <c r="D27" s="29">
        <v>32</v>
      </c>
      <c r="E27" s="29">
        <v>68</v>
      </c>
      <c r="F27" s="29">
        <v>517</v>
      </c>
      <c r="G27" s="41">
        <v>6</v>
      </c>
      <c r="H27" s="58"/>
      <c r="I27" s="58"/>
    </row>
    <row r="28" spans="2:9" ht="13.5">
      <c r="B28" s="341"/>
      <c r="C28" s="244">
        <f t="shared" si="0"/>
        <v>100</v>
      </c>
      <c r="D28" s="27">
        <f>ROUND(D27/$C27*100,1)</f>
        <v>5.1</v>
      </c>
      <c r="E28" s="27">
        <f>ROUND(E27/$C27*100,1)</f>
        <v>10.9</v>
      </c>
      <c r="F28" s="27">
        <f>ROUND(F27/$C27*100,1)</f>
        <v>83</v>
      </c>
      <c r="G28" s="28">
        <f>ROUND(G27/$C27*100,1)</f>
        <v>1</v>
      </c>
      <c r="H28" s="59"/>
      <c r="I28" s="59"/>
    </row>
    <row r="29" spans="2:9" ht="13.5">
      <c r="B29" s="332" t="s">
        <v>111</v>
      </c>
      <c r="C29" s="118">
        <f t="shared" si="0"/>
        <v>640</v>
      </c>
      <c r="D29" s="37">
        <v>34</v>
      </c>
      <c r="E29" s="37">
        <v>77</v>
      </c>
      <c r="F29" s="37">
        <v>527</v>
      </c>
      <c r="G29" s="39">
        <v>2</v>
      </c>
      <c r="H29" s="58"/>
      <c r="I29" s="58"/>
    </row>
    <row r="30" spans="2:9" ht="13.5">
      <c r="B30" s="341"/>
      <c r="C30" s="244">
        <f t="shared" si="0"/>
        <v>99.99999999999999</v>
      </c>
      <c r="D30" s="27">
        <f>ROUND(D29/$C29*100,1)</f>
        <v>5.3</v>
      </c>
      <c r="E30" s="27">
        <f>ROUND(E29/$C29*100,1)</f>
        <v>12</v>
      </c>
      <c r="F30" s="27">
        <f>ROUND(F29/$C29*100,1)+0.1</f>
        <v>82.39999999999999</v>
      </c>
      <c r="G30" s="28">
        <f>ROUND(G29/$C29*100,1)</f>
        <v>0.3</v>
      </c>
      <c r="H30" s="59"/>
      <c r="I30" s="59"/>
    </row>
    <row r="31" spans="2:9" ht="13.5">
      <c r="B31" s="340" t="s">
        <v>113</v>
      </c>
      <c r="C31" s="118">
        <f t="shared" si="0"/>
        <v>2080</v>
      </c>
      <c r="D31" s="29">
        <v>133</v>
      </c>
      <c r="E31" s="29">
        <v>214</v>
      </c>
      <c r="F31" s="29">
        <v>1712</v>
      </c>
      <c r="G31" s="41">
        <v>21</v>
      </c>
      <c r="H31" s="58"/>
      <c r="I31" s="58"/>
    </row>
    <row r="32" spans="2:9" ht="13.5">
      <c r="B32" s="341"/>
      <c r="C32" s="244">
        <f t="shared" si="0"/>
        <v>100</v>
      </c>
      <c r="D32" s="27">
        <f>ROUND(D31/$C31*100,1)</f>
        <v>6.4</v>
      </c>
      <c r="E32" s="27">
        <f>ROUND(E31/$C31*100,1)</f>
        <v>10.3</v>
      </c>
      <c r="F32" s="27">
        <f>ROUND(F31/$C31*100,1)</f>
        <v>82.3</v>
      </c>
      <c r="G32" s="28">
        <f>ROUND(G31/$C31*100,1)</f>
        <v>1</v>
      </c>
      <c r="H32" s="59"/>
      <c r="I32" s="59"/>
    </row>
    <row r="33" spans="2:9" ht="13.5">
      <c r="B33" s="340" t="s">
        <v>114</v>
      </c>
      <c r="C33" s="118">
        <f t="shared" si="0"/>
        <v>1538</v>
      </c>
      <c r="D33" s="29">
        <v>97</v>
      </c>
      <c r="E33" s="29">
        <v>193</v>
      </c>
      <c r="F33" s="29">
        <v>1234</v>
      </c>
      <c r="G33" s="41">
        <v>14</v>
      </c>
      <c r="H33" s="58"/>
      <c r="I33" s="58"/>
    </row>
    <row r="34" spans="2:9" ht="13.5">
      <c r="B34" s="341"/>
      <c r="C34" s="244">
        <f t="shared" si="0"/>
        <v>100</v>
      </c>
      <c r="D34" s="27">
        <f>ROUND(D33/$C33*100,1)</f>
        <v>6.3</v>
      </c>
      <c r="E34" s="27">
        <f>ROUND(E33/$C33*100,1)</f>
        <v>12.5</v>
      </c>
      <c r="F34" s="27">
        <f>ROUND(F33/$C33*100,1)+0.1</f>
        <v>80.3</v>
      </c>
      <c r="G34" s="28">
        <f>ROUND(G33/$C33*100,1)</f>
        <v>0.9</v>
      </c>
      <c r="H34" s="59"/>
      <c r="I34" s="59"/>
    </row>
    <row r="35" spans="2:9" ht="13.5">
      <c r="B35" s="340" t="s">
        <v>115</v>
      </c>
      <c r="C35" s="118">
        <f t="shared" si="0"/>
        <v>1110</v>
      </c>
      <c r="D35" s="29">
        <v>69</v>
      </c>
      <c r="E35" s="29">
        <v>129</v>
      </c>
      <c r="F35" s="29">
        <v>895</v>
      </c>
      <c r="G35" s="41">
        <v>17</v>
      </c>
      <c r="H35" s="58"/>
      <c r="I35" s="58"/>
    </row>
    <row r="36" spans="2:9" ht="13.5">
      <c r="B36" s="341"/>
      <c r="C36" s="244">
        <f t="shared" si="0"/>
        <v>99.99999999999999</v>
      </c>
      <c r="D36" s="27">
        <f>ROUND(D35/$C35*100,1)</f>
        <v>6.2</v>
      </c>
      <c r="E36" s="27">
        <f>ROUND(E35/$C35*100,1)</f>
        <v>11.6</v>
      </c>
      <c r="F36" s="27">
        <f>ROUND(F35/$C35*100,1)+0.1</f>
        <v>80.69999999999999</v>
      </c>
      <c r="G36" s="28">
        <f>ROUND(G35/$C35*100,1)</f>
        <v>1.5</v>
      </c>
      <c r="H36" s="59"/>
      <c r="I36" s="59"/>
    </row>
    <row r="37" spans="2:9" ht="13.5">
      <c r="B37" s="340" t="s">
        <v>116</v>
      </c>
      <c r="C37" s="118">
        <f t="shared" si="0"/>
        <v>1203</v>
      </c>
      <c r="D37" s="29">
        <v>88</v>
      </c>
      <c r="E37" s="29">
        <v>153</v>
      </c>
      <c r="F37" s="29">
        <v>949</v>
      </c>
      <c r="G37" s="41">
        <v>13</v>
      </c>
      <c r="H37" s="58"/>
      <c r="I37" s="58"/>
    </row>
    <row r="38" spans="2:9" ht="13.5">
      <c r="B38" s="341"/>
      <c r="C38" s="131">
        <f t="shared" si="0"/>
        <v>100</v>
      </c>
      <c r="D38" s="31">
        <f>ROUND(D37/$C37*100,1)</f>
        <v>7.3</v>
      </c>
      <c r="E38" s="31">
        <f>ROUND(E37/$C37*100,1)</f>
        <v>12.7</v>
      </c>
      <c r="F38" s="31">
        <f>ROUND(F37/$C37*100,1)</f>
        <v>78.9</v>
      </c>
      <c r="G38" s="32">
        <f>ROUND(G37/$C37*100,1)</f>
        <v>1.1</v>
      </c>
      <c r="H38" s="59"/>
      <c r="I38" s="59"/>
    </row>
    <row r="39" spans="2:9" ht="13.5">
      <c r="B39" s="331" t="s">
        <v>84</v>
      </c>
      <c r="C39" s="24">
        <f t="shared" si="0"/>
        <v>7194</v>
      </c>
      <c r="D39" s="42">
        <f>SUM(D41,D43,D45)</f>
        <v>453</v>
      </c>
      <c r="E39" s="42">
        <f>SUM(E41,E43,E45)</f>
        <v>834</v>
      </c>
      <c r="F39" s="42">
        <f>SUM(F41,F43,F45)</f>
        <v>5834</v>
      </c>
      <c r="G39" s="26">
        <f>SUM(G41,G43,G45)</f>
        <v>73</v>
      </c>
      <c r="H39" s="58"/>
      <c r="I39" s="58"/>
    </row>
    <row r="40" spans="2:9" ht="13.5">
      <c r="B40" s="341"/>
      <c r="C40" s="244">
        <f t="shared" si="0"/>
        <v>100</v>
      </c>
      <c r="D40" s="27">
        <f>ROUND(D39/$C39*100,1)</f>
        <v>6.3</v>
      </c>
      <c r="E40" s="27">
        <f>ROUND(E39/$C39*100,1)</f>
        <v>11.6</v>
      </c>
      <c r="F40" s="27">
        <f>ROUND(F39/$C39*100,1)</f>
        <v>81.1</v>
      </c>
      <c r="G40" s="28">
        <f>ROUND(G39/$C39*100,1)</f>
        <v>1</v>
      </c>
      <c r="H40" s="59"/>
      <c r="I40" s="59"/>
    </row>
    <row r="41" spans="2:9" ht="13.5">
      <c r="B41" s="340" t="s">
        <v>131</v>
      </c>
      <c r="C41" s="118">
        <f t="shared" si="0"/>
        <v>3200</v>
      </c>
      <c r="D41" s="29">
        <v>205</v>
      </c>
      <c r="E41" s="29">
        <v>387</v>
      </c>
      <c r="F41" s="29">
        <v>2577</v>
      </c>
      <c r="G41" s="41">
        <v>31</v>
      </c>
      <c r="H41" s="58"/>
      <c r="I41" s="58"/>
    </row>
    <row r="42" spans="2:9" ht="13.5">
      <c r="B42" s="341"/>
      <c r="C42" s="244">
        <f t="shared" si="0"/>
        <v>100</v>
      </c>
      <c r="D42" s="27">
        <f>ROUND(D41/$C41*100,1)</f>
        <v>6.4</v>
      </c>
      <c r="E42" s="27">
        <f>ROUND(E41/$C41*100,1)</f>
        <v>12.1</v>
      </c>
      <c r="F42" s="27">
        <f>ROUND(F41/$C41*100,1)</f>
        <v>80.5</v>
      </c>
      <c r="G42" s="28">
        <f>ROUND(G41/$C41*100,1)</f>
        <v>1</v>
      </c>
      <c r="H42" s="59"/>
      <c r="I42" s="59"/>
    </row>
    <row r="43" spans="2:9" ht="13.5">
      <c r="B43" s="342" t="s">
        <v>117</v>
      </c>
      <c r="C43" s="118">
        <f t="shared" si="0"/>
        <v>2735</v>
      </c>
      <c r="D43" s="29">
        <v>188</v>
      </c>
      <c r="E43" s="29">
        <v>308</v>
      </c>
      <c r="F43" s="29">
        <v>2211</v>
      </c>
      <c r="G43" s="41">
        <v>28</v>
      </c>
      <c r="H43" s="58"/>
      <c r="I43" s="58"/>
    </row>
    <row r="44" spans="2:9" ht="13.5">
      <c r="B44" s="341"/>
      <c r="C44" s="288">
        <f t="shared" si="0"/>
        <v>100</v>
      </c>
      <c r="D44" s="27">
        <f>ROUND(D43/$C43*100,1)</f>
        <v>6.9</v>
      </c>
      <c r="E44" s="27">
        <f>ROUND(E43/$C43*100,1)</f>
        <v>11.3</v>
      </c>
      <c r="F44" s="27">
        <f>ROUND(F43/$C43*100,1)</f>
        <v>80.8</v>
      </c>
      <c r="G44" s="28">
        <f>ROUND(G43/$C43*100,1)</f>
        <v>1</v>
      </c>
      <c r="H44" s="59"/>
      <c r="I44" s="59"/>
    </row>
    <row r="45" spans="2:9" ht="13.5">
      <c r="B45" s="342" t="s">
        <v>34</v>
      </c>
      <c r="C45" s="118">
        <f t="shared" si="0"/>
        <v>1259</v>
      </c>
      <c r="D45" s="29">
        <v>60</v>
      </c>
      <c r="E45" s="29">
        <v>139</v>
      </c>
      <c r="F45" s="29">
        <v>1046</v>
      </c>
      <c r="G45" s="41">
        <v>14</v>
      </c>
      <c r="H45" s="58"/>
      <c r="I45" s="58"/>
    </row>
    <row r="46" spans="2:9" ht="13.5">
      <c r="B46" s="345"/>
      <c r="C46" s="131">
        <f t="shared" si="0"/>
        <v>99.99999999999999</v>
      </c>
      <c r="D46" s="31">
        <f>ROUND(D45/$C45*100,1)</f>
        <v>4.8</v>
      </c>
      <c r="E46" s="31">
        <f>ROUND(E45/$C45*100,1)</f>
        <v>11</v>
      </c>
      <c r="F46" s="31">
        <f>ROUND(F45/$C45*100,1)</f>
        <v>83.1</v>
      </c>
      <c r="G46" s="32">
        <f>ROUND(G45/$C45*100,1)</f>
        <v>1.1</v>
      </c>
      <c r="H46" s="59"/>
      <c r="I46" s="59"/>
    </row>
    <row r="47" spans="8:9" ht="13.5">
      <c r="H47" s="57"/>
      <c r="I47" s="57"/>
    </row>
    <row r="48" spans="8:9" ht="13.5">
      <c r="H48" s="57"/>
      <c r="I48" s="57"/>
    </row>
    <row r="49" ht="13.5">
      <c r="A49" s="20" t="s">
        <v>321</v>
      </c>
    </row>
    <row r="50" ht="13.5">
      <c r="A50" s="20" t="s">
        <v>231</v>
      </c>
    </row>
    <row r="51" ht="13.5">
      <c r="F51" s="290" t="s">
        <v>250</v>
      </c>
    </row>
    <row r="52" spans="2:7" ht="27">
      <c r="B52" s="291"/>
      <c r="C52" s="95" t="s">
        <v>84</v>
      </c>
      <c r="D52" s="21" t="s">
        <v>137</v>
      </c>
      <c r="E52" s="35" t="s">
        <v>138</v>
      </c>
      <c r="F52" s="22" t="s">
        <v>118</v>
      </c>
      <c r="G52" s="84"/>
    </row>
    <row r="53" spans="2:7" ht="13.5">
      <c r="B53" s="331" t="s">
        <v>84</v>
      </c>
      <c r="C53" s="96">
        <v>1287</v>
      </c>
      <c r="D53" s="25">
        <f>SUM(D55,D57,D59)</f>
        <v>775</v>
      </c>
      <c r="E53" s="25">
        <f>SUM(E55,E57,E59)</f>
        <v>488</v>
      </c>
      <c r="F53" s="26">
        <f>SUM(F55,F57,F59)</f>
        <v>24</v>
      </c>
      <c r="G53" s="68"/>
    </row>
    <row r="54" spans="2:7" ht="13.5">
      <c r="B54" s="341"/>
      <c r="C54" s="244">
        <f>SUM(D54:F54)</f>
        <v>100</v>
      </c>
      <c r="D54" s="27">
        <f>ROUND(D53/$C53*100,1)</f>
        <v>60.2</v>
      </c>
      <c r="E54" s="27">
        <f>ROUND(E53/$C53*100,1)</f>
        <v>37.9</v>
      </c>
      <c r="F54" s="63">
        <f>ROUND(F53/$C53*100,1)</f>
        <v>1.9</v>
      </c>
      <c r="G54" s="69"/>
    </row>
    <row r="55" spans="2:7" ht="13.5">
      <c r="B55" s="332" t="s">
        <v>89</v>
      </c>
      <c r="C55" s="98">
        <f>SUM(D55:G55)</f>
        <v>694</v>
      </c>
      <c r="D55" s="37">
        <v>435</v>
      </c>
      <c r="E55" s="37">
        <v>251</v>
      </c>
      <c r="F55" s="64">
        <v>8</v>
      </c>
      <c r="G55" s="68"/>
    </row>
    <row r="56" spans="2:7" ht="13.5">
      <c r="B56" s="341"/>
      <c r="C56" s="244">
        <f>SUM(D56:F56)</f>
        <v>100.00000000000001</v>
      </c>
      <c r="D56" s="27">
        <f>ROUND(D55/$C55*100,1)-0.1</f>
        <v>62.6</v>
      </c>
      <c r="E56" s="27">
        <f>ROUND(E55/$C55*100,1)</f>
        <v>36.2</v>
      </c>
      <c r="F56" s="63">
        <f>ROUND(F55/$C55*100,1)</f>
        <v>1.2</v>
      </c>
      <c r="G56" s="69"/>
    </row>
    <row r="57" spans="2:7" ht="13.5">
      <c r="B57" s="340" t="s">
        <v>90</v>
      </c>
      <c r="C57" s="98">
        <f>SUM(D57:G57)</f>
        <v>575</v>
      </c>
      <c r="D57" s="37">
        <v>332</v>
      </c>
      <c r="E57" s="37">
        <v>228</v>
      </c>
      <c r="F57" s="64">
        <v>15</v>
      </c>
      <c r="G57" s="68"/>
    </row>
    <row r="58" spans="2:7" ht="13.5">
      <c r="B58" s="341"/>
      <c r="C58" s="244">
        <f>SUM(D58:F58)</f>
        <v>100</v>
      </c>
      <c r="D58" s="27">
        <f>ROUND(D57/$C57*100,1)</f>
        <v>57.7</v>
      </c>
      <c r="E58" s="27">
        <f>ROUND(E57/$C57*100,1)</f>
        <v>39.7</v>
      </c>
      <c r="F58" s="63">
        <f>ROUND(F57/$C57*100,1)</f>
        <v>2.6</v>
      </c>
      <c r="G58" s="69"/>
    </row>
    <row r="59" spans="2:7" ht="13.5">
      <c r="B59" s="342" t="s">
        <v>88</v>
      </c>
      <c r="C59" s="98">
        <f>SUM(D59:G59)</f>
        <v>18</v>
      </c>
      <c r="D59" s="37">
        <v>8</v>
      </c>
      <c r="E59" s="37">
        <v>9</v>
      </c>
      <c r="F59" s="64">
        <v>1</v>
      </c>
      <c r="G59" s="68"/>
    </row>
    <row r="60" spans="2:7" ht="13.5">
      <c r="B60" s="343"/>
      <c r="C60" s="244">
        <f>SUM(D60:F60)</f>
        <v>100</v>
      </c>
      <c r="D60" s="31">
        <f>ROUND(D59/$C59*100,1)</f>
        <v>44.4</v>
      </c>
      <c r="E60" s="31">
        <f>ROUND(E59/$C59*100,1)</f>
        <v>50</v>
      </c>
      <c r="F60" s="65">
        <f>ROUND(F59/$C59*100,1)</f>
        <v>5.6</v>
      </c>
      <c r="G60" s="69"/>
    </row>
    <row r="61" spans="2:7" ht="13.5">
      <c r="B61" s="331" t="s">
        <v>84</v>
      </c>
      <c r="C61" s="96">
        <v>1287</v>
      </c>
      <c r="D61" s="25">
        <f>SUM(D63,D65,D67,D69,D71)</f>
        <v>775</v>
      </c>
      <c r="E61" s="25">
        <f>SUM(,E63,E65,E67,E69,E71)</f>
        <v>488</v>
      </c>
      <c r="F61" s="62">
        <f>SUM(,F63,F65,F67,F69,F71)</f>
        <v>24</v>
      </c>
      <c r="G61" s="68"/>
    </row>
    <row r="62" spans="2:7" ht="13.5">
      <c r="B62" s="341"/>
      <c r="C62" s="244">
        <f>SUM(D62:F62)</f>
        <v>100</v>
      </c>
      <c r="D62" s="27">
        <f>ROUND(D61/$C61*100,1)</f>
        <v>60.2</v>
      </c>
      <c r="E62" s="27">
        <f>ROUND(E61/$C61*100,1)</f>
        <v>37.9</v>
      </c>
      <c r="F62" s="63">
        <f>ROUND(F61/$C61*100,1)</f>
        <v>1.9</v>
      </c>
      <c r="G62" s="69"/>
    </row>
    <row r="63" spans="2:7" ht="13.5">
      <c r="B63" s="340" t="s">
        <v>177</v>
      </c>
      <c r="C63" s="98">
        <f>SUM(D63:J63)</f>
        <v>168</v>
      </c>
      <c r="D63" s="37">
        <v>99</v>
      </c>
      <c r="E63" s="37">
        <v>67</v>
      </c>
      <c r="F63" s="64">
        <v>2</v>
      </c>
      <c r="G63" s="68"/>
    </row>
    <row r="64" spans="2:7" ht="13.5">
      <c r="B64" s="341"/>
      <c r="C64" s="244">
        <f>SUM(D64:F64)</f>
        <v>100</v>
      </c>
      <c r="D64" s="27">
        <f>ROUND(D63/$C63*100,1)</f>
        <v>58.9</v>
      </c>
      <c r="E64" s="27">
        <f>ROUND(E63/$C63*100,1)</f>
        <v>39.9</v>
      </c>
      <c r="F64" s="63">
        <f>ROUND(F63/$C63*100,1)</f>
        <v>1.2</v>
      </c>
      <c r="G64" s="69"/>
    </row>
    <row r="65" spans="2:7" ht="13.5">
      <c r="B65" s="340" t="s">
        <v>178</v>
      </c>
      <c r="C65" s="98">
        <f>SUM(D65:J65)</f>
        <v>467</v>
      </c>
      <c r="D65" s="37">
        <v>277</v>
      </c>
      <c r="E65" s="37">
        <v>177</v>
      </c>
      <c r="F65" s="64">
        <v>13</v>
      </c>
      <c r="G65" s="68"/>
    </row>
    <row r="66" spans="2:7" ht="13.5">
      <c r="B66" s="341"/>
      <c r="C66" s="244">
        <f>SUM(D66:F66)</f>
        <v>99.99999999999999</v>
      </c>
      <c r="D66" s="27">
        <f>ROUND(D65/$C65*100,1)</f>
        <v>59.3</v>
      </c>
      <c r="E66" s="27">
        <f>ROUND(E65/$C65*100,1)</f>
        <v>37.9</v>
      </c>
      <c r="F66" s="63">
        <f>ROUND(F65/$C65*100,1)</f>
        <v>2.8</v>
      </c>
      <c r="G66" s="69"/>
    </row>
    <row r="67" spans="2:7" ht="13.5">
      <c r="B67" s="340" t="s">
        <v>110</v>
      </c>
      <c r="C67" s="98">
        <f>SUM(D67:J67)</f>
        <v>395</v>
      </c>
      <c r="D67" s="37">
        <v>236</v>
      </c>
      <c r="E67" s="37">
        <v>152</v>
      </c>
      <c r="F67" s="64">
        <v>7</v>
      </c>
      <c r="G67" s="68"/>
    </row>
    <row r="68" spans="2:7" ht="13.5">
      <c r="B68" s="341"/>
      <c r="C68" s="244">
        <f>SUM(D68:F68)</f>
        <v>100</v>
      </c>
      <c r="D68" s="27">
        <f>ROUND(D67/$C67*100,1)</f>
        <v>59.7</v>
      </c>
      <c r="E68" s="27">
        <f>ROUND(E67/$C67*100,1)</f>
        <v>38.5</v>
      </c>
      <c r="F68" s="63">
        <f>ROUND(F67/$C67*100,1)</f>
        <v>1.8</v>
      </c>
      <c r="G68" s="69"/>
    </row>
    <row r="69" spans="2:7" ht="13.5">
      <c r="B69" s="340" t="s">
        <v>189</v>
      </c>
      <c r="C69" s="98">
        <f>SUM(D69:J69)</f>
        <v>256</v>
      </c>
      <c r="D69" s="37">
        <v>162</v>
      </c>
      <c r="E69" s="37">
        <v>92</v>
      </c>
      <c r="F69" s="64">
        <v>2</v>
      </c>
      <c r="G69" s="68"/>
    </row>
    <row r="70" spans="2:7" ht="13.5">
      <c r="B70" s="341"/>
      <c r="C70" s="244">
        <f>SUM(D70:F70)</f>
        <v>99.99999999999999</v>
      </c>
      <c r="D70" s="27">
        <f>ROUND(D69/$C69*100,1)</f>
        <v>63.3</v>
      </c>
      <c r="E70" s="27">
        <f>ROUND(E69/$C69*100,1)</f>
        <v>35.9</v>
      </c>
      <c r="F70" s="63">
        <f>ROUND(F69/$C69*100,1)</f>
        <v>0.8</v>
      </c>
      <c r="G70" s="69"/>
    </row>
    <row r="71" spans="2:7" ht="13.5">
      <c r="B71" s="342" t="s">
        <v>88</v>
      </c>
      <c r="C71" s="98">
        <f>SUM(D71:J71)</f>
        <v>1</v>
      </c>
      <c r="D71" s="37">
        <v>1</v>
      </c>
      <c r="E71" s="37">
        <v>0</v>
      </c>
      <c r="F71" s="64">
        <v>0</v>
      </c>
      <c r="G71" s="68"/>
    </row>
    <row r="72" spans="2:7" ht="13.5">
      <c r="B72" s="343"/>
      <c r="C72" s="244">
        <f>SUM(D72:F72)</f>
        <v>100</v>
      </c>
      <c r="D72" s="31">
        <f>ROUND(D71/$C71*100,1)</f>
        <v>100</v>
      </c>
      <c r="E72" s="31">
        <f>ROUND(E71/$C71*100,1)</f>
        <v>0</v>
      </c>
      <c r="F72" s="65">
        <f>ROUND(F71/$C71*100,1)</f>
        <v>0</v>
      </c>
      <c r="G72" s="69"/>
    </row>
    <row r="73" spans="2:7" ht="13.5">
      <c r="B73" s="331" t="s">
        <v>84</v>
      </c>
      <c r="C73" s="96">
        <v>1287</v>
      </c>
      <c r="D73" s="25">
        <f>SUM(D77,D75,D79,D81,D83,D85)</f>
        <v>775</v>
      </c>
      <c r="E73" s="25">
        <f>SUM(E77,E75,E79,E81,E83,E85)</f>
        <v>488</v>
      </c>
      <c r="F73" s="62">
        <f>SUM(F77,F75,F79,F81,F83,F85)</f>
        <v>24</v>
      </c>
      <c r="G73" s="68"/>
    </row>
    <row r="74" spans="2:7" ht="13.5">
      <c r="B74" s="341"/>
      <c r="C74" s="244">
        <f>SUM(D74:F74)</f>
        <v>100</v>
      </c>
      <c r="D74" s="27">
        <f>ROUND(D73/$C73*100,1)</f>
        <v>60.2</v>
      </c>
      <c r="E74" s="27">
        <f>ROUND(E73/$C73*100,1)</f>
        <v>37.9</v>
      </c>
      <c r="F74" s="63">
        <f>ROUND(F73/$C73*100,1)</f>
        <v>1.9</v>
      </c>
      <c r="G74" s="69"/>
    </row>
    <row r="75" spans="2:7" ht="13.5">
      <c r="B75" s="340" t="s">
        <v>112</v>
      </c>
      <c r="C75" s="98">
        <f>SUM(D75:J75)</f>
        <v>100</v>
      </c>
      <c r="D75" s="29">
        <v>68</v>
      </c>
      <c r="E75" s="29">
        <v>29</v>
      </c>
      <c r="F75" s="66">
        <v>3</v>
      </c>
      <c r="G75" s="68"/>
    </row>
    <row r="76" spans="2:7" ht="13.5">
      <c r="B76" s="341"/>
      <c r="C76" s="244">
        <f>SUM(D76:F76)</f>
        <v>100</v>
      </c>
      <c r="D76" s="27">
        <f>ROUND(D75/$C75*100,1)</f>
        <v>68</v>
      </c>
      <c r="E76" s="27">
        <f>ROUND(E75/$C75*100,1)</f>
        <v>29</v>
      </c>
      <c r="F76" s="63">
        <f>ROUND(F75/$C75*100,1)</f>
        <v>3</v>
      </c>
      <c r="G76" s="69"/>
    </row>
    <row r="77" spans="2:7" ht="13.5">
      <c r="B77" s="332" t="s">
        <v>111</v>
      </c>
      <c r="C77" s="98">
        <f>SUM(D77:J77)</f>
        <v>111</v>
      </c>
      <c r="D77" s="37">
        <v>60</v>
      </c>
      <c r="E77" s="37">
        <v>49</v>
      </c>
      <c r="F77" s="64">
        <v>2</v>
      </c>
      <c r="G77" s="68"/>
    </row>
    <row r="78" spans="2:7" ht="13.5">
      <c r="B78" s="341"/>
      <c r="C78" s="244">
        <f>SUM(D78:F78)</f>
        <v>100</v>
      </c>
      <c r="D78" s="27">
        <f>ROUND(D77/$C77*100,1)</f>
        <v>54.1</v>
      </c>
      <c r="E78" s="27">
        <f>ROUND(E77/$C77*100,1)</f>
        <v>44.1</v>
      </c>
      <c r="F78" s="63">
        <f>ROUND(F77/$C77*100,1)</f>
        <v>1.8</v>
      </c>
      <c r="G78" s="69"/>
    </row>
    <row r="79" spans="2:7" ht="13.5">
      <c r="B79" s="340" t="s">
        <v>113</v>
      </c>
      <c r="C79" s="98">
        <f>SUM(D79:J79)</f>
        <v>347</v>
      </c>
      <c r="D79" s="29">
        <v>223</v>
      </c>
      <c r="E79" s="29">
        <v>119</v>
      </c>
      <c r="F79" s="66">
        <v>5</v>
      </c>
      <c r="G79" s="68"/>
    </row>
    <row r="80" spans="2:7" ht="13.5">
      <c r="B80" s="341"/>
      <c r="C80" s="244">
        <f>SUM(D80:F80)</f>
        <v>100</v>
      </c>
      <c r="D80" s="27">
        <f>ROUND(D79/$C79*100,1)</f>
        <v>64.3</v>
      </c>
      <c r="E80" s="27">
        <f>ROUND(E79/$C79*100,1)</f>
        <v>34.3</v>
      </c>
      <c r="F80" s="63">
        <f>ROUND(F79/$C79*100,1)</f>
        <v>1.4</v>
      </c>
      <c r="G80" s="69"/>
    </row>
    <row r="81" spans="2:7" ht="13.5">
      <c r="B81" s="340" t="s">
        <v>114</v>
      </c>
      <c r="C81" s="98">
        <f>SUM(D81:J81)</f>
        <v>290</v>
      </c>
      <c r="D81" s="29">
        <v>162</v>
      </c>
      <c r="E81" s="29">
        <v>122</v>
      </c>
      <c r="F81" s="66">
        <v>6</v>
      </c>
      <c r="G81" s="68"/>
    </row>
    <row r="82" spans="2:7" ht="13.5">
      <c r="B82" s="341"/>
      <c r="C82" s="244">
        <f>SUM(D82:F82)</f>
        <v>100</v>
      </c>
      <c r="D82" s="27">
        <f>ROUND(D81/$C81*100,1)-0.1</f>
        <v>55.8</v>
      </c>
      <c r="E82" s="27">
        <f>ROUND(E81/$C81*100,1)</f>
        <v>42.1</v>
      </c>
      <c r="F82" s="63">
        <f>ROUND(F81/$C81*100,1)</f>
        <v>2.1</v>
      </c>
      <c r="G82" s="69"/>
    </row>
    <row r="83" spans="2:7" ht="13.5">
      <c r="B83" s="340" t="s">
        <v>115</v>
      </c>
      <c r="C83" s="98">
        <f>SUM(D83:J83)</f>
        <v>198</v>
      </c>
      <c r="D83" s="29">
        <v>120</v>
      </c>
      <c r="E83" s="29">
        <v>76</v>
      </c>
      <c r="F83" s="66">
        <v>2</v>
      </c>
      <c r="G83" s="68"/>
    </row>
    <row r="84" spans="2:7" ht="13.5">
      <c r="B84" s="341"/>
      <c r="C84" s="244">
        <f>SUM(D84:F84)</f>
        <v>100</v>
      </c>
      <c r="D84" s="27">
        <f>ROUND(D83/$C83*100,1)</f>
        <v>60.6</v>
      </c>
      <c r="E84" s="27">
        <f>ROUND(E83/$C83*100,1)</f>
        <v>38.4</v>
      </c>
      <c r="F84" s="63">
        <f>ROUND(F83/$C83*100,1)</f>
        <v>1</v>
      </c>
      <c r="G84" s="69"/>
    </row>
    <row r="85" spans="2:7" ht="13.5">
      <c r="B85" s="340" t="s">
        <v>116</v>
      </c>
      <c r="C85" s="98">
        <f>SUM(D85:J85)</f>
        <v>241</v>
      </c>
      <c r="D85" s="29">
        <v>142</v>
      </c>
      <c r="E85" s="29">
        <v>93</v>
      </c>
      <c r="F85" s="66">
        <v>6</v>
      </c>
      <c r="G85" s="68"/>
    </row>
    <row r="86" spans="2:7" ht="13.5">
      <c r="B86" s="341"/>
      <c r="C86" s="244">
        <f>SUM(D86:F86)</f>
        <v>100</v>
      </c>
      <c r="D86" s="31">
        <f>ROUND(D85/$C85*100,1)</f>
        <v>58.9</v>
      </c>
      <c r="E86" s="31">
        <f>ROUND(E85/$C85*100,1)</f>
        <v>38.6</v>
      </c>
      <c r="F86" s="65">
        <f>ROUND(F85/$C85*100,1)</f>
        <v>2.5</v>
      </c>
      <c r="G86" s="69"/>
    </row>
    <row r="87" spans="2:7" ht="13.5">
      <c r="B87" s="331" t="s">
        <v>84</v>
      </c>
      <c r="C87" s="96">
        <v>1287</v>
      </c>
      <c r="D87" s="42">
        <f>SUM(D89,D91,D93)</f>
        <v>775</v>
      </c>
      <c r="E87" s="42">
        <f>SUM(E89,E91,E93)</f>
        <v>488</v>
      </c>
      <c r="F87" s="83">
        <f>SUM(F89,F91,F93)</f>
        <v>24</v>
      </c>
      <c r="G87" s="68"/>
    </row>
    <row r="88" spans="2:7" ht="13.5">
      <c r="B88" s="341"/>
      <c r="C88" s="244">
        <f>SUM(D88:F88)</f>
        <v>100</v>
      </c>
      <c r="D88" s="27">
        <f>ROUND(D87/$C87*100,1)</f>
        <v>60.2</v>
      </c>
      <c r="E88" s="27">
        <f>ROUND(E87/$C87*100,1)</f>
        <v>37.9</v>
      </c>
      <c r="F88" s="63">
        <f>ROUND(F87/$C87*100,1)</f>
        <v>1.9</v>
      </c>
      <c r="G88" s="69"/>
    </row>
    <row r="89" spans="2:7" ht="13.5">
      <c r="B89" s="340" t="s">
        <v>131</v>
      </c>
      <c r="C89" s="98">
        <f>SUM(D89:J89)</f>
        <v>592</v>
      </c>
      <c r="D89" s="29">
        <v>363</v>
      </c>
      <c r="E89" s="29">
        <v>213</v>
      </c>
      <c r="F89" s="66">
        <v>16</v>
      </c>
      <c r="G89" s="68"/>
    </row>
    <row r="90" spans="2:7" ht="13.5">
      <c r="B90" s="341"/>
      <c r="C90" s="244">
        <f>SUM(D90:F90)</f>
        <v>100</v>
      </c>
      <c r="D90" s="27">
        <f>ROUND(D89/$C89*100,1)</f>
        <v>61.3</v>
      </c>
      <c r="E90" s="27">
        <f>ROUND(E89/$C89*100,1)</f>
        <v>36</v>
      </c>
      <c r="F90" s="63">
        <f>ROUND(F89/$C89*100,1)</f>
        <v>2.7</v>
      </c>
      <c r="G90" s="69"/>
    </row>
    <row r="91" spans="2:7" ht="13.5">
      <c r="B91" s="342" t="s">
        <v>117</v>
      </c>
      <c r="C91" s="98">
        <f>SUM(D91:J91)</f>
        <v>496</v>
      </c>
      <c r="D91" s="29">
        <v>303</v>
      </c>
      <c r="E91" s="29">
        <v>187</v>
      </c>
      <c r="F91" s="66">
        <v>6</v>
      </c>
      <c r="G91" s="68"/>
    </row>
    <row r="92" spans="2:7" ht="13.5">
      <c r="B92" s="341"/>
      <c r="C92" s="244">
        <f>SUM(D92:F92)</f>
        <v>100.00000000000001</v>
      </c>
      <c r="D92" s="27">
        <f>ROUND(D91/$C91*100,1)</f>
        <v>61.1</v>
      </c>
      <c r="E92" s="27">
        <f>ROUND(E91/$C91*100,1)</f>
        <v>37.7</v>
      </c>
      <c r="F92" s="63">
        <f>ROUND(F91/$C91*100,1)</f>
        <v>1.2</v>
      </c>
      <c r="G92" s="69"/>
    </row>
    <row r="93" spans="2:7" ht="13.5">
      <c r="B93" s="338" t="s">
        <v>34</v>
      </c>
      <c r="C93" s="98">
        <f>SUM(D93:J93)</f>
        <v>199</v>
      </c>
      <c r="D93" s="37">
        <v>109</v>
      </c>
      <c r="E93" s="37">
        <v>88</v>
      </c>
      <c r="F93" s="64">
        <v>2</v>
      </c>
      <c r="G93" s="68"/>
    </row>
    <row r="94" spans="2:7" ht="13.5">
      <c r="B94" s="343"/>
      <c r="C94" s="238">
        <f>SUM(D94:F94)</f>
        <v>100</v>
      </c>
      <c r="D94" s="31">
        <f>ROUND(D93/$C93*100,1)</f>
        <v>54.8</v>
      </c>
      <c r="E94" s="31">
        <f>ROUND(E93/$C93*100,1)</f>
        <v>44.2</v>
      </c>
      <c r="F94" s="65">
        <f>ROUND(F93/$C93*100,1)</f>
        <v>1</v>
      </c>
      <c r="G94" s="69"/>
    </row>
    <row r="97" ht="13.5">
      <c r="A97" s="20" t="s">
        <v>322</v>
      </c>
    </row>
    <row r="98" ht="13.5">
      <c r="A98" s="20" t="s">
        <v>42</v>
      </c>
    </row>
    <row r="99" ht="13.5">
      <c r="A99" s="20" t="s">
        <v>7</v>
      </c>
    </row>
    <row r="100" ht="13.5">
      <c r="J100" s="290" t="s">
        <v>250</v>
      </c>
    </row>
    <row r="101" spans="2:10" ht="27">
      <c r="B101" s="291"/>
      <c r="C101" s="95" t="s">
        <v>84</v>
      </c>
      <c r="D101" s="21" t="s">
        <v>151</v>
      </c>
      <c r="E101" s="21" t="s">
        <v>44</v>
      </c>
      <c r="F101" s="21" t="s">
        <v>45</v>
      </c>
      <c r="G101" s="21" t="s">
        <v>46</v>
      </c>
      <c r="H101" s="21" t="s">
        <v>47</v>
      </c>
      <c r="I101" s="21" t="s">
        <v>145</v>
      </c>
      <c r="J101" s="23" t="s">
        <v>118</v>
      </c>
    </row>
    <row r="102" spans="2:10" ht="13.5">
      <c r="B102" s="331" t="s">
        <v>84</v>
      </c>
      <c r="C102" s="96">
        <f>SUM(C104,C106,C108)</f>
        <v>7194</v>
      </c>
      <c r="D102" s="42">
        <f aca="true" t="shared" si="1" ref="D102:J102">SUM(D104,D106,D108)</f>
        <v>0</v>
      </c>
      <c r="E102" s="25">
        <f t="shared" si="1"/>
        <v>10</v>
      </c>
      <c r="F102" s="25">
        <f t="shared" si="1"/>
        <v>490</v>
      </c>
      <c r="G102" s="25">
        <f t="shared" si="1"/>
        <v>2187</v>
      </c>
      <c r="H102" s="25">
        <f t="shared" si="1"/>
        <v>4031</v>
      </c>
      <c r="I102" s="25">
        <f t="shared" si="1"/>
        <v>387</v>
      </c>
      <c r="J102" s="26">
        <f t="shared" si="1"/>
        <v>89</v>
      </c>
    </row>
    <row r="103" spans="2:10" ht="13.5">
      <c r="B103" s="341"/>
      <c r="C103" s="244">
        <f aca="true" t="shared" si="2" ref="C103:C108">SUM(D103:J103)</f>
        <v>100.00000000000001</v>
      </c>
      <c r="D103" s="27">
        <f aca="true" t="shared" si="3" ref="D103:J103">ROUND(D102/$C102*100,1)</f>
        <v>0</v>
      </c>
      <c r="E103" s="27">
        <f t="shared" si="3"/>
        <v>0.1</v>
      </c>
      <c r="F103" s="27">
        <f t="shared" si="3"/>
        <v>6.8</v>
      </c>
      <c r="G103" s="27">
        <f t="shared" si="3"/>
        <v>30.4</v>
      </c>
      <c r="H103" s="27">
        <f>ROUND(H102/$C102*100,1)+0.1</f>
        <v>56.1</v>
      </c>
      <c r="I103" s="27">
        <f t="shared" si="3"/>
        <v>5.4</v>
      </c>
      <c r="J103" s="28">
        <f t="shared" si="3"/>
        <v>1.2</v>
      </c>
    </row>
    <row r="104" spans="2:10" ht="13.5">
      <c r="B104" s="332" t="s">
        <v>89</v>
      </c>
      <c r="C104" s="98">
        <f t="shared" si="2"/>
        <v>3673</v>
      </c>
      <c r="D104" s="27">
        <v>0</v>
      </c>
      <c r="E104" s="37">
        <v>7</v>
      </c>
      <c r="F104" s="37">
        <v>250</v>
      </c>
      <c r="G104" s="37">
        <v>1086</v>
      </c>
      <c r="H104" s="37">
        <v>2082</v>
      </c>
      <c r="I104" s="37">
        <v>206</v>
      </c>
      <c r="J104" s="39">
        <v>42</v>
      </c>
    </row>
    <row r="105" spans="2:10" ht="13.5">
      <c r="B105" s="341"/>
      <c r="C105" s="244">
        <f t="shared" si="2"/>
        <v>100</v>
      </c>
      <c r="D105" s="27">
        <f aca="true" t="shared" si="4" ref="D105:J105">ROUND(D104/$C104*100,1)</f>
        <v>0</v>
      </c>
      <c r="E105" s="27">
        <f t="shared" si="4"/>
        <v>0.2</v>
      </c>
      <c r="F105" s="27">
        <f t="shared" si="4"/>
        <v>6.8</v>
      </c>
      <c r="G105" s="27">
        <f t="shared" si="4"/>
        <v>29.6</v>
      </c>
      <c r="H105" s="27">
        <f t="shared" si="4"/>
        <v>56.7</v>
      </c>
      <c r="I105" s="27">
        <f t="shared" si="4"/>
        <v>5.6</v>
      </c>
      <c r="J105" s="28">
        <f t="shared" si="4"/>
        <v>1.1</v>
      </c>
    </row>
    <row r="106" spans="2:10" ht="13.5">
      <c r="B106" s="340" t="s">
        <v>90</v>
      </c>
      <c r="C106" s="98">
        <f t="shared" si="2"/>
        <v>3436</v>
      </c>
      <c r="D106" s="37">
        <v>0</v>
      </c>
      <c r="E106" s="37">
        <v>3</v>
      </c>
      <c r="F106" s="37">
        <v>236</v>
      </c>
      <c r="G106" s="37">
        <v>1075</v>
      </c>
      <c r="H106" s="37">
        <v>1900</v>
      </c>
      <c r="I106" s="37">
        <v>175</v>
      </c>
      <c r="J106" s="39">
        <v>47</v>
      </c>
    </row>
    <row r="107" spans="2:10" ht="13.5">
      <c r="B107" s="341"/>
      <c r="C107" s="244">
        <f>SUM(D107:J107)</f>
        <v>100</v>
      </c>
      <c r="D107" s="27">
        <f aca="true" t="shared" si="5" ref="D107:J107">ROUND(D106/$C106*100,1)</f>
        <v>0</v>
      </c>
      <c r="E107" s="27">
        <f t="shared" si="5"/>
        <v>0.1</v>
      </c>
      <c r="F107" s="27">
        <f t="shared" si="5"/>
        <v>6.9</v>
      </c>
      <c r="G107" s="27">
        <f t="shared" si="5"/>
        <v>31.3</v>
      </c>
      <c r="H107" s="27">
        <f>ROUND(H106/$C106*100,1)-0.1</f>
        <v>55.199999999999996</v>
      </c>
      <c r="I107" s="27">
        <f t="shared" si="5"/>
        <v>5.1</v>
      </c>
      <c r="J107" s="28">
        <f t="shared" si="5"/>
        <v>1.4</v>
      </c>
    </row>
    <row r="108" spans="2:10" ht="13.5">
      <c r="B108" s="342" t="s">
        <v>88</v>
      </c>
      <c r="C108" s="98">
        <f t="shared" si="2"/>
        <v>85</v>
      </c>
      <c r="D108" s="37">
        <v>0</v>
      </c>
      <c r="E108" s="37">
        <v>0</v>
      </c>
      <c r="F108" s="37">
        <v>4</v>
      </c>
      <c r="G108" s="37">
        <v>26</v>
      </c>
      <c r="H108" s="37">
        <v>49</v>
      </c>
      <c r="I108" s="37">
        <v>6</v>
      </c>
      <c r="J108" s="39">
        <v>0</v>
      </c>
    </row>
    <row r="109" spans="2:10" ht="13.5">
      <c r="B109" s="343"/>
      <c r="C109" s="245">
        <f>SUM(D109:J109)</f>
        <v>100</v>
      </c>
      <c r="D109" s="31">
        <f aca="true" t="shared" si="6" ref="D109:J109">ROUND(D108/$C108*100,1)</f>
        <v>0</v>
      </c>
      <c r="E109" s="31">
        <f t="shared" si="6"/>
        <v>0</v>
      </c>
      <c r="F109" s="31">
        <f t="shared" si="6"/>
        <v>4.7</v>
      </c>
      <c r="G109" s="31">
        <f t="shared" si="6"/>
        <v>30.6</v>
      </c>
      <c r="H109" s="31">
        <f t="shared" si="6"/>
        <v>57.6</v>
      </c>
      <c r="I109" s="31">
        <f t="shared" si="6"/>
        <v>7.1</v>
      </c>
      <c r="J109" s="32">
        <f t="shared" si="6"/>
        <v>0</v>
      </c>
    </row>
    <row r="110" spans="2:10" ht="13.5">
      <c r="B110" s="331" t="s">
        <v>84</v>
      </c>
      <c r="C110" s="96">
        <f>SUM(,C112,C114,C116,C118,C120)</f>
        <v>7194</v>
      </c>
      <c r="D110" s="25">
        <f>SUM(,D114,D116,D118,D120)</f>
        <v>0</v>
      </c>
      <c r="E110" s="25">
        <f aca="true" t="shared" si="7" ref="E110:J110">SUM(,E112,E114,E116,E118,E120)</f>
        <v>10</v>
      </c>
      <c r="F110" s="25">
        <f t="shared" si="7"/>
        <v>490</v>
      </c>
      <c r="G110" s="25">
        <f t="shared" si="7"/>
        <v>2187</v>
      </c>
      <c r="H110" s="25">
        <f t="shared" si="7"/>
        <v>4031</v>
      </c>
      <c r="I110" s="25">
        <f t="shared" si="7"/>
        <v>387</v>
      </c>
      <c r="J110" s="26">
        <f t="shared" si="7"/>
        <v>89</v>
      </c>
    </row>
    <row r="111" spans="2:10" ht="13.5">
      <c r="B111" s="341"/>
      <c r="C111" s="244">
        <f>SUM(D111:J111)</f>
        <v>100.00000000000001</v>
      </c>
      <c r="D111" s="27">
        <f aca="true" t="shared" si="8" ref="D111:J111">ROUND(D110/$C110*100,1)</f>
        <v>0</v>
      </c>
      <c r="E111" s="27">
        <f t="shared" si="8"/>
        <v>0.1</v>
      </c>
      <c r="F111" s="27">
        <f t="shared" si="8"/>
        <v>6.8</v>
      </c>
      <c r="G111" s="27">
        <f t="shared" si="8"/>
        <v>30.4</v>
      </c>
      <c r="H111" s="27">
        <f>ROUND(H110/$C110*100,1)+0.1</f>
        <v>56.1</v>
      </c>
      <c r="I111" s="27">
        <f t="shared" si="8"/>
        <v>5.4</v>
      </c>
      <c r="J111" s="28">
        <f t="shared" si="8"/>
        <v>1.2</v>
      </c>
    </row>
    <row r="112" spans="2:10" ht="13.5">
      <c r="B112" s="340" t="s">
        <v>177</v>
      </c>
      <c r="C112" s="98">
        <f aca="true" t="shared" si="9" ref="C112:C120">SUM(D112:J112)</f>
        <v>751</v>
      </c>
      <c r="D112" s="37">
        <v>0</v>
      </c>
      <c r="E112" s="37">
        <v>0</v>
      </c>
      <c r="F112" s="37">
        <v>56</v>
      </c>
      <c r="G112" s="37">
        <v>225</v>
      </c>
      <c r="H112" s="37">
        <v>413</v>
      </c>
      <c r="I112" s="37">
        <v>47</v>
      </c>
      <c r="J112" s="39">
        <v>10</v>
      </c>
    </row>
    <row r="113" spans="2:10" ht="13.5">
      <c r="B113" s="341"/>
      <c r="C113" s="244">
        <f>SUM(D113:J113)</f>
        <v>100</v>
      </c>
      <c r="D113" s="27">
        <f aca="true" t="shared" si="10" ref="D113:J113">ROUND(D112/$C112*100,1)</f>
        <v>0</v>
      </c>
      <c r="E113" s="27">
        <f t="shared" si="10"/>
        <v>0</v>
      </c>
      <c r="F113" s="27">
        <f t="shared" si="10"/>
        <v>7.5</v>
      </c>
      <c r="G113" s="27">
        <f t="shared" si="10"/>
        <v>30</v>
      </c>
      <c r="H113" s="27">
        <f>ROUND(H112/$C112*100,1)-0.1</f>
        <v>54.9</v>
      </c>
      <c r="I113" s="27">
        <f t="shared" si="10"/>
        <v>6.3</v>
      </c>
      <c r="J113" s="28">
        <f t="shared" si="10"/>
        <v>1.3</v>
      </c>
    </row>
    <row r="114" spans="2:10" ht="13.5">
      <c r="B114" s="340" t="s">
        <v>178</v>
      </c>
      <c r="C114" s="98">
        <f t="shared" si="9"/>
        <v>2327</v>
      </c>
      <c r="D114" s="37">
        <v>0</v>
      </c>
      <c r="E114" s="37">
        <v>2</v>
      </c>
      <c r="F114" s="37">
        <v>162</v>
      </c>
      <c r="G114" s="37">
        <v>702</v>
      </c>
      <c r="H114" s="37">
        <v>1314</v>
      </c>
      <c r="I114" s="37">
        <v>123</v>
      </c>
      <c r="J114" s="39">
        <v>24</v>
      </c>
    </row>
    <row r="115" spans="2:10" ht="13.5">
      <c r="B115" s="341"/>
      <c r="C115" s="244">
        <f>SUM(D115:J115)</f>
        <v>99.99999999999999</v>
      </c>
      <c r="D115" s="27">
        <f aca="true" t="shared" si="11" ref="D115:J115">ROUND(D114/$C114*100,1)</f>
        <v>0</v>
      </c>
      <c r="E115" s="27">
        <f t="shared" si="11"/>
        <v>0.1</v>
      </c>
      <c r="F115" s="27">
        <f t="shared" si="11"/>
        <v>7</v>
      </c>
      <c r="G115" s="27">
        <f t="shared" si="11"/>
        <v>30.2</v>
      </c>
      <c r="H115" s="27">
        <f>ROUND(H114/$C114*100,1)-0.1</f>
        <v>56.4</v>
      </c>
      <c r="I115" s="27">
        <f t="shared" si="11"/>
        <v>5.3</v>
      </c>
      <c r="J115" s="28">
        <f t="shared" si="11"/>
        <v>1</v>
      </c>
    </row>
    <row r="116" spans="2:10" ht="13.5">
      <c r="B116" s="340" t="s">
        <v>110</v>
      </c>
      <c r="C116" s="98">
        <f t="shared" si="9"/>
        <v>2394</v>
      </c>
      <c r="D116" s="37">
        <v>0</v>
      </c>
      <c r="E116" s="37">
        <v>6</v>
      </c>
      <c r="F116" s="37">
        <v>152</v>
      </c>
      <c r="G116" s="37">
        <v>743</v>
      </c>
      <c r="H116" s="37">
        <v>1334</v>
      </c>
      <c r="I116" s="37">
        <v>128</v>
      </c>
      <c r="J116" s="39">
        <v>31</v>
      </c>
    </row>
    <row r="117" spans="2:10" ht="13.5">
      <c r="B117" s="341"/>
      <c r="C117" s="244">
        <f>SUM(D117:J117)</f>
        <v>100</v>
      </c>
      <c r="D117" s="27">
        <f aca="true" t="shared" si="12" ref="D117:J117">ROUND(D116/$C116*100,1)</f>
        <v>0</v>
      </c>
      <c r="E117" s="27">
        <f t="shared" si="12"/>
        <v>0.3</v>
      </c>
      <c r="F117" s="27">
        <f t="shared" si="12"/>
        <v>6.3</v>
      </c>
      <c r="G117" s="27">
        <f t="shared" si="12"/>
        <v>31</v>
      </c>
      <c r="H117" s="27">
        <f>ROUND(H116/$C116*100,1)+0.1</f>
        <v>55.800000000000004</v>
      </c>
      <c r="I117" s="27">
        <f t="shared" si="12"/>
        <v>5.3</v>
      </c>
      <c r="J117" s="28">
        <f t="shared" si="12"/>
        <v>1.3</v>
      </c>
    </row>
    <row r="118" spans="2:10" ht="13.5">
      <c r="B118" s="340" t="s">
        <v>189</v>
      </c>
      <c r="C118" s="98">
        <f t="shared" si="9"/>
        <v>1712</v>
      </c>
      <c r="D118" s="37">
        <v>0</v>
      </c>
      <c r="E118" s="37">
        <v>2</v>
      </c>
      <c r="F118" s="37">
        <v>120</v>
      </c>
      <c r="G118" s="37">
        <v>514</v>
      </c>
      <c r="H118" s="37">
        <v>966</v>
      </c>
      <c r="I118" s="37">
        <v>87</v>
      </c>
      <c r="J118" s="39">
        <v>23</v>
      </c>
    </row>
    <row r="119" spans="2:10" ht="13.5">
      <c r="B119" s="341"/>
      <c r="C119" s="244">
        <f>SUM(D119:J119)</f>
        <v>99.99999999999999</v>
      </c>
      <c r="D119" s="27">
        <f aca="true" t="shared" si="13" ref="D119:J119">ROUND(D118/$C118*100,1)</f>
        <v>0</v>
      </c>
      <c r="E119" s="27">
        <f t="shared" si="13"/>
        <v>0.1</v>
      </c>
      <c r="F119" s="27">
        <f t="shared" si="13"/>
        <v>7</v>
      </c>
      <c r="G119" s="27">
        <f t="shared" si="13"/>
        <v>30</v>
      </c>
      <c r="H119" s="27">
        <f>ROUND(H118/$C118*100,1)+0.1</f>
        <v>56.5</v>
      </c>
      <c r="I119" s="27">
        <f t="shared" si="13"/>
        <v>5.1</v>
      </c>
      <c r="J119" s="28">
        <f t="shared" si="13"/>
        <v>1.3</v>
      </c>
    </row>
    <row r="120" spans="2:10" ht="13.5">
      <c r="B120" s="342" t="s">
        <v>88</v>
      </c>
      <c r="C120" s="98">
        <f t="shared" si="9"/>
        <v>10</v>
      </c>
      <c r="D120" s="37">
        <v>0</v>
      </c>
      <c r="E120" s="37">
        <v>0</v>
      </c>
      <c r="F120" s="37">
        <v>0</v>
      </c>
      <c r="G120" s="37">
        <v>3</v>
      </c>
      <c r="H120" s="37">
        <v>4</v>
      </c>
      <c r="I120" s="37">
        <v>2</v>
      </c>
      <c r="J120" s="39">
        <v>1</v>
      </c>
    </row>
    <row r="121" spans="2:10" ht="13.5">
      <c r="B121" s="343"/>
      <c r="C121" s="245">
        <f>SUM(D121:J121)</f>
        <v>100</v>
      </c>
      <c r="D121" s="31">
        <f aca="true" t="shared" si="14" ref="D121:J121">ROUND(D120/$C120*100,1)</f>
        <v>0</v>
      </c>
      <c r="E121" s="31">
        <f t="shared" si="14"/>
        <v>0</v>
      </c>
      <c r="F121" s="31">
        <f t="shared" si="14"/>
        <v>0</v>
      </c>
      <c r="G121" s="31">
        <f t="shared" si="14"/>
        <v>30</v>
      </c>
      <c r="H121" s="31">
        <f t="shared" si="14"/>
        <v>40</v>
      </c>
      <c r="I121" s="31">
        <f t="shared" si="14"/>
        <v>20</v>
      </c>
      <c r="J121" s="32">
        <f t="shared" si="14"/>
        <v>10</v>
      </c>
    </row>
    <row r="122" spans="2:10" ht="13.5">
      <c r="B122" s="331" t="s">
        <v>84</v>
      </c>
      <c r="C122" s="96">
        <f aca="true" t="shared" si="15" ref="C122:J122">SUM(C126,C124,C128,C130,C132,C134)</f>
        <v>7194</v>
      </c>
      <c r="D122" s="25">
        <f t="shared" si="15"/>
        <v>0</v>
      </c>
      <c r="E122" s="25">
        <f t="shared" si="15"/>
        <v>10</v>
      </c>
      <c r="F122" s="25">
        <f t="shared" si="15"/>
        <v>490</v>
      </c>
      <c r="G122" s="25">
        <f t="shared" si="15"/>
        <v>2187</v>
      </c>
      <c r="H122" s="25">
        <f t="shared" si="15"/>
        <v>4031</v>
      </c>
      <c r="I122" s="25">
        <f t="shared" si="15"/>
        <v>387</v>
      </c>
      <c r="J122" s="26">
        <f t="shared" si="15"/>
        <v>89</v>
      </c>
    </row>
    <row r="123" spans="2:10" ht="13.5">
      <c r="B123" s="341"/>
      <c r="C123" s="244">
        <f>SUM(D123:J123)</f>
        <v>100.00000000000001</v>
      </c>
      <c r="D123" s="27">
        <f aca="true" t="shared" si="16" ref="D123:J123">ROUND(D122/$C122*100,1)</f>
        <v>0</v>
      </c>
      <c r="E123" s="27">
        <f t="shared" si="16"/>
        <v>0.1</v>
      </c>
      <c r="F123" s="27">
        <f t="shared" si="16"/>
        <v>6.8</v>
      </c>
      <c r="G123" s="27">
        <f t="shared" si="16"/>
        <v>30.4</v>
      </c>
      <c r="H123" s="27">
        <f>ROUND(H122/$C122*100,1)+0.1</f>
        <v>56.1</v>
      </c>
      <c r="I123" s="27">
        <f t="shared" si="16"/>
        <v>5.4</v>
      </c>
      <c r="J123" s="28">
        <f t="shared" si="16"/>
        <v>1.2</v>
      </c>
    </row>
    <row r="124" spans="2:10" ht="13.5">
      <c r="B124" s="340" t="s">
        <v>112</v>
      </c>
      <c r="C124" s="98">
        <f aca="true" t="shared" si="17" ref="C124:C134">SUM(D124:J124)</f>
        <v>623</v>
      </c>
      <c r="D124" s="29">
        <v>0</v>
      </c>
      <c r="E124" s="29">
        <v>1</v>
      </c>
      <c r="F124" s="29">
        <v>26</v>
      </c>
      <c r="G124" s="29">
        <v>196</v>
      </c>
      <c r="H124" s="29">
        <v>357</v>
      </c>
      <c r="I124" s="29">
        <v>37</v>
      </c>
      <c r="J124" s="41">
        <v>6</v>
      </c>
    </row>
    <row r="125" spans="2:10" ht="13.5">
      <c r="B125" s="341"/>
      <c r="C125" s="244">
        <f>SUM(D125:J125)</f>
        <v>100</v>
      </c>
      <c r="D125" s="27">
        <f aca="true" t="shared" si="18" ref="D125:J125">ROUND(D124/$C124*100,1)</f>
        <v>0</v>
      </c>
      <c r="E125" s="27">
        <f t="shared" si="18"/>
        <v>0.2</v>
      </c>
      <c r="F125" s="27">
        <f t="shared" si="18"/>
        <v>4.2</v>
      </c>
      <c r="G125" s="27">
        <f t="shared" si="18"/>
        <v>31.5</v>
      </c>
      <c r="H125" s="27">
        <f>ROUND(H124/$C124*100,1)-0.1</f>
        <v>57.199999999999996</v>
      </c>
      <c r="I125" s="27">
        <f t="shared" si="18"/>
        <v>5.9</v>
      </c>
      <c r="J125" s="28">
        <f t="shared" si="18"/>
        <v>1</v>
      </c>
    </row>
    <row r="126" spans="2:10" ht="13.5">
      <c r="B126" s="332" t="s">
        <v>111</v>
      </c>
      <c r="C126" s="98">
        <f t="shared" si="17"/>
        <v>640</v>
      </c>
      <c r="D126" s="37">
        <v>0</v>
      </c>
      <c r="E126" s="37">
        <v>2</v>
      </c>
      <c r="F126" s="37">
        <v>42</v>
      </c>
      <c r="G126" s="37">
        <v>195</v>
      </c>
      <c r="H126" s="37">
        <v>357</v>
      </c>
      <c r="I126" s="37">
        <v>38</v>
      </c>
      <c r="J126" s="39">
        <v>6</v>
      </c>
    </row>
    <row r="127" spans="2:10" ht="13.5">
      <c r="B127" s="341"/>
      <c r="C127" s="244">
        <f>SUM(D127:J127)</f>
        <v>100</v>
      </c>
      <c r="D127" s="27">
        <f aca="true" t="shared" si="19" ref="D127:J127">ROUND(D126/$C126*100,1)</f>
        <v>0</v>
      </c>
      <c r="E127" s="27">
        <f t="shared" si="19"/>
        <v>0.3</v>
      </c>
      <c r="F127" s="27">
        <f t="shared" si="19"/>
        <v>6.6</v>
      </c>
      <c r="G127" s="27">
        <f t="shared" si="19"/>
        <v>30.5</v>
      </c>
      <c r="H127" s="27">
        <f t="shared" si="19"/>
        <v>55.8</v>
      </c>
      <c r="I127" s="27">
        <f t="shared" si="19"/>
        <v>5.9</v>
      </c>
      <c r="J127" s="28">
        <f t="shared" si="19"/>
        <v>0.9</v>
      </c>
    </row>
    <row r="128" spans="2:10" ht="13.5">
      <c r="B128" s="340" t="s">
        <v>113</v>
      </c>
      <c r="C128" s="98">
        <f t="shared" si="17"/>
        <v>2080</v>
      </c>
      <c r="D128" s="29">
        <v>0</v>
      </c>
      <c r="E128" s="29">
        <v>2</v>
      </c>
      <c r="F128" s="29">
        <v>135</v>
      </c>
      <c r="G128" s="29">
        <v>623</v>
      </c>
      <c r="H128" s="29">
        <v>1173</v>
      </c>
      <c r="I128" s="29">
        <v>116</v>
      </c>
      <c r="J128" s="41">
        <v>31</v>
      </c>
    </row>
    <row r="129" spans="2:10" ht="13.5">
      <c r="B129" s="341"/>
      <c r="C129" s="244">
        <f>SUM(D129:J129)</f>
        <v>100</v>
      </c>
      <c r="D129" s="27">
        <f aca="true" t="shared" si="20" ref="D129:J129">ROUND(D128/$C128*100,1)</f>
        <v>0</v>
      </c>
      <c r="E129" s="27">
        <f t="shared" si="20"/>
        <v>0.1</v>
      </c>
      <c r="F129" s="27">
        <f t="shared" si="20"/>
        <v>6.5</v>
      </c>
      <c r="G129" s="27">
        <f t="shared" si="20"/>
        <v>30</v>
      </c>
      <c r="H129" s="27">
        <f>ROUND(H128/$C128*100,1)-0.1</f>
        <v>56.3</v>
      </c>
      <c r="I129" s="27">
        <f t="shared" si="20"/>
        <v>5.6</v>
      </c>
      <c r="J129" s="28">
        <f t="shared" si="20"/>
        <v>1.5</v>
      </c>
    </row>
    <row r="130" spans="2:10" ht="13.5">
      <c r="B130" s="340" t="s">
        <v>114</v>
      </c>
      <c r="C130" s="98">
        <f t="shared" si="17"/>
        <v>1538</v>
      </c>
      <c r="D130" s="29">
        <v>0</v>
      </c>
      <c r="E130" s="29">
        <v>1</v>
      </c>
      <c r="F130" s="29">
        <v>87</v>
      </c>
      <c r="G130" s="29">
        <v>413</v>
      </c>
      <c r="H130" s="29">
        <v>920</v>
      </c>
      <c r="I130" s="29">
        <v>102</v>
      </c>
      <c r="J130" s="41">
        <v>15</v>
      </c>
    </row>
    <row r="131" spans="2:10" ht="13.5">
      <c r="B131" s="341"/>
      <c r="C131" s="244">
        <f>SUM(D131:J131)</f>
        <v>99.99999999999999</v>
      </c>
      <c r="D131" s="27">
        <f aca="true" t="shared" si="21" ref="D131:J131">ROUND(D130/$C130*100,1)</f>
        <v>0</v>
      </c>
      <c r="E131" s="27">
        <f t="shared" si="21"/>
        <v>0.1</v>
      </c>
      <c r="F131" s="27">
        <f t="shared" si="21"/>
        <v>5.7</v>
      </c>
      <c r="G131" s="27">
        <f t="shared" si="21"/>
        <v>26.9</v>
      </c>
      <c r="H131" s="27">
        <f>ROUND(H130/$C130*100,1)-0.1</f>
        <v>59.699999999999996</v>
      </c>
      <c r="I131" s="27">
        <f t="shared" si="21"/>
        <v>6.6</v>
      </c>
      <c r="J131" s="28">
        <f t="shared" si="21"/>
        <v>1</v>
      </c>
    </row>
    <row r="132" spans="2:10" ht="13.5">
      <c r="B132" s="340" t="s">
        <v>115</v>
      </c>
      <c r="C132" s="98">
        <f t="shared" si="17"/>
        <v>1110</v>
      </c>
      <c r="D132" s="29">
        <v>0</v>
      </c>
      <c r="E132" s="29">
        <v>2</v>
      </c>
      <c r="F132" s="29">
        <v>93</v>
      </c>
      <c r="G132" s="29">
        <v>374</v>
      </c>
      <c r="H132" s="29">
        <v>583</v>
      </c>
      <c r="I132" s="29">
        <v>43</v>
      </c>
      <c r="J132" s="41">
        <v>15</v>
      </c>
    </row>
    <row r="133" spans="2:10" ht="13.5">
      <c r="B133" s="341"/>
      <c r="C133" s="244">
        <f>SUM(D133:J133)</f>
        <v>100.00000000000001</v>
      </c>
      <c r="D133" s="27">
        <f aca="true" t="shared" si="22" ref="D133:J133">ROUND(D132/$C132*100,1)</f>
        <v>0</v>
      </c>
      <c r="E133" s="27">
        <f t="shared" si="22"/>
        <v>0.2</v>
      </c>
      <c r="F133" s="27">
        <f t="shared" si="22"/>
        <v>8.4</v>
      </c>
      <c r="G133" s="27">
        <f t="shared" si="22"/>
        <v>33.7</v>
      </c>
      <c r="H133" s="27">
        <f>ROUND(H132/$C132*100,1)-0.1</f>
        <v>52.4</v>
      </c>
      <c r="I133" s="27">
        <f t="shared" si="22"/>
        <v>3.9</v>
      </c>
      <c r="J133" s="28">
        <f t="shared" si="22"/>
        <v>1.4</v>
      </c>
    </row>
    <row r="134" spans="2:10" ht="13.5">
      <c r="B134" s="340" t="s">
        <v>116</v>
      </c>
      <c r="C134" s="98">
        <f t="shared" si="17"/>
        <v>1203</v>
      </c>
      <c r="D134" s="29">
        <v>0</v>
      </c>
      <c r="E134" s="29">
        <v>2</v>
      </c>
      <c r="F134" s="29">
        <v>107</v>
      </c>
      <c r="G134" s="29">
        <v>386</v>
      </c>
      <c r="H134" s="29">
        <v>641</v>
      </c>
      <c r="I134" s="29">
        <v>51</v>
      </c>
      <c r="J134" s="41">
        <v>16</v>
      </c>
    </row>
    <row r="135" spans="2:10" ht="13.5">
      <c r="B135" s="341"/>
      <c r="C135" s="245">
        <f>SUM(D135:J135)</f>
        <v>100</v>
      </c>
      <c r="D135" s="31">
        <f aca="true" t="shared" si="23" ref="D135:J135">ROUND(D134/$C134*100,1)</f>
        <v>0</v>
      </c>
      <c r="E135" s="31">
        <f t="shared" si="23"/>
        <v>0.2</v>
      </c>
      <c r="F135" s="31">
        <f t="shared" si="23"/>
        <v>8.9</v>
      </c>
      <c r="G135" s="31">
        <f t="shared" si="23"/>
        <v>32.1</v>
      </c>
      <c r="H135" s="31">
        <f t="shared" si="23"/>
        <v>53.3</v>
      </c>
      <c r="I135" s="31">
        <f t="shared" si="23"/>
        <v>4.2</v>
      </c>
      <c r="J135" s="32">
        <f t="shared" si="23"/>
        <v>1.3</v>
      </c>
    </row>
    <row r="136" spans="2:10" ht="13.5">
      <c r="B136" s="331" t="s">
        <v>84</v>
      </c>
      <c r="C136" s="96">
        <f>SUM(C138,C140,C142)</f>
        <v>7194</v>
      </c>
      <c r="D136" s="42">
        <f>SUM(D138,D140)</f>
        <v>0</v>
      </c>
      <c r="E136" s="42">
        <f aca="true" t="shared" si="24" ref="E136:J136">SUM(E138,E140,E142)</f>
        <v>10</v>
      </c>
      <c r="F136" s="42">
        <f t="shared" si="24"/>
        <v>490</v>
      </c>
      <c r="G136" s="42">
        <f t="shared" si="24"/>
        <v>2187</v>
      </c>
      <c r="H136" s="42">
        <f t="shared" si="24"/>
        <v>4031</v>
      </c>
      <c r="I136" s="42">
        <f t="shared" si="24"/>
        <v>387</v>
      </c>
      <c r="J136" s="26">
        <f t="shared" si="24"/>
        <v>89</v>
      </c>
    </row>
    <row r="137" spans="2:10" ht="13.5">
      <c r="B137" s="341"/>
      <c r="C137" s="244">
        <f aca="true" t="shared" si="25" ref="C137:C143">SUM(D137:J137)</f>
        <v>100.00000000000001</v>
      </c>
      <c r="D137" s="27">
        <f aca="true" t="shared" si="26" ref="D137:J137">ROUND(D136/$C136*100,1)</f>
        <v>0</v>
      </c>
      <c r="E137" s="27">
        <f t="shared" si="26"/>
        <v>0.1</v>
      </c>
      <c r="F137" s="27">
        <f t="shared" si="26"/>
        <v>6.8</v>
      </c>
      <c r="G137" s="27">
        <f t="shared" si="26"/>
        <v>30.4</v>
      </c>
      <c r="H137" s="27">
        <f>ROUND(H136/$C136*100,1)+0.1</f>
        <v>56.1</v>
      </c>
      <c r="I137" s="27">
        <f t="shared" si="26"/>
        <v>5.4</v>
      </c>
      <c r="J137" s="28">
        <f t="shared" si="26"/>
        <v>1.2</v>
      </c>
    </row>
    <row r="138" spans="2:10" ht="13.5">
      <c r="B138" s="340" t="s">
        <v>131</v>
      </c>
      <c r="C138" s="98">
        <f t="shared" si="25"/>
        <v>3200</v>
      </c>
      <c r="D138" s="29">
        <v>0</v>
      </c>
      <c r="E138" s="29">
        <v>2</v>
      </c>
      <c r="F138" s="29">
        <v>224</v>
      </c>
      <c r="G138" s="29">
        <v>1024</v>
      </c>
      <c r="H138" s="29">
        <v>1778</v>
      </c>
      <c r="I138" s="29">
        <v>137</v>
      </c>
      <c r="J138" s="41">
        <v>35</v>
      </c>
    </row>
    <row r="139" spans="2:10" ht="13.5">
      <c r="B139" s="341"/>
      <c r="C139" s="244">
        <f t="shared" si="25"/>
        <v>99.99999999999999</v>
      </c>
      <c r="D139" s="27">
        <f aca="true" t="shared" si="27" ref="D139:J139">ROUND(D138/$C138*100,1)</f>
        <v>0</v>
      </c>
      <c r="E139" s="27">
        <f t="shared" si="27"/>
        <v>0.1</v>
      </c>
      <c r="F139" s="27">
        <f t="shared" si="27"/>
        <v>7</v>
      </c>
      <c r="G139" s="27">
        <f t="shared" si="27"/>
        <v>32</v>
      </c>
      <c r="H139" s="27">
        <f>ROUND(H138/$C138*100,1)-0.1</f>
        <v>55.5</v>
      </c>
      <c r="I139" s="27">
        <f t="shared" si="27"/>
        <v>4.3</v>
      </c>
      <c r="J139" s="28">
        <f t="shared" si="27"/>
        <v>1.1</v>
      </c>
    </row>
    <row r="140" spans="2:10" ht="13.5">
      <c r="B140" s="342" t="s">
        <v>117</v>
      </c>
      <c r="C140" s="98">
        <f t="shared" si="25"/>
        <v>2735</v>
      </c>
      <c r="D140" s="29">
        <v>0</v>
      </c>
      <c r="E140" s="29">
        <v>6</v>
      </c>
      <c r="F140" s="29">
        <v>186</v>
      </c>
      <c r="G140" s="29">
        <v>789</v>
      </c>
      <c r="H140" s="29">
        <v>1543</v>
      </c>
      <c r="I140" s="29">
        <v>172</v>
      </c>
      <c r="J140" s="41">
        <v>39</v>
      </c>
    </row>
    <row r="141" spans="2:10" ht="13.5">
      <c r="B141" s="341"/>
      <c r="C141" s="244">
        <f t="shared" si="25"/>
        <v>100</v>
      </c>
      <c r="D141" s="27">
        <f aca="true" t="shared" si="28" ref="D141:J141">ROUND(D140/$C140*100,1)</f>
        <v>0</v>
      </c>
      <c r="E141" s="27">
        <f t="shared" si="28"/>
        <v>0.2</v>
      </c>
      <c r="F141" s="27">
        <f t="shared" si="28"/>
        <v>6.8</v>
      </c>
      <c r="G141" s="27">
        <f t="shared" si="28"/>
        <v>28.8</v>
      </c>
      <c r="H141" s="27">
        <f>ROUND(H140/$C140*100,1)+0.1</f>
        <v>56.5</v>
      </c>
      <c r="I141" s="27">
        <f t="shared" si="28"/>
        <v>6.3</v>
      </c>
      <c r="J141" s="28">
        <f t="shared" si="28"/>
        <v>1.4</v>
      </c>
    </row>
    <row r="142" spans="2:10" ht="13.5">
      <c r="B142" s="338" t="s">
        <v>34</v>
      </c>
      <c r="C142" s="98">
        <f t="shared" si="25"/>
        <v>1259</v>
      </c>
      <c r="D142" s="37">
        <v>0</v>
      </c>
      <c r="E142" s="37">
        <v>2</v>
      </c>
      <c r="F142" s="37">
        <v>80</v>
      </c>
      <c r="G142" s="37">
        <v>374</v>
      </c>
      <c r="H142" s="37">
        <v>710</v>
      </c>
      <c r="I142" s="37">
        <v>78</v>
      </c>
      <c r="J142" s="39">
        <v>15</v>
      </c>
    </row>
    <row r="143" spans="2:10" ht="13.5">
      <c r="B143" s="343"/>
      <c r="C143" s="238">
        <f t="shared" si="25"/>
        <v>100</v>
      </c>
      <c r="D143" s="31">
        <f aca="true" t="shared" si="29" ref="D143:J143">ROUND(D142/$C142*100,1)</f>
        <v>0</v>
      </c>
      <c r="E143" s="31">
        <f t="shared" si="29"/>
        <v>0.2</v>
      </c>
      <c r="F143" s="31">
        <f t="shared" si="29"/>
        <v>6.4</v>
      </c>
      <c r="G143" s="31">
        <f t="shared" si="29"/>
        <v>29.7</v>
      </c>
      <c r="H143" s="31">
        <f>ROUND(H142/$C142*100,1)-0.1</f>
        <v>56.3</v>
      </c>
      <c r="I143" s="31">
        <f t="shared" si="29"/>
        <v>6.2</v>
      </c>
      <c r="J143" s="32">
        <f t="shared" si="29"/>
        <v>1.2</v>
      </c>
    </row>
    <row r="146" ht="13.5">
      <c r="A146" s="20" t="s">
        <v>323</v>
      </c>
    </row>
    <row r="147" ht="13.5">
      <c r="A147" s="20" t="s">
        <v>42</v>
      </c>
    </row>
    <row r="148" ht="13.5">
      <c r="A148" s="20" t="s">
        <v>43</v>
      </c>
    </row>
    <row r="149" ht="13.5">
      <c r="J149" s="290" t="s">
        <v>250</v>
      </c>
    </row>
    <row r="150" spans="2:10" ht="27">
      <c r="B150" s="291"/>
      <c r="C150" s="95" t="s">
        <v>84</v>
      </c>
      <c r="D150" s="21" t="s">
        <v>151</v>
      </c>
      <c r="E150" s="21" t="s">
        <v>44</v>
      </c>
      <c r="F150" s="21" t="s">
        <v>45</v>
      </c>
      <c r="G150" s="21" t="s">
        <v>46</v>
      </c>
      <c r="H150" s="21" t="s">
        <v>47</v>
      </c>
      <c r="I150" s="21" t="s">
        <v>145</v>
      </c>
      <c r="J150" s="23" t="s">
        <v>118</v>
      </c>
    </row>
    <row r="151" spans="2:10" ht="13.5">
      <c r="B151" s="331" t="s">
        <v>84</v>
      </c>
      <c r="C151" s="96">
        <f>SUM(C153,C155,C157)</f>
        <v>7194</v>
      </c>
      <c r="D151" s="42">
        <f aca="true" t="shared" si="30" ref="D151:J151">SUM(D153,D155,D157)</f>
        <v>29</v>
      </c>
      <c r="E151" s="25">
        <f t="shared" si="30"/>
        <v>117</v>
      </c>
      <c r="F151" s="25">
        <f t="shared" si="30"/>
        <v>1268</v>
      </c>
      <c r="G151" s="25">
        <f t="shared" si="30"/>
        <v>1828</v>
      </c>
      <c r="H151" s="25">
        <f t="shared" si="30"/>
        <v>3043</v>
      </c>
      <c r="I151" s="25">
        <f t="shared" si="30"/>
        <v>770</v>
      </c>
      <c r="J151" s="26">
        <f t="shared" si="30"/>
        <v>139</v>
      </c>
    </row>
    <row r="152" spans="2:10" ht="13.5">
      <c r="B152" s="341"/>
      <c r="C152" s="244">
        <f aca="true" t="shared" si="31" ref="C152:C157">SUM(D152:J152)</f>
        <v>100.00000000000001</v>
      </c>
      <c r="D152" s="27">
        <f aca="true" t="shared" si="32" ref="D152:J152">ROUND(D151/$C151*100,1)</f>
        <v>0.4</v>
      </c>
      <c r="E152" s="27">
        <f t="shared" si="32"/>
        <v>1.6</v>
      </c>
      <c r="F152" s="27">
        <f t="shared" si="32"/>
        <v>17.6</v>
      </c>
      <c r="G152" s="27">
        <f t="shared" si="32"/>
        <v>25.4</v>
      </c>
      <c r="H152" s="27">
        <f>ROUND(H151/$C151*100,1)+0.1</f>
        <v>42.4</v>
      </c>
      <c r="I152" s="27">
        <f t="shared" si="32"/>
        <v>10.7</v>
      </c>
      <c r="J152" s="28">
        <f t="shared" si="32"/>
        <v>1.9</v>
      </c>
    </row>
    <row r="153" spans="2:10" ht="13.5">
      <c r="B153" s="332" t="s">
        <v>89</v>
      </c>
      <c r="C153" s="98">
        <f t="shared" si="31"/>
        <v>3673</v>
      </c>
      <c r="D153" s="27">
        <v>19</v>
      </c>
      <c r="E153" s="37">
        <v>60</v>
      </c>
      <c r="F153" s="37">
        <v>661</v>
      </c>
      <c r="G153" s="37">
        <v>923</v>
      </c>
      <c r="H153" s="37">
        <v>1551</v>
      </c>
      <c r="I153" s="37">
        <v>390</v>
      </c>
      <c r="J153" s="39">
        <v>69</v>
      </c>
    </row>
    <row r="154" spans="2:10" ht="13.5">
      <c r="B154" s="341"/>
      <c r="C154" s="244">
        <f t="shared" si="31"/>
        <v>100</v>
      </c>
      <c r="D154" s="27">
        <f aca="true" t="shared" si="33" ref="D154:J154">ROUND(D153/$C153*100,1)</f>
        <v>0.5</v>
      </c>
      <c r="E154" s="27">
        <f t="shared" si="33"/>
        <v>1.6</v>
      </c>
      <c r="F154" s="27">
        <f t="shared" si="33"/>
        <v>18</v>
      </c>
      <c r="G154" s="27">
        <f t="shared" si="33"/>
        <v>25.1</v>
      </c>
      <c r="H154" s="27">
        <f>ROUND(H153/$C153*100,1)+0.1</f>
        <v>42.300000000000004</v>
      </c>
      <c r="I154" s="27">
        <f t="shared" si="33"/>
        <v>10.6</v>
      </c>
      <c r="J154" s="28">
        <f t="shared" si="33"/>
        <v>1.9</v>
      </c>
    </row>
    <row r="155" spans="2:10" ht="13.5">
      <c r="B155" s="340" t="s">
        <v>90</v>
      </c>
      <c r="C155" s="98">
        <f t="shared" si="31"/>
        <v>3436</v>
      </c>
      <c r="D155" s="37">
        <v>10</v>
      </c>
      <c r="E155" s="37">
        <v>56</v>
      </c>
      <c r="F155" s="37">
        <v>592</v>
      </c>
      <c r="G155" s="37">
        <v>885</v>
      </c>
      <c r="H155" s="37">
        <v>1454</v>
      </c>
      <c r="I155" s="37">
        <v>371</v>
      </c>
      <c r="J155" s="39">
        <v>68</v>
      </c>
    </row>
    <row r="156" spans="2:10" ht="13.5">
      <c r="B156" s="341"/>
      <c r="C156" s="244">
        <f t="shared" si="31"/>
        <v>99.99999999999999</v>
      </c>
      <c r="D156" s="27">
        <f aca="true" t="shared" si="34" ref="D156:J156">ROUND(D155/$C155*100,1)</f>
        <v>0.3</v>
      </c>
      <c r="E156" s="27">
        <f t="shared" si="34"/>
        <v>1.6</v>
      </c>
      <c r="F156" s="27">
        <f t="shared" si="34"/>
        <v>17.2</v>
      </c>
      <c r="G156" s="27">
        <f t="shared" si="34"/>
        <v>25.8</v>
      </c>
      <c r="H156" s="27">
        <f t="shared" si="34"/>
        <v>42.3</v>
      </c>
      <c r="I156" s="27">
        <f t="shared" si="34"/>
        <v>10.8</v>
      </c>
      <c r="J156" s="28">
        <f t="shared" si="34"/>
        <v>2</v>
      </c>
    </row>
    <row r="157" spans="2:10" ht="13.5" customHeight="1">
      <c r="B157" s="342" t="s">
        <v>88</v>
      </c>
      <c r="C157" s="98">
        <f t="shared" si="31"/>
        <v>85</v>
      </c>
      <c r="D157" s="37">
        <v>0</v>
      </c>
      <c r="E157" s="37">
        <v>1</v>
      </c>
      <c r="F157" s="37">
        <v>15</v>
      </c>
      <c r="G157" s="37">
        <v>20</v>
      </c>
      <c r="H157" s="37">
        <v>38</v>
      </c>
      <c r="I157" s="37">
        <v>9</v>
      </c>
      <c r="J157" s="39">
        <v>2</v>
      </c>
    </row>
    <row r="158" spans="2:10" ht="13.5">
      <c r="B158" s="343"/>
      <c r="C158" s="245">
        <f>SUM(D158:J158)</f>
        <v>100</v>
      </c>
      <c r="D158" s="31">
        <f aca="true" t="shared" si="35" ref="D158:J158">ROUND(D157/$C157*100,1)</f>
        <v>0</v>
      </c>
      <c r="E158" s="31">
        <f t="shared" si="35"/>
        <v>1.2</v>
      </c>
      <c r="F158" s="31">
        <f t="shared" si="35"/>
        <v>17.6</v>
      </c>
      <c r="G158" s="31">
        <f t="shared" si="35"/>
        <v>23.5</v>
      </c>
      <c r="H158" s="31">
        <f t="shared" si="35"/>
        <v>44.7</v>
      </c>
      <c r="I158" s="31">
        <f t="shared" si="35"/>
        <v>10.6</v>
      </c>
      <c r="J158" s="32">
        <f t="shared" si="35"/>
        <v>2.4</v>
      </c>
    </row>
    <row r="159" spans="2:10" ht="13.5">
      <c r="B159" s="331" t="s">
        <v>84</v>
      </c>
      <c r="C159" s="96">
        <f>SUM(,C161,C163,C165,C167,C169)</f>
        <v>7194</v>
      </c>
      <c r="D159" s="25">
        <f>SUM(D161,D163,D165,D167,D169)</f>
        <v>29</v>
      </c>
      <c r="E159" s="25">
        <f aca="true" t="shared" si="36" ref="E159:J159">SUM(,E161,E163,E165,E167,E169)</f>
        <v>117</v>
      </c>
      <c r="F159" s="25">
        <f t="shared" si="36"/>
        <v>1268</v>
      </c>
      <c r="G159" s="25">
        <f t="shared" si="36"/>
        <v>1828</v>
      </c>
      <c r="H159" s="25">
        <f t="shared" si="36"/>
        <v>3043</v>
      </c>
      <c r="I159" s="25">
        <f t="shared" si="36"/>
        <v>770</v>
      </c>
      <c r="J159" s="26">
        <f t="shared" si="36"/>
        <v>139</v>
      </c>
    </row>
    <row r="160" spans="2:10" ht="13.5">
      <c r="B160" s="341"/>
      <c r="C160" s="244">
        <f aca="true" t="shared" si="37" ref="C160:C169">SUM(D160:J160)</f>
        <v>100.00000000000001</v>
      </c>
      <c r="D160" s="27">
        <f aca="true" t="shared" si="38" ref="D160:J160">ROUND(D159/$C159*100,1)</f>
        <v>0.4</v>
      </c>
      <c r="E160" s="27">
        <f t="shared" si="38"/>
        <v>1.6</v>
      </c>
      <c r="F160" s="27">
        <f t="shared" si="38"/>
        <v>17.6</v>
      </c>
      <c r="G160" s="27">
        <f t="shared" si="38"/>
        <v>25.4</v>
      </c>
      <c r="H160" s="27">
        <f>ROUND(H159/$C159*100,1)+0.1</f>
        <v>42.4</v>
      </c>
      <c r="I160" s="27">
        <f t="shared" si="38"/>
        <v>10.7</v>
      </c>
      <c r="J160" s="28">
        <f t="shared" si="38"/>
        <v>1.9</v>
      </c>
    </row>
    <row r="161" spans="2:10" ht="13.5">
      <c r="B161" s="340" t="s">
        <v>177</v>
      </c>
      <c r="C161" s="98">
        <f t="shared" si="37"/>
        <v>751</v>
      </c>
      <c r="D161" s="37">
        <v>3</v>
      </c>
      <c r="E161" s="37">
        <v>12</v>
      </c>
      <c r="F161" s="37">
        <v>138</v>
      </c>
      <c r="G161" s="37">
        <v>185</v>
      </c>
      <c r="H161" s="37">
        <v>307</v>
      </c>
      <c r="I161" s="37">
        <v>84</v>
      </c>
      <c r="J161" s="39">
        <v>22</v>
      </c>
    </row>
    <row r="162" spans="2:10" ht="13.5">
      <c r="B162" s="341"/>
      <c r="C162" s="244">
        <f t="shared" si="37"/>
        <v>100.00000000000001</v>
      </c>
      <c r="D162" s="27">
        <f aca="true" t="shared" si="39" ref="D162:J162">ROUND(D161/$C161*100,1)</f>
        <v>0.4</v>
      </c>
      <c r="E162" s="27">
        <f t="shared" si="39"/>
        <v>1.6</v>
      </c>
      <c r="F162" s="27">
        <f t="shared" si="39"/>
        <v>18.4</v>
      </c>
      <c r="G162" s="27">
        <f t="shared" si="39"/>
        <v>24.6</v>
      </c>
      <c r="H162" s="27">
        <f t="shared" si="39"/>
        <v>40.9</v>
      </c>
      <c r="I162" s="27">
        <f t="shared" si="39"/>
        <v>11.2</v>
      </c>
      <c r="J162" s="28">
        <f t="shared" si="39"/>
        <v>2.9</v>
      </c>
    </row>
    <row r="163" spans="2:10" ht="13.5">
      <c r="B163" s="340" t="s">
        <v>178</v>
      </c>
      <c r="C163" s="98">
        <f t="shared" si="37"/>
        <v>2327</v>
      </c>
      <c r="D163" s="37">
        <v>10</v>
      </c>
      <c r="E163" s="37">
        <v>36</v>
      </c>
      <c r="F163" s="37">
        <v>433</v>
      </c>
      <c r="G163" s="37">
        <v>598</v>
      </c>
      <c r="H163" s="37">
        <v>952</v>
      </c>
      <c r="I163" s="37">
        <v>263</v>
      </c>
      <c r="J163" s="39">
        <v>35</v>
      </c>
    </row>
    <row r="164" spans="2:10" ht="13.5">
      <c r="B164" s="341"/>
      <c r="C164" s="244">
        <f t="shared" si="37"/>
        <v>100</v>
      </c>
      <c r="D164" s="27">
        <f aca="true" t="shared" si="40" ref="D164:J164">ROUND(D163/$C163*100,1)</f>
        <v>0.4</v>
      </c>
      <c r="E164" s="27">
        <f t="shared" si="40"/>
        <v>1.5</v>
      </c>
      <c r="F164" s="27">
        <f t="shared" si="40"/>
        <v>18.6</v>
      </c>
      <c r="G164" s="27">
        <f t="shared" si="40"/>
        <v>25.7</v>
      </c>
      <c r="H164" s="27">
        <f>ROUND(H163/$C163*100,1)+0.1</f>
        <v>41</v>
      </c>
      <c r="I164" s="27">
        <f t="shared" si="40"/>
        <v>11.3</v>
      </c>
      <c r="J164" s="28">
        <f t="shared" si="40"/>
        <v>1.5</v>
      </c>
    </row>
    <row r="165" spans="2:10" ht="13.5">
      <c r="B165" s="340" t="s">
        <v>110</v>
      </c>
      <c r="C165" s="98">
        <f t="shared" si="37"/>
        <v>2394</v>
      </c>
      <c r="D165" s="37">
        <v>7</v>
      </c>
      <c r="E165" s="37">
        <v>37</v>
      </c>
      <c r="F165" s="37">
        <v>398</v>
      </c>
      <c r="G165" s="37">
        <v>605</v>
      </c>
      <c r="H165" s="37">
        <v>1051</v>
      </c>
      <c r="I165" s="37">
        <v>247</v>
      </c>
      <c r="J165" s="39">
        <v>49</v>
      </c>
    </row>
    <row r="166" spans="2:10" ht="13.5">
      <c r="B166" s="341"/>
      <c r="C166" s="244">
        <f t="shared" si="37"/>
        <v>100</v>
      </c>
      <c r="D166" s="27">
        <f aca="true" t="shared" si="41" ref="D166:J166">ROUND(D165/$C165*100,1)</f>
        <v>0.3</v>
      </c>
      <c r="E166" s="27">
        <f t="shared" si="41"/>
        <v>1.5</v>
      </c>
      <c r="F166" s="27">
        <f t="shared" si="41"/>
        <v>16.6</v>
      </c>
      <c r="G166" s="27">
        <f t="shared" si="41"/>
        <v>25.3</v>
      </c>
      <c r="H166" s="27">
        <f>ROUND(H165/$C165*100,1)+0.1</f>
        <v>44</v>
      </c>
      <c r="I166" s="27">
        <f t="shared" si="41"/>
        <v>10.3</v>
      </c>
      <c r="J166" s="28">
        <f t="shared" si="41"/>
        <v>2</v>
      </c>
    </row>
    <row r="167" spans="2:10" ht="13.5">
      <c r="B167" s="340" t="s">
        <v>189</v>
      </c>
      <c r="C167" s="98">
        <f t="shared" si="37"/>
        <v>1712</v>
      </c>
      <c r="D167" s="37">
        <v>9</v>
      </c>
      <c r="E167" s="37">
        <v>32</v>
      </c>
      <c r="F167" s="37">
        <v>298</v>
      </c>
      <c r="G167" s="37">
        <v>437</v>
      </c>
      <c r="H167" s="37">
        <v>729</v>
      </c>
      <c r="I167" s="37">
        <v>175</v>
      </c>
      <c r="J167" s="39">
        <v>32</v>
      </c>
    </row>
    <row r="168" spans="2:10" ht="13.5">
      <c r="B168" s="341"/>
      <c r="C168" s="244">
        <f t="shared" si="37"/>
        <v>100.00000000000001</v>
      </c>
      <c r="D168" s="27">
        <f aca="true" t="shared" si="42" ref="D168:J168">ROUND(D167/$C167*100,1)</f>
        <v>0.5</v>
      </c>
      <c r="E168" s="27">
        <f t="shared" si="42"/>
        <v>1.9</v>
      </c>
      <c r="F168" s="27">
        <f t="shared" si="42"/>
        <v>17.4</v>
      </c>
      <c r="G168" s="27">
        <f t="shared" si="42"/>
        <v>25.5</v>
      </c>
      <c r="H168" s="27">
        <f t="shared" si="42"/>
        <v>42.6</v>
      </c>
      <c r="I168" s="27">
        <f t="shared" si="42"/>
        <v>10.2</v>
      </c>
      <c r="J168" s="28">
        <f t="shared" si="42"/>
        <v>1.9</v>
      </c>
    </row>
    <row r="169" spans="2:10" ht="13.5" customHeight="1">
      <c r="B169" s="342" t="s">
        <v>88</v>
      </c>
      <c r="C169" s="98">
        <f t="shared" si="37"/>
        <v>10</v>
      </c>
      <c r="D169" s="37">
        <v>0</v>
      </c>
      <c r="E169" s="37">
        <v>0</v>
      </c>
      <c r="F169" s="37">
        <v>1</v>
      </c>
      <c r="G169" s="37">
        <v>3</v>
      </c>
      <c r="H169" s="37">
        <v>4</v>
      </c>
      <c r="I169" s="37">
        <v>1</v>
      </c>
      <c r="J169" s="39">
        <v>1</v>
      </c>
    </row>
    <row r="170" spans="2:10" ht="13.5">
      <c r="B170" s="343"/>
      <c r="C170" s="245">
        <f>SUM(D170:J170)</f>
        <v>100</v>
      </c>
      <c r="D170" s="31">
        <f aca="true" t="shared" si="43" ref="D170:J170">ROUND(D169/$C169*100,1)</f>
        <v>0</v>
      </c>
      <c r="E170" s="31">
        <f t="shared" si="43"/>
        <v>0</v>
      </c>
      <c r="F170" s="31">
        <f t="shared" si="43"/>
        <v>10</v>
      </c>
      <c r="G170" s="31">
        <f t="shared" si="43"/>
        <v>30</v>
      </c>
      <c r="H170" s="31">
        <f t="shared" si="43"/>
        <v>40</v>
      </c>
      <c r="I170" s="31">
        <f t="shared" si="43"/>
        <v>10</v>
      </c>
      <c r="J170" s="32">
        <f t="shared" si="43"/>
        <v>10</v>
      </c>
    </row>
    <row r="171" spans="2:10" ht="13.5">
      <c r="B171" s="331" t="s">
        <v>84</v>
      </c>
      <c r="C171" s="96">
        <f>SUM(C175,C173,C177,C179,C181,C183)</f>
        <v>7194</v>
      </c>
      <c r="D171" s="25">
        <f aca="true" t="shared" si="44" ref="D171:J171">SUM(D175,D173,D177,D179,D181,D183)</f>
        <v>29</v>
      </c>
      <c r="E171" s="25">
        <f t="shared" si="44"/>
        <v>117</v>
      </c>
      <c r="F171" s="25">
        <f t="shared" si="44"/>
        <v>1268</v>
      </c>
      <c r="G171" s="25">
        <f t="shared" si="44"/>
        <v>1828</v>
      </c>
      <c r="H171" s="25">
        <f t="shared" si="44"/>
        <v>3043</v>
      </c>
      <c r="I171" s="25">
        <f t="shared" si="44"/>
        <v>770</v>
      </c>
      <c r="J171" s="26">
        <f t="shared" si="44"/>
        <v>139</v>
      </c>
    </row>
    <row r="172" spans="2:10" ht="13.5">
      <c r="B172" s="341"/>
      <c r="C172" s="244">
        <f aca="true" t="shared" si="45" ref="C172:C183">SUM(D172:J172)</f>
        <v>100.00000000000001</v>
      </c>
      <c r="D172" s="27">
        <f aca="true" t="shared" si="46" ref="D172:J172">ROUND(D171/$C171*100,1)</f>
        <v>0.4</v>
      </c>
      <c r="E172" s="27">
        <f t="shared" si="46"/>
        <v>1.6</v>
      </c>
      <c r="F172" s="27">
        <f t="shared" si="46"/>
        <v>17.6</v>
      </c>
      <c r="G172" s="27">
        <f t="shared" si="46"/>
        <v>25.4</v>
      </c>
      <c r="H172" s="27">
        <f>ROUND(H171/$C171*100,1)+0.1</f>
        <v>42.4</v>
      </c>
      <c r="I172" s="27">
        <f t="shared" si="46"/>
        <v>10.7</v>
      </c>
      <c r="J172" s="28">
        <f t="shared" si="46"/>
        <v>1.9</v>
      </c>
    </row>
    <row r="173" spans="2:10" ht="13.5">
      <c r="B173" s="340" t="s">
        <v>112</v>
      </c>
      <c r="C173" s="98">
        <f t="shared" si="45"/>
        <v>623</v>
      </c>
      <c r="D173" s="29">
        <v>2</v>
      </c>
      <c r="E173" s="29">
        <v>9</v>
      </c>
      <c r="F173" s="29">
        <v>129</v>
      </c>
      <c r="G173" s="29">
        <v>165</v>
      </c>
      <c r="H173" s="29">
        <v>253</v>
      </c>
      <c r="I173" s="29">
        <v>53</v>
      </c>
      <c r="J173" s="41">
        <v>12</v>
      </c>
    </row>
    <row r="174" spans="2:10" ht="13.5">
      <c r="B174" s="341"/>
      <c r="C174" s="244">
        <f t="shared" si="45"/>
        <v>100</v>
      </c>
      <c r="D174" s="27">
        <f aca="true" t="shared" si="47" ref="D174:J174">ROUND(D173/$C173*100,1)</f>
        <v>0.3</v>
      </c>
      <c r="E174" s="27">
        <f t="shared" si="47"/>
        <v>1.4</v>
      </c>
      <c r="F174" s="27">
        <f t="shared" si="47"/>
        <v>20.7</v>
      </c>
      <c r="G174" s="27">
        <f t="shared" si="47"/>
        <v>26.5</v>
      </c>
      <c r="H174" s="27">
        <f>ROUND(H173/$C173*100,1)+0.1</f>
        <v>40.7</v>
      </c>
      <c r="I174" s="27">
        <f t="shared" si="47"/>
        <v>8.5</v>
      </c>
      <c r="J174" s="28">
        <f t="shared" si="47"/>
        <v>1.9</v>
      </c>
    </row>
    <row r="175" spans="2:10" ht="13.5">
      <c r="B175" s="332" t="s">
        <v>111</v>
      </c>
      <c r="C175" s="98">
        <f t="shared" si="45"/>
        <v>640</v>
      </c>
      <c r="D175" s="37">
        <v>2</v>
      </c>
      <c r="E175" s="37">
        <v>19</v>
      </c>
      <c r="F175" s="37">
        <v>118</v>
      </c>
      <c r="G175" s="37">
        <v>182</v>
      </c>
      <c r="H175" s="37">
        <v>249</v>
      </c>
      <c r="I175" s="37">
        <v>60</v>
      </c>
      <c r="J175" s="39">
        <v>10</v>
      </c>
    </row>
    <row r="176" spans="2:10" ht="13.5">
      <c r="B176" s="341"/>
      <c r="C176" s="244">
        <f t="shared" si="45"/>
        <v>100</v>
      </c>
      <c r="D176" s="27">
        <f aca="true" t="shared" si="48" ref="D176:J176">ROUND(D175/$C175*100,1)</f>
        <v>0.3</v>
      </c>
      <c r="E176" s="27">
        <f t="shared" si="48"/>
        <v>3</v>
      </c>
      <c r="F176" s="27">
        <f t="shared" si="48"/>
        <v>18.4</v>
      </c>
      <c r="G176" s="27">
        <f t="shared" si="48"/>
        <v>28.4</v>
      </c>
      <c r="H176" s="27">
        <f t="shared" si="48"/>
        <v>38.9</v>
      </c>
      <c r="I176" s="27">
        <f t="shared" si="48"/>
        <v>9.4</v>
      </c>
      <c r="J176" s="28">
        <f t="shared" si="48"/>
        <v>1.6</v>
      </c>
    </row>
    <row r="177" spans="2:10" ht="13.5">
      <c r="B177" s="340" t="s">
        <v>113</v>
      </c>
      <c r="C177" s="98">
        <f t="shared" si="45"/>
        <v>2080</v>
      </c>
      <c r="D177" s="29">
        <v>11</v>
      </c>
      <c r="E177" s="29">
        <v>33</v>
      </c>
      <c r="F177" s="29">
        <v>334</v>
      </c>
      <c r="G177" s="29">
        <v>563</v>
      </c>
      <c r="H177" s="29">
        <v>861</v>
      </c>
      <c r="I177" s="29">
        <v>236</v>
      </c>
      <c r="J177" s="41">
        <v>42</v>
      </c>
    </row>
    <row r="178" spans="2:10" ht="13.5">
      <c r="B178" s="341"/>
      <c r="C178" s="244">
        <f t="shared" si="45"/>
        <v>100</v>
      </c>
      <c r="D178" s="27">
        <f aca="true" t="shared" si="49" ref="D178:J178">ROUND(D177/$C177*100,1)</f>
        <v>0.5</v>
      </c>
      <c r="E178" s="27">
        <f t="shared" si="49"/>
        <v>1.6</v>
      </c>
      <c r="F178" s="27">
        <f t="shared" si="49"/>
        <v>16.1</v>
      </c>
      <c r="G178" s="27">
        <f t="shared" si="49"/>
        <v>27.1</v>
      </c>
      <c r="H178" s="27">
        <f t="shared" si="49"/>
        <v>41.4</v>
      </c>
      <c r="I178" s="27">
        <f t="shared" si="49"/>
        <v>11.3</v>
      </c>
      <c r="J178" s="28">
        <f t="shared" si="49"/>
        <v>2</v>
      </c>
    </row>
    <row r="179" spans="2:10" ht="13.5">
      <c r="B179" s="340" t="s">
        <v>114</v>
      </c>
      <c r="C179" s="98">
        <f t="shared" si="45"/>
        <v>1538</v>
      </c>
      <c r="D179" s="29">
        <v>8</v>
      </c>
      <c r="E179" s="29">
        <v>26</v>
      </c>
      <c r="F179" s="29">
        <v>278</v>
      </c>
      <c r="G179" s="29">
        <v>311</v>
      </c>
      <c r="H179" s="29">
        <v>705</v>
      </c>
      <c r="I179" s="29">
        <v>184</v>
      </c>
      <c r="J179" s="41">
        <v>26</v>
      </c>
    </row>
    <row r="180" spans="2:10" ht="13.5">
      <c r="B180" s="341"/>
      <c r="C180" s="244">
        <f t="shared" si="45"/>
        <v>100</v>
      </c>
      <c r="D180" s="27">
        <f aca="true" t="shared" si="50" ref="D180:J180">ROUND(D179/$C179*100,1)</f>
        <v>0.5</v>
      </c>
      <c r="E180" s="27">
        <f t="shared" si="50"/>
        <v>1.7</v>
      </c>
      <c r="F180" s="27">
        <f t="shared" si="50"/>
        <v>18.1</v>
      </c>
      <c r="G180" s="27">
        <f t="shared" si="50"/>
        <v>20.2</v>
      </c>
      <c r="H180" s="27">
        <f t="shared" si="50"/>
        <v>45.8</v>
      </c>
      <c r="I180" s="27">
        <f t="shared" si="50"/>
        <v>12</v>
      </c>
      <c r="J180" s="28">
        <f t="shared" si="50"/>
        <v>1.7</v>
      </c>
    </row>
    <row r="181" spans="2:10" ht="13.5">
      <c r="B181" s="340" t="s">
        <v>115</v>
      </c>
      <c r="C181" s="98">
        <f t="shared" si="45"/>
        <v>1110</v>
      </c>
      <c r="D181" s="29">
        <v>1</v>
      </c>
      <c r="E181" s="29">
        <v>16</v>
      </c>
      <c r="F181" s="29">
        <v>210</v>
      </c>
      <c r="G181" s="29">
        <v>292</v>
      </c>
      <c r="H181" s="29">
        <v>449</v>
      </c>
      <c r="I181" s="29">
        <v>111</v>
      </c>
      <c r="J181" s="41">
        <v>31</v>
      </c>
    </row>
    <row r="182" spans="2:10" ht="13.5">
      <c r="B182" s="341"/>
      <c r="C182" s="244">
        <f t="shared" si="45"/>
        <v>100</v>
      </c>
      <c r="D182" s="27">
        <f aca="true" t="shared" si="51" ref="D182:J182">ROUND(D181/$C181*100,1)</f>
        <v>0.1</v>
      </c>
      <c r="E182" s="27">
        <f t="shared" si="51"/>
        <v>1.4</v>
      </c>
      <c r="F182" s="27">
        <f t="shared" si="51"/>
        <v>18.9</v>
      </c>
      <c r="G182" s="27">
        <f t="shared" si="51"/>
        <v>26.3</v>
      </c>
      <c r="H182" s="27">
        <f t="shared" si="51"/>
        <v>40.5</v>
      </c>
      <c r="I182" s="27">
        <f t="shared" si="51"/>
        <v>10</v>
      </c>
      <c r="J182" s="28">
        <f t="shared" si="51"/>
        <v>2.8</v>
      </c>
    </row>
    <row r="183" spans="2:10" ht="13.5">
      <c r="B183" s="340" t="s">
        <v>116</v>
      </c>
      <c r="C183" s="98">
        <f t="shared" si="45"/>
        <v>1203</v>
      </c>
      <c r="D183" s="29">
        <v>5</v>
      </c>
      <c r="E183" s="29">
        <v>14</v>
      </c>
      <c r="F183" s="29">
        <v>199</v>
      </c>
      <c r="G183" s="29">
        <v>315</v>
      </c>
      <c r="H183" s="29">
        <v>526</v>
      </c>
      <c r="I183" s="29">
        <v>126</v>
      </c>
      <c r="J183" s="41">
        <v>18</v>
      </c>
    </row>
    <row r="184" spans="2:10" ht="13.5">
      <c r="B184" s="341"/>
      <c r="C184" s="245">
        <f>SUM(D184:J184)</f>
        <v>100</v>
      </c>
      <c r="D184" s="31">
        <f aca="true" t="shared" si="52" ref="D184:J184">ROUND(D183/$C183*100,1)</f>
        <v>0.4</v>
      </c>
      <c r="E184" s="31">
        <f t="shared" si="52"/>
        <v>1.2</v>
      </c>
      <c r="F184" s="31">
        <f t="shared" si="52"/>
        <v>16.5</v>
      </c>
      <c r="G184" s="31">
        <f t="shared" si="52"/>
        <v>26.2</v>
      </c>
      <c r="H184" s="31">
        <f t="shared" si="52"/>
        <v>43.7</v>
      </c>
      <c r="I184" s="31">
        <f t="shared" si="52"/>
        <v>10.5</v>
      </c>
      <c r="J184" s="32">
        <f t="shared" si="52"/>
        <v>1.5</v>
      </c>
    </row>
    <row r="185" spans="2:10" ht="13.5">
      <c r="B185" s="331" t="s">
        <v>84</v>
      </c>
      <c r="C185" s="96">
        <f>SUM(C187,C189,C191)</f>
        <v>7194</v>
      </c>
      <c r="D185" s="42">
        <f>SUM(D187,D189,D191)</f>
        <v>29</v>
      </c>
      <c r="E185" s="42">
        <f aca="true" t="shared" si="53" ref="E185:J185">SUM(E187,E189,E191)</f>
        <v>117</v>
      </c>
      <c r="F185" s="42">
        <f t="shared" si="53"/>
        <v>1268</v>
      </c>
      <c r="G185" s="42">
        <f t="shared" si="53"/>
        <v>1828</v>
      </c>
      <c r="H185" s="42">
        <f t="shared" si="53"/>
        <v>3043</v>
      </c>
      <c r="I185" s="42">
        <f t="shared" si="53"/>
        <v>770</v>
      </c>
      <c r="J185" s="26">
        <f t="shared" si="53"/>
        <v>139</v>
      </c>
    </row>
    <row r="186" spans="2:10" ht="13.5">
      <c r="B186" s="341"/>
      <c r="C186" s="244">
        <f aca="true" t="shared" si="54" ref="C186:C192">SUM(D186:J186)</f>
        <v>100.00000000000001</v>
      </c>
      <c r="D186" s="27">
        <f aca="true" t="shared" si="55" ref="D186:J186">ROUND(D185/$C185*100,1)</f>
        <v>0.4</v>
      </c>
      <c r="E186" s="27">
        <f t="shared" si="55"/>
        <v>1.6</v>
      </c>
      <c r="F186" s="27">
        <f t="shared" si="55"/>
        <v>17.6</v>
      </c>
      <c r="G186" s="27">
        <f t="shared" si="55"/>
        <v>25.4</v>
      </c>
      <c r="H186" s="27">
        <f>ROUND(H185/$C185*100,1)+0.1</f>
        <v>42.4</v>
      </c>
      <c r="I186" s="27">
        <f t="shared" si="55"/>
        <v>10.7</v>
      </c>
      <c r="J186" s="28">
        <f t="shared" si="55"/>
        <v>1.9</v>
      </c>
    </row>
    <row r="187" spans="2:10" ht="13.5">
      <c r="B187" s="340" t="s">
        <v>131</v>
      </c>
      <c r="C187" s="98">
        <f t="shared" si="54"/>
        <v>3200</v>
      </c>
      <c r="D187" s="29">
        <v>11</v>
      </c>
      <c r="E187" s="29">
        <v>53</v>
      </c>
      <c r="F187" s="29">
        <v>602</v>
      </c>
      <c r="G187" s="29">
        <v>866</v>
      </c>
      <c r="H187" s="29">
        <v>1294</v>
      </c>
      <c r="I187" s="29">
        <v>312</v>
      </c>
      <c r="J187" s="41">
        <v>62</v>
      </c>
    </row>
    <row r="188" spans="2:10" ht="13.5">
      <c r="B188" s="341"/>
      <c r="C188" s="244">
        <f t="shared" si="54"/>
        <v>100.00000000000001</v>
      </c>
      <c r="D188" s="27">
        <f aca="true" t="shared" si="56" ref="D188:J188">ROUND(D187/$C187*100,1)</f>
        <v>0.3</v>
      </c>
      <c r="E188" s="27">
        <f t="shared" si="56"/>
        <v>1.7</v>
      </c>
      <c r="F188" s="27">
        <f t="shared" si="56"/>
        <v>18.8</v>
      </c>
      <c r="G188" s="27">
        <f t="shared" si="56"/>
        <v>27.1</v>
      </c>
      <c r="H188" s="27">
        <f t="shared" si="56"/>
        <v>40.4</v>
      </c>
      <c r="I188" s="27">
        <f t="shared" si="56"/>
        <v>9.8</v>
      </c>
      <c r="J188" s="28">
        <f t="shared" si="56"/>
        <v>1.9</v>
      </c>
    </row>
    <row r="189" spans="2:10" ht="13.5">
      <c r="B189" s="342" t="s">
        <v>117</v>
      </c>
      <c r="C189" s="98">
        <f t="shared" si="54"/>
        <v>2735</v>
      </c>
      <c r="D189" s="29">
        <v>13</v>
      </c>
      <c r="E189" s="29">
        <v>48</v>
      </c>
      <c r="F189" s="29">
        <v>492</v>
      </c>
      <c r="G189" s="29">
        <v>646</v>
      </c>
      <c r="H189" s="29">
        <v>1176</v>
      </c>
      <c r="I189" s="29">
        <v>306</v>
      </c>
      <c r="J189" s="41">
        <v>54</v>
      </c>
    </row>
    <row r="190" spans="2:10" ht="13.5">
      <c r="B190" s="341"/>
      <c r="C190" s="244">
        <f t="shared" si="54"/>
        <v>100.00000000000001</v>
      </c>
      <c r="D190" s="27">
        <f aca="true" t="shared" si="57" ref="D190:J190">ROUND(D189/$C189*100,1)</f>
        <v>0.5</v>
      </c>
      <c r="E190" s="27">
        <f t="shared" si="57"/>
        <v>1.8</v>
      </c>
      <c r="F190" s="27">
        <f t="shared" si="57"/>
        <v>18</v>
      </c>
      <c r="G190" s="27">
        <f t="shared" si="57"/>
        <v>23.6</v>
      </c>
      <c r="H190" s="27">
        <f>ROUND(H189/$C189*100,1)-0.1</f>
        <v>42.9</v>
      </c>
      <c r="I190" s="27">
        <f t="shared" si="57"/>
        <v>11.2</v>
      </c>
      <c r="J190" s="28">
        <f t="shared" si="57"/>
        <v>2</v>
      </c>
    </row>
    <row r="191" spans="2:10" ht="13.5" customHeight="1">
      <c r="B191" s="338" t="s">
        <v>34</v>
      </c>
      <c r="C191" s="98">
        <f t="shared" si="54"/>
        <v>1259</v>
      </c>
      <c r="D191" s="37">
        <v>5</v>
      </c>
      <c r="E191" s="37">
        <v>16</v>
      </c>
      <c r="F191" s="37">
        <v>174</v>
      </c>
      <c r="G191" s="37">
        <v>316</v>
      </c>
      <c r="H191" s="37">
        <v>573</v>
      </c>
      <c r="I191" s="37">
        <v>152</v>
      </c>
      <c r="J191" s="39">
        <v>23</v>
      </c>
    </row>
    <row r="192" spans="2:10" ht="13.5">
      <c r="B192" s="343"/>
      <c r="C192" s="238">
        <f t="shared" si="54"/>
        <v>99.99999999999999</v>
      </c>
      <c r="D192" s="31">
        <f aca="true" t="shared" si="58" ref="D192:J192">ROUND(D191/$C191*100,1)</f>
        <v>0.4</v>
      </c>
      <c r="E192" s="31">
        <f t="shared" si="58"/>
        <v>1.3</v>
      </c>
      <c r="F192" s="31">
        <f t="shared" si="58"/>
        <v>13.8</v>
      </c>
      <c r="G192" s="31">
        <f t="shared" si="58"/>
        <v>25.1</v>
      </c>
      <c r="H192" s="31">
        <f t="shared" si="58"/>
        <v>45.5</v>
      </c>
      <c r="I192" s="31">
        <f t="shared" si="58"/>
        <v>12.1</v>
      </c>
      <c r="J192" s="32">
        <f t="shared" si="58"/>
        <v>1.8</v>
      </c>
    </row>
    <row r="195" ht="13.5">
      <c r="A195" s="20" t="s">
        <v>324</v>
      </c>
    </row>
    <row r="196" ht="13.5">
      <c r="A196" s="20" t="s">
        <v>8</v>
      </c>
    </row>
    <row r="197" ht="13.5">
      <c r="F197" s="290" t="s">
        <v>250</v>
      </c>
    </row>
    <row r="198" spans="2:7" ht="27">
      <c r="B198" s="291"/>
      <c r="C198" s="95" t="s">
        <v>84</v>
      </c>
      <c r="D198" s="21" t="s">
        <v>137</v>
      </c>
      <c r="E198" s="35" t="s">
        <v>138</v>
      </c>
      <c r="F198" s="22" t="s">
        <v>118</v>
      </c>
      <c r="G198" s="84"/>
    </row>
    <row r="199" spans="2:7" ht="13.5">
      <c r="B199" s="331" t="s">
        <v>84</v>
      </c>
      <c r="C199" s="96">
        <f>SUM(C201,C203,C205)</f>
        <v>7194</v>
      </c>
      <c r="D199" s="25">
        <f>SUM(D201,D203,D205)</f>
        <v>6225</v>
      </c>
      <c r="E199" s="25">
        <f>SUM(E201,E203,E205)</f>
        <v>906</v>
      </c>
      <c r="F199" s="62">
        <f>SUM(F201,F203,F205)</f>
        <v>63</v>
      </c>
      <c r="G199" s="68"/>
    </row>
    <row r="200" spans="2:7" ht="13.5">
      <c r="B200" s="341"/>
      <c r="C200" s="244">
        <f aca="true" t="shared" si="59" ref="C200:C206">SUM(D200:F200)</f>
        <v>100</v>
      </c>
      <c r="D200" s="27">
        <f>ROUND(D199/$C199*100,1)</f>
        <v>86.5</v>
      </c>
      <c r="E200" s="27">
        <f>ROUND(E199/$C199*100,1)</f>
        <v>12.6</v>
      </c>
      <c r="F200" s="63">
        <f>ROUND(F199/$C199*100,1)</f>
        <v>0.9</v>
      </c>
      <c r="G200" s="69"/>
    </row>
    <row r="201" spans="2:7" ht="13.5">
      <c r="B201" s="332" t="s">
        <v>89</v>
      </c>
      <c r="C201" s="98">
        <f t="shared" si="59"/>
        <v>3673</v>
      </c>
      <c r="D201" s="37">
        <v>3224</v>
      </c>
      <c r="E201" s="37">
        <v>416</v>
      </c>
      <c r="F201" s="64">
        <v>33</v>
      </c>
      <c r="G201" s="68"/>
    </row>
    <row r="202" spans="2:7" ht="13.5">
      <c r="B202" s="341"/>
      <c r="C202" s="244">
        <f t="shared" si="59"/>
        <v>100</v>
      </c>
      <c r="D202" s="27">
        <f>ROUND(D201/$C201*100,1)</f>
        <v>87.8</v>
      </c>
      <c r="E202" s="27">
        <f>ROUND(E201/$C201*100,1)</f>
        <v>11.3</v>
      </c>
      <c r="F202" s="63">
        <f>ROUND(F201/$C201*100,1)</f>
        <v>0.9</v>
      </c>
      <c r="G202" s="69"/>
    </row>
    <row r="203" spans="2:7" ht="13.5">
      <c r="B203" s="340" t="s">
        <v>90</v>
      </c>
      <c r="C203" s="98">
        <f t="shared" si="59"/>
        <v>3436</v>
      </c>
      <c r="D203" s="37">
        <v>2932</v>
      </c>
      <c r="E203" s="37">
        <v>475</v>
      </c>
      <c r="F203" s="64">
        <v>29</v>
      </c>
      <c r="G203" s="68"/>
    </row>
    <row r="204" spans="2:7" ht="13.5">
      <c r="B204" s="341"/>
      <c r="C204" s="244">
        <f t="shared" si="59"/>
        <v>99.99999999999999</v>
      </c>
      <c r="D204" s="27">
        <f>ROUND(D203/$C203*100,1)+0.1</f>
        <v>85.39999999999999</v>
      </c>
      <c r="E204" s="27">
        <f>ROUND(E203/$C203*100,1)</f>
        <v>13.8</v>
      </c>
      <c r="F204" s="63">
        <f>ROUND(F203/$C203*100,1)</f>
        <v>0.8</v>
      </c>
      <c r="G204" s="69"/>
    </row>
    <row r="205" spans="2:7" ht="13.5" customHeight="1">
      <c r="B205" s="342" t="s">
        <v>88</v>
      </c>
      <c r="C205" s="98">
        <f t="shared" si="59"/>
        <v>85</v>
      </c>
      <c r="D205" s="37">
        <v>69</v>
      </c>
      <c r="E205" s="37">
        <v>15</v>
      </c>
      <c r="F205" s="64">
        <v>1</v>
      </c>
      <c r="G205" s="68"/>
    </row>
    <row r="206" spans="2:7" ht="13.5">
      <c r="B206" s="343"/>
      <c r="C206" s="245">
        <f t="shared" si="59"/>
        <v>100.00000000000001</v>
      </c>
      <c r="D206" s="31">
        <f>ROUND(D205/$C205*100,1)</f>
        <v>81.2</v>
      </c>
      <c r="E206" s="31">
        <f>ROUND(E205/$C205*100,1)</f>
        <v>17.6</v>
      </c>
      <c r="F206" s="65">
        <f>ROUND(F205/$C205*100,1)</f>
        <v>1.2</v>
      </c>
      <c r="G206" s="69"/>
    </row>
    <row r="207" spans="2:7" ht="13.5">
      <c r="B207" s="331" t="s">
        <v>84</v>
      </c>
      <c r="C207" s="96">
        <f>SUM(,C209,C211,C213,C215,C217)</f>
        <v>7194</v>
      </c>
      <c r="D207" s="25">
        <f>SUM(D209,D211,D213,D215,D217)</f>
        <v>6225</v>
      </c>
      <c r="E207" s="25">
        <f>SUM(,E209,E211,E213,E215,E217)</f>
        <v>906</v>
      </c>
      <c r="F207" s="62">
        <f>SUM(,F209,F211,F213,F215,F217)</f>
        <v>63</v>
      </c>
      <c r="G207" s="68"/>
    </row>
    <row r="208" spans="2:7" ht="13.5">
      <c r="B208" s="341"/>
      <c r="C208" s="244">
        <f aca="true" t="shared" si="60" ref="C208:C218">SUM(D208:F208)</f>
        <v>100</v>
      </c>
      <c r="D208" s="27">
        <f>ROUND(D207/$C207*100,1)</f>
        <v>86.5</v>
      </c>
      <c r="E208" s="27">
        <f>ROUND(E207/$C207*100,1)</f>
        <v>12.6</v>
      </c>
      <c r="F208" s="63">
        <f>ROUND(F207/$C207*100,1)</f>
        <v>0.9</v>
      </c>
      <c r="G208" s="69"/>
    </row>
    <row r="209" spans="2:7" ht="13.5">
      <c r="B209" s="340" t="s">
        <v>177</v>
      </c>
      <c r="C209" s="98">
        <f t="shared" si="60"/>
        <v>751</v>
      </c>
      <c r="D209" s="37">
        <v>701</v>
      </c>
      <c r="E209" s="37">
        <v>43</v>
      </c>
      <c r="F209" s="64">
        <v>7</v>
      </c>
      <c r="G209" s="68"/>
    </row>
    <row r="210" spans="2:7" ht="13.5">
      <c r="B210" s="341"/>
      <c r="C210" s="244">
        <f t="shared" si="60"/>
        <v>100</v>
      </c>
      <c r="D210" s="27">
        <f>ROUND(D209/$C209*100,1)+0.1</f>
        <v>93.39999999999999</v>
      </c>
      <c r="E210" s="27">
        <f>ROUND(E209/$C209*100,1)</f>
        <v>5.7</v>
      </c>
      <c r="F210" s="63">
        <f>ROUND(F209/$C209*100,1)</f>
        <v>0.9</v>
      </c>
      <c r="G210" s="69"/>
    </row>
    <row r="211" spans="2:7" ht="13.5">
      <c r="B211" s="340" t="s">
        <v>178</v>
      </c>
      <c r="C211" s="98">
        <f t="shared" si="60"/>
        <v>2327</v>
      </c>
      <c r="D211" s="37">
        <v>2148</v>
      </c>
      <c r="E211" s="37">
        <v>161</v>
      </c>
      <c r="F211" s="64">
        <v>18</v>
      </c>
      <c r="G211" s="68"/>
    </row>
    <row r="212" spans="2:7" ht="13.5">
      <c r="B212" s="341"/>
      <c r="C212" s="244">
        <f t="shared" si="60"/>
        <v>100</v>
      </c>
      <c r="D212" s="27">
        <f>ROUND(D211/$C211*100,1)</f>
        <v>92.3</v>
      </c>
      <c r="E212" s="27">
        <f>ROUND(E211/$C211*100,1)</f>
        <v>6.9</v>
      </c>
      <c r="F212" s="63">
        <f>ROUND(F211/$C211*100,1)</f>
        <v>0.8</v>
      </c>
      <c r="G212" s="69"/>
    </row>
    <row r="213" spans="2:7" ht="13.5">
      <c r="B213" s="340" t="s">
        <v>110</v>
      </c>
      <c r="C213" s="98">
        <f t="shared" si="60"/>
        <v>2394</v>
      </c>
      <c r="D213" s="37">
        <v>2049</v>
      </c>
      <c r="E213" s="37">
        <v>325</v>
      </c>
      <c r="F213" s="64">
        <v>20</v>
      </c>
      <c r="G213" s="68"/>
    </row>
    <row r="214" spans="2:7" ht="13.5">
      <c r="B214" s="341"/>
      <c r="C214" s="244">
        <f t="shared" si="60"/>
        <v>99.99999999999999</v>
      </c>
      <c r="D214" s="27">
        <f>ROUND(D213/$C213*100,1)</f>
        <v>85.6</v>
      </c>
      <c r="E214" s="27">
        <f>ROUND(E213/$C213*100,1)</f>
        <v>13.6</v>
      </c>
      <c r="F214" s="63">
        <f>ROUND(F213/$C213*100,1)</f>
        <v>0.8</v>
      </c>
      <c r="G214" s="69"/>
    </row>
    <row r="215" spans="2:7" ht="13.5">
      <c r="B215" s="340" t="s">
        <v>189</v>
      </c>
      <c r="C215" s="98">
        <f t="shared" si="60"/>
        <v>1712</v>
      </c>
      <c r="D215" s="37">
        <v>1318</v>
      </c>
      <c r="E215" s="37">
        <v>376</v>
      </c>
      <c r="F215" s="64">
        <v>18</v>
      </c>
      <c r="G215" s="68"/>
    </row>
    <row r="216" spans="2:7" ht="13.5">
      <c r="B216" s="341"/>
      <c r="C216" s="244">
        <f t="shared" si="60"/>
        <v>100</v>
      </c>
      <c r="D216" s="27">
        <f>ROUND(D215/$C215*100,1)-0.1</f>
        <v>76.9</v>
      </c>
      <c r="E216" s="27">
        <f>ROUND(E215/$C215*100,1)</f>
        <v>22</v>
      </c>
      <c r="F216" s="63">
        <f>ROUND(F215/$C215*100,1)</f>
        <v>1.1</v>
      </c>
      <c r="G216" s="69"/>
    </row>
    <row r="217" spans="2:7" ht="13.5" customHeight="1">
      <c r="B217" s="342" t="s">
        <v>88</v>
      </c>
      <c r="C217" s="98">
        <f t="shared" si="60"/>
        <v>10</v>
      </c>
      <c r="D217" s="37">
        <v>9</v>
      </c>
      <c r="E217" s="37">
        <v>1</v>
      </c>
      <c r="F217" s="64">
        <v>0</v>
      </c>
      <c r="G217" s="68"/>
    </row>
    <row r="218" spans="2:7" ht="13.5">
      <c r="B218" s="343"/>
      <c r="C218" s="245">
        <f t="shared" si="60"/>
        <v>100</v>
      </c>
      <c r="D218" s="31">
        <f>ROUND(D217/$C217*100,1)</f>
        <v>90</v>
      </c>
      <c r="E218" s="31">
        <f>ROUND(E217/$C217*100,1)</f>
        <v>10</v>
      </c>
      <c r="F218" s="65">
        <f>ROUND(F217/$C217*100,1)</f>
        <v>0</v>
      </c>
      <c r="G218" s="69"/>
    </row>
    <row r="219" spans="2:7" ht="13.5">
      <c r="B219" s="331" t="s">
        <v>84</v>
      </c>
      <c r="C219" s="96">
        <f>SUM(C223,C221,C225,C227,C229,C231)</f>
        <v>7194</v>
      </c>
      <c r="D219" s="25">
        <f>SUM(D223,D221,D225,D227,D229,D231)</f>
        <v>6225</v>
      </c>
      <c r="E219" s="25">
        <f>SUM(E223,E221,E225,E227,E229,E231)</f>
        <v>906</v>
      </c>
      <c r="F219" s="62">
        <f>SUM(F223,F221,F225,F227,F229,F231)</f>
        <v>63</v>
      </c>
      <c r="G219" s="68"/>
    </row>
    <row r="220" spans="2:7" ht="13.5">
      <c r="B220" s="341"/>
      <c r="C220" s="244">
        <f aca="true" t="shared" si="61" ref="C220:C232">SUM(D220:F220)</f>
        <v>100</v>
      </c>
      <c r="D220" s="27">
        <f>ROUND(D219/$C219*100,1)</f>
        <v>86.5</v>
      </c>
      <c r="E220" s="27">
        <f>ROUND(E219/$C219*100,1)</f>
        <v>12.6</v>
      </c>
      <c r="F220" s="63">
        <f>ROUND(F219/$C219*100,1)</f>
        <v>0.9</v>
      </c>
      <c r="G220" s="69"/>
    </row>
    <row r="221" spans="2:7" ht="13.5">
      <c r="B221" s="340" t="s">
        <v>112</v>
      </c>
      <c r="C221" s="98">
        <f t="shared" si="61"/>
        <v>623</v>
      </c>
      <c r="D221" s="29">
        <v>532</v>
      </c>
      <c r="E221" s="29">
        <v>87</v>
      </c>
      <c r="F221" s="66">
        <v>4</v>
      </c>
      <c r="G221" s="68"/>
    </row>
    <row r="222" spans="2:7" ht="13.5">
      <c r="B222" s="341"/>
      <c r="C222" s="244">
        <f t="shared" si="61"/>
        <v>100</v>
      </c>
      <c r="D222" s="27">
        <f>ROUND(D221/$C221*100,1)</f>
        <v>85.4</v>
      </c>
      <c r="E222" s="27">
        <f>ROUND(E221/$C221*100,1)</f>
        <v>14</v>
      </c>
      <c r="F222" s="63">
        <f>ROUND(F221/$C221*100,1)</f>
        <v>0.6</v>
      </c>
      <c r="G222" s="69"/>
    </row>
    <row r="223" spans="2:7" ht="13.5">
      <c r="B223" s="332" t="s">
        <v>111</v>
      </c>
      <c r="C223" s="98">
        <f t="shared" si="61"/>
        <v>640</v>
      </c>
      <c r="D223" s="37">
        <v>550</v>
      </c>
      <c r="E223" s="37">
        <v>84</v>
      </c>
      <c r="F223" s="64">
        <v>6</v>
      </c>
      <c r="G223" s="68"/>
    </row>
    <row r="224" spans="2:7" ht="13.5">
      <c r="B224" s="341"/>
      <c r="C224" s="244">
        <f t="shared" si="61"/>
        <v>100</v>
      </c>
      <c r="D224" s="27">
        <f>ROUND(D223/$C223*100,1)+0.1</f>
        <v>86</v>
      </c>
      <c r="E224" s="27">
        <f>ROUND(E223/$C223*100,1)</f>
        <v>13.1</v>
      </c>
      <c r="F224" s="63">
        <f>ROUND(F223/$C223*100,1)</f>
        <v>0.9</v>
      </c>
      <c r="G224" s="69"/>
    </row>
    <row r="225" spans="2:7" ht="13.5">
      <c r="B225" s="340" t="s">
        <v>113</v>
      </c>
      <c r="C225" s="98">
        <f t="shared" si="61"/>
        <v>2080</v>
      </c>
      <c r="D225" s="29">
        <v>1758</v>
      </c>
      <c r="E225" s="29">
        <v>303</v>
      </c>
      <c r="F225" s="66">
        <v>19</v>
      </c>
      <c r="G225" s="68"/>
    </row>
    <row r="226" spans="2:7" ht="13.5">
      <c r="B226" s="341"/>
      <c r="C226" s="244">
        <f t="shared" si="61"/>
        <v>100</v>
      </c>
      <c r="D226" s="27">
        <f>ROUND(D225/$C225*100,1)</f>
        <v>84.5</v>
      </c>
      <c r="E226" s="27">
        <f>ROUND(E225/$C225*100,1)</f>
        <v>14.6</v>
      </c>
      <c r="F226" s="63">
        <f>ROUND(F225/$C225*100,1)</f>
        <v>0.9</v>
      </c>
      <c r="G226" s="69"/>
    </row>
    <row r="227" spans="2:7" ht="13.5">
      <c r="B227" s="340" t="s">
        <v>114</v>
      </c>
      <c r="C227" s="98">
        <f t="shared" si="61"/>
        <v>1538</v>
      </c>
      <c r="D227" s="29">
        <v>1376</v>
      </c>
      <c r="E227" s="29">
        <v>153</v>
      </c>
      <c r="F227" s="66">
        <v>9</v>
      </c>
      <c r="G227" s="68"/>
    </row>
    <row r="228" spans="2:7" ht="13.5">
      <c r="B228" s="341"/>
      <c r="C228" s="244">
        <f t="shared" si="61"/>
        <v>100</v>
      </c>
      <c r="D228" s="27">
        <f>ROUND(D227/$C227*100,1)</f>
        <v>89.5</v>
      </c>
      <c r="E228" s="27">
        <f>ROUND(E227/$C227*100,1)</f>
        <v>9.9</v>
      </c>
      <c r="F228" s="63">
        <f>ROUND(F227/$C227*100,1)</f>
        <v>0.6</v>
      </c>
      <c r="G228" s="69"/>
    </row>
    <row r="229" spans="2:7" ht="13.5">
      <c r="B229" s="340" t="s">
        <v>115</v>
      </c>
      <c r="C229" s="98">
        <f t="shared" si="61"/>
        <v>1110</v>
      </c>
      <c r="D229" s="29">
        <v>956</v>
      </c>
      <c r="E229" s="29">
        <v>138</v>
      </c>
      <c r="F229" s="66">
        <v>16</v>
      </c>
      <c r="G229" s="68"/>
    </row>
    <row r="230" spans="2:7" ht="13.5">
      <c r="B230" s="341"/>
      <c r="C230" s="244">
        <f t="shared" si="61"/>
        <v>100</v>
      </c>
      <c r="D230" s="27">
        <f>ROUND(D229/$C229*100,1)+0.1</f>
        <v>86.19999999999999</v>
      </c>
      <c r="E230" s="27">
        <f>ROUND(E229/$C229*100,1)</f>
        <v>12.4</v>
      </c>
      <c r="F230" s="63">
        <f>ROUND(F229/$C229*100,1)</f>
        <v>1.4</v>
      </c>
      <c r="G230" s="69"/>
    </row>
    <row r="231" spans="2:7" ht="13.5">
      <c r="B231" s="340" t="s">
        <v>116</v>
      </c>
      <c r="C231" s="98">
        <f t="shared" si="61"/>
        <v>1203</v>
      </c>
      <c r="D231" s="29">
        <v>1053</v>
      </c>
      <c r="E231" s="29">
        <v>141</v>
      </c>
      <c r="F231" s="66">
        <v>9</v>
      </c>
      <c r="G231" s="68"/>
    </row>
    <row r="232" spans="2:7" ht="13.5">
      <c r="B232" s="341"/>
      <c r="C232" s="245">
        <f t="shared" si="61"/>
        <v>100</v>
      </c>
      <c r="D232" s="31">
        <f>ROUND(D231/$C231*100,1)+0.1</f>
        <v>87.6</v>
      </c>
      <c r="E232" s="31">
        <f>ROUND(E231/$C231*100,1)</f>
        <v>11.7</v>
      </c>
      <c r="F232" s="65">
        <f>ROUND(F231/$C231*100,1)</f>
        <v>0.7</v>
      </c>
      <c r="G232" s="69"/>
    </row>
    <row r="233" spans="2:7" ht="13.5">
      <c r="B233" s="331" t="s">
        <v>84</v>
      </c>
      <c r="C233" s="96">
        <f>SUM(C235,C237,C239)</f>
        <v>7194</v>
      </c>
      <c r="D233" s="42">
        <f>SUM(D235,D237,D239)</f>
        <v>6225</v>
      </c>
      <c r="E233" s="42">
        <f>SUM(E235,E237,E239)</f>
        <v>906</v>
      </c>
      <c r="F233" s="83">
        <f>SUM(F235,F237,F239)</f>
        <v>63</v>
      </c>
      <c r="G233" s="68"/>
    </row>
    <row r="234" spans="2:7" ht="13.5">
      <c r="B234" s="341"/>
      <c r="C234" s="244">
        <f aca="true" t="shared" si="62" ref="C234:C240">SUM(D234:F234)</f>
        <v>100</v>
      </c>
      <c r="D234" s="27">
        <f>ROUND(D233/$C233*100,1)</f>
        <v>86.5</v>
      </c>
      <c r="E234" s="27">
        <f>ROUND(E233/$C233*100,1)</f>
        <v>12.6</v>
      </c>
      <c r="F234" s="63">
        <f>ROUND(F233/$C233*100,1)</f>
        <v>0.9</v>
      </c>
      <c r="G234" s="69"/>
    </row>
    <row r="235" spans="2:7" ht="13.5">
      <c r="B235" s="340" t="s">
        <v>131</v>
      </c>
      <c r="C235" s="98">
        <f t="shared" si="62"/>
        <v>3200</v>
      </c>
      <c r="D235" s="29">
        <v>2695</v>
      </c>
      <c r="E235" s="29">
        <v>478</v>
      </c>
      <c r="F235" s="66">
        <v>27</v>
      </c>
      <c r="G235" s="68"/>
    </row>
    <row r="236" spans="2:7" ht="13.5">
      <c r="B236" s="341"/>
      <c r="C236" s="244">
        <f t="shared" si="62"/>
        <v>100</v>
      </c>
      <c r="D236" s="27">
        <f>ROUND(D235/$C235*100,1)+0.1</f>
        <v>84.3</v>
      </c>
      <c r="E236" s="27">
        <f>ROUND(E235/$C235*100,1)</f>
        <v>14.9</v>
      </c>
      <c r="F236" s="63">
        <f>ROUND(F235/$C235*100,1)</f>
        <v>0.8</v>
      </c>
      <c r="G236" s="69"/>
    </row>
    <row r="237" spans="2:7" ht="13.5">
      <c r="B237" s="342" t="s">
        <v>117</v>
      </c>
      <c r="C237" s="98">
        <f t="shared" si="62"/>
        <v>2735</v>
      </c>
      <c r="D237" s="29">
        <v>2415</v>
      </c>
      <c r="E237" s="29">
        <v>297</v>
      </c>
      <c r="F237" s="66">
        <v>23</v>
      </c>
      <c r="G237" s="68"/>
    </row>
    <row r="238" spans="2:7" ht="13.5">
      <c r="B238" s="341"/>
      <c r="C238" s="237">
        <f t="shared" si="62"/>
        <v>100</v>
      </c>
      <c r="D238" s="27">
        <f>ROUND(D237/$C237*100,1)</f>
        <v>88.3</v>
      </c>
      <c r="E238" s="27">
        <f>ROUND(E237/$C237*100,1)</f>
        <v>10.9</v>
      </c>
      <c r="F238" s="63">
        <f>ROUND(F237/$C237*100,1)</f>
        <v>0.8</v>
      </c>
      <c r="G238" s="69"/>
    </row>
    <row r="239" spans="2:7" ht="13.5" customHeight="1">
      <c r="B239" s="338" t="s">
        <v>34</v>
      </c>
      <c r="C239" s="98">
        <f t="shared" si="62"/>
        <v>1259</v>
      </c>
      <c r="D239" s="37">
        <v>1115</v>
      </c>
      <c r="E239" s="37">
        <v>131</v>
      </c>
      <c r="F239" s="64">
        <v>13</v>
      </c>
      <c r="G239" s="68"/>
    </row>
    <row r="240" spans="2:7" ht="13.5">
      <c r="B240" s="343"/>
      <c r="C240" s="245">
        <f t="shared" si="62"/>
        <v>100</v>
      </c>
      <c r="D240" s="31">
        <f>ROUND(D239/$C239*100,1)</f>
        <v>88.6</v>
      </c>
      <c r="E240" s="31">
        <f>ROUND(E239/$C239*100,1)</f>
        <v>10.4</v>
      </c>
      <c r="F240" s="65">
        <f>ROUND(F239/$C239*100,1)</f>
        <v>1</v>
      </c>
      <c r="G240" s="69"/>
    </row>
    <row r="243" ht="13.5">
      <c r="A243" s="20" t="s">
        <v>325</v>
      </c>
    </row>
    <row r="244" ht="13.5">
      <c r="A244" s="20" t="s">
        <v>192</v>
      </c>
    </row>
    <row r="245" ht="13.5">
      <c r="M245" s="290" t="s">
        <v>250</v>
      </c>
    </row>
    <row r="246" spans="2:13" ht="27">
      <c r="B246" s="291"/>
      <c r="C246" s="95" t="s">
        <v>221</v>
      </c>
      <c r="D246" s="35" t="s">
        <v>73</v>
      </c>
      <c r="E246" s="35" t="s">
        <v>74</v>
      </c>
      <c r="F246" s="35" t="s">
        <v>80</v>
      </c>
      <c r="G246" s="35" t="s">
        <v>81</v>
      </c>
      <c r="H246" s="35" t="s">
        <v>83</v>
      </c>
      <c r="I246" s="313" t="s">
        <v>4</v>
      </c>
      <c r="J246" s="306" t="s">
        <v>84</v>
      </c>
      <c r="K246" s="21" t="s">
        <v>3</v>
      </c>
      <c r="L246" s="21" t="s">
        <v>108</v>
      </c>
      <c r="M246" s="23" t="s">
        <v>4</v>
      </c>
    </row>
    <row r="247" spans="2:14" ht="13.5">
      <c r="B247" s="331" t="s">
        <v>84</v>
      </c>
      <c r="C247" s="96">
        <v>7194</v>
      </c>
      <c r="D247" s="37">
        <f aca="true" t="shared" si="63" ref="D247:M247">SUM(D249,D251,D253)</f>
        <v>2896</v>
      </c>
      <c r="E247" s="37">
        <f>SUM(E249,E251,E253)</f>
        <v>744</v>
      </c>
      <c r="F247" s="37">
        <f t="shared" si="63"/>
        <v>529</v>
      </c>
      <c r="G247" s="37">
        <f t="shared" si="63"/>
        <v>194</v>
      </c>
      <c r="H247" s="25">
        <f t="shared" si="63"/>
        <v>140</v>
      </c>
      <c r="I247" s="301">
        <f>SUM(I249,I251,I253)</f>
        <v>0</v>
      </c>
      <c r="J247" s="307">
        <f aca="true" t="shared" si="64" ref="J247:J288">SUM(K247:M247)</f>
        <v>7194</v>
      </c>
      <c r="K247" s="42">
        <f t="shared" si="63"/>
        <v>3486</v>
      </c>
      <c r="L247" s="25">
        <f t="shared" si="63"/>
        <v>3653</v>
      </c>
      <c r="M247" s="39">
        <f t="shared" si="63"/>
        <v>55</v>
      </c>
      <c r="N247" s="40"/>
    </row>
    <row r="248" spans="2:14" ht="13.5">
      <c r="B248" s="341"/>
      <c r="C248" s="294" t="s">
        <v>258</v>
      </c>
      <c r="D248" s="27">
        <f aca="true" t="shared" si="65" ref="D248:M248">ROUND(D247/$C247*100,1)</f>
        <v>40.3</v>
      </c>
      <c r="E248" s="27">
        <f t="shared" si="65"/>
        <v>10.3</v>
      </c>
      <c r="F248" s="27">
        <f t="shared" si="65"/>
        <v>7.4</v>
      </c>
      <c r="G248" s="27">
        <f t="shared" si="65"/>
        <v>2.7</v>
      </c>
      <c r="H248" s="27">
        <f t="shared" si="65"/>
        <v>1.9</v>
      </c>
      <c r="I248" s="302">
        <f>ROUND(I247/$C247*100,1)</f>
        <v>0</v>
      </c>
      <c r="J248" s="308">
        <f t="shared" si="64"/>
        <v>99.99999999999999</v>
      </c>
      <c r="K248" s="60">
        <f t="shared" si="65"/>
        <v>48.5</v>
      </c>
      <c r="L248" s="60">
        <f>ROUND(L247/$C247*100,1)-0.1</f>
        <v>50.699999999999996</v>
      </c>
      <c r="M248" s="28">
        <f t="shared" si="65"/>
        <v>0.8</v>
      </c>
      <c r="N248" s="40"/>
    </row>
    <row r="249" spans="2:14" ht="13.5">
      <c r="B249" s="332" t="s">
        <v>89</v>
      </c>
      <c r="C249" s="97">
        <v>3673</v>
      </c>
      <c r="D249" s="37">
        <v>1494</v>
      </c>
      <c r="E249" s="37">
        <v>370</v>
      </c>
      <c r="F249" s="37">
        <v>252</v>
      </c>
      <c r="G249" s="37">
        <v>107</v>
      </c>
      <c r="H249" s="37">
        <v>64</v>
      </c>
      <c r="I249" s="312">
        <v>0</v>
      </c>
      <c r="J249" s="309">
        <f t="shared" si="64"/>
        <v>3673</v>
      </c>
      <c r="K249" s="93">
        <v>1776</v>
      </c>
      <c r="L249" s="36">
        <v>1869</v>
      </c>
      <c r="M249" s="39">
        <v>28</v>
      </c>
      <c r="N249" s="40"/>
    </row>
    <row r="250" spans="2:14" ht="13.5">
      <c r="B250" s="341"/>
      <c r="C250" s="294" t="s">
        <v>258</v>
      </c>
      <c r="D250" s="27">
        <f aca="true" t="shared" si="66" ref="D250:M250">ROUND(D249/$C249*100,1)</f>
        <v>40.7</v>
      </c>
      <c r="E250" s="27">
        <f t="shared" si="66"/>
        <v>10.1</v>
      </c>
      <c r="F250" s="27">
        <f t="shared" si="66"/>
        <v>6.9</v>
      </c>
      <c r="G250" s="27">
        <f t="shared" si="66"/>
        <v>2.9</v>
      </c>
      <c r="H250" s="27">
        <f t="shared" si="66"/>
        <v>1.7</v>
      </c>
      <c r="I250" s="304">
        <f>ROUND(I249/C249*100,1)</f>
        <v>0</v>
      </c>
      <c r="J250" s="310">
        <f t="shared" si="64"/>
        <v>99.99999999999999</v>
      </c>
      <c r="K250" s="60">
        <f t="shared" si="66"/>
        <v>48.4</v>
      </c>
      <c r="L250" s="60">
        <f>ROUND(L249/$C249*100,1)-0.1</f>
        <v>50.8</v>
      </c>
      <c r="M250" s="28">
        <f t="shared" si="66"/>
        <v>0.8</v>
      </c>
      <c r="N250" s="40"/>
    </row>
    <row r="251" spans="2:14" ht="13.5">
      <c r="B251" s="340" t="s">
        <v>90</v>
      </c>
      <c r="C251" s="97">
        <v>3436</v>
      </c>
      <c r="D251" s="37">
        <v>1370</v>
      </c>
      <c r="E251" s="37">
        <v>362</v>
      </c>
      <c r="F251" s="37">
        <v>263</v>
      </c>
      <c r="G251" s="37">
        <v>85</v>
      </c>
      <c r="H251" s="37">
        <v>73</v>
      </c>
      <c r="I251" s="312">
        <v>0</v>
      </c>
      <c r="J251" s="309">
        <f t="shared" si="64"/>
        <v>3436</v>
      </c>
      <c r="K251" s="93">
        <v>1664</v>
      </c>
      <c r="L251" s="36">
        <v>1745</v>
      </c>
      <c r="M251" s="39">
        <v>27</v>
      </c>
      <c r="N251" s="40"/>
    </row>
    <row r="252" spans="2:14" ht="13.5">
      <c r="B252" s="341"/>
      <c r="C252" s="294" t="s">
        <v>258</v>
      </c>
      <c r="D252" s="27">
        <f aca="true" t="shared" si="67" ref="D252:M252">ROUND(D251/$C251*100,1)</f>
        <v>39.9</v>
      </c>
      <c r="E252" s="27">
        <f t="shared" si="67"/>
        <v>10.5</v>
      </c>
      <c r="F252" s="27">
        <f t="shared" si="67"/>
        <v>7.7</v>
      </c>
      <c r="G252" s="27">
        <f t="shared" si="67"/>
        <v>2.5</v>
      </c>
      <c r="H252" s="27">
        <f t="shared" si="67"/>
        <v>2.1</v>
      </c>
      <c r="I252" s="304">
        <f>ROUND(I251/C251*100,1)</f>
        <v>0</v>
      </c>
      <c r="J252" s="310">
        <f t="shared" si="64"/>
        <v>99.99999999999999</v>
      </c>
      <c r="K252" s="60">
        <f t="shared" si="67"/>
        <v>48.4</v>
      </c>
      <c r="L252" s="60">
        <f t="shared" si="67"/>
        <v>50.8</v>
      </c>
      <c r="M252" s="28">
        <f t="shared" si="67"/>
        <v>0.8</v>
      </c>
      <c r="N252" s="40"/>
    </row>
    <row r="253" spans="2:14" ht="13.5">
      <c r="B253" s="342" t="s">
        <v>88</v>
      </c>
      <c r="C253" s="97">
        <v>85</v>
      </c>
      <c r="D253" s="37">
        <v>32</v>
      </c>
      <c r="E253" s="37">
        <v>12</v>
      </c>
      <c r="F253" s="37">
        <v>14</v>
      </c>
      <c r="G253" s="37">
        <v>2</v>
      </c>
      <c r="H253" s="37">
        <v>3</v>
      </c>
      <c r="I253" s="312">
        <v>0</v>
      </c>
      <c r="J253" s="309">
        <f t="shared" si="64"/>
        <v>85</v>
      </c>
      <c r="K253" s="93">
        <v>46</v>
      </c>
      <c r="L253" s="36">
        <v>39</v>
      </c>
      <c r="M253" s="39">
        <v>0</v>
      </c>
      <c r="N253" s="40"/>
    </row>
    <row r="254" spans="2:14" ht="13.5" customHeight="1">
      <c r="B254" s="343"/>
      <c r="C254" s="295" t="s">
        <v>258</v>
      </c>
      <c r="D254" s="31">
        <f aca="true" t="shared" si="68" ref="D254:M254">ROUND(D253/$C253*100,1)</f>
        <v>37.6</v>
      </c>
      <c r="E254" s="31">
        <f t="shared" si="68"/>
        <v>14.1</v>
      </c>
      <c r="F254" s="31">
        <f t="shared" si="68"/>
        <v>16.5</v>
      </c>
      <c r="G254" s="31">
        <f t="shared" si="68"/>
        <v>2.4</v>
      </c>
      <c r="H254" s="31">
        <f t="shared" si="68"/>
        <v>3.5</v>
      </c>
      <c r="I254" s="305">
        <f>ROUND(I253/C253*100,1)</f>
        <v>0</v>
      </c>
      <c r="J254" s="311">
        <f t="shared" si="64"/>
        <v>100</v>
      </c>
      <c r="K254" s="61">
        <f t="shared" si="68"/>
        <v>54.1</v>
      </c>
      <c r="L254" s="61">
        <f t="shared" si="68"/>
        <v>45.9</v>
      </c>
      <c r="M254" s="32">
        <f t="shared" si="68"/>
        <v>0</v>
      </c>
      <c r="N254" s="40"/>
    </row>
    <row r="255" spans="2:14" ht="13.5">
      <c r="B255" s="331" t="s">
        <v>84</v>
      </c>
      <c r="C255" s="96">
        <v>7194</v>
      </c>
      <c r="D255" s="36">
        <f>SUM(D257,D259,D261,D263,D265)</f>
        <v>2896</v>
      </c>
      <c r="E255" s="36">
        <f>SUM(,E257,E259,E261,E263,E265)</f>
        <v>744</v>
      </c>
      <c r="F255" s="36">
        <f>SUM(,F257,F259,F261,F263,F265)</f>
        <v>529</v>
      </c>
      <c r="G255" s="36">
        <f>SUM(,G257,G259,G261,G263,G265)</f>
        <v>194</v>
      </c>
      <c r="H255" s="37">
        <f>SUM(,H257,H259,H261,H263,H265)</f>
        <v>140</v>
      </c>
      <c r="I255" s="303">
        <f>SUM(I257,I259,I261,I263,I265)</f>
        <v>0</v>
      </c>
      <c r="J255" s="307">
        <f t="shared" si="64"/>
        <v>7194</v>
      </c>
      <c r="K255" s="42">
        <f>SUM(K257,K259,K261,K263,K265)</f>
        <v>3486</v>
      </c>
      <c r="L255" s="25">
        <f>SUM(L257,L259,L261,L263,L265)</f>
        <v>3653</v>
      </c>
      <c r="M255" s="39">
        <f>SUM(M257,M259,M261,M263,M265)</f>
        <v>55</v>
      </c>
      <c r="N255" s="40"/>
    </row>
    <row r="256" spans="2:14" ht="13.5" customHeight="1">
      <c r="B256" s="341"/>
      <c r="C256" s="294" t="s">
        <v>258</v>
      </c>
      <c r="D256" s="27">
        <f aca="true" t="shared" si="69" ref="D256:M256">ROUND(D255/$C255*100,1)</f>
        <v>40.3</v>
      </c>
      <c r="E256" s="27">
        <f t="shared" si="69"/>
        <v>10.3</v>
      </c>
      <c r="F256" s="27">
        <f t="shared" si="69"/>
        <v>7.4</v>
      </c>
      <c r="G256" s="27">
        <f t="shared" si="69"/>
        <v>2.7</v>
      </c>
      <c r="H256" s="27">
        <f t="shared" si="69"/>
        <v>1.9</v>
      </c>
      <c r="I256" s="302">
        <f>ROUND(I255/$C255*100,1)</f>
        <v>0</v>
      </c>
      <c r="J256" s="308">
        <f t="shared" si="64"/>
        <v>99.99999999999999</v>
      </c>
      <c r="K256" s="60">
        <f t="shared" si="69"/>
        <v>48.5</v>
      </c>
      <c r="L256" s="27">
        <f>ROUND(L255/$C255*100,1)-0.1</f>
        <v>50.699999999999996</v>
      </c>
      <c r="M256" s="28">
        <f t="shared" si="69"/>
        <v>0.8</v>
      </c>
      <c r="N256" s="40"/>
    </row>
    <row r="257" spans="2:14" ht="13.5">
      <c r="B257" s="340" t="s">
        <v>177</v>
      </c>
      <c r="C257" s="93">
        <v>751</v>
      </c>
      <c r="D257" s="37">
        <v>306</v>
      </c>
      <c r="E257" s="37">
        <v>69</v>
      </c>
      <c r="F257" s="37">
        <v>53</v>
      </c>
      <c r="G257" s="37">
        <v>18</v>
      </c>
      <c r="H257" s="37">
        <v>13</v>
      </c>
      <c r="I257" s="312">
        <v>0</v>
      </c>
      <c r="J257" s="309">
        <f t="shared" si="64"/>
        <v>751</v>
      </c>
      <c r="K257" s="93">
        <v>371</v>
      </c>
      <c r="L257" s="37">
        <v>373</v>
      </c>
      <c r="M257" s="39">
        <v>7</v>
      </c>
      <c r="N257" s="40"/>
    </row>
    <row r="258" spans="2:14" ht="13.5" customHeight="1">
      <c r="B258" s="341"/>
      <c r="C258" s="294" t="s">
        <v>258</v>
      </c>
      <c r="D258" s="27">
        <f aca="true" t="shared" si="70" ref="D258:M258">ROUND(D257/$C257*100,1)</f>
        <v>40.7</v>
      </c>
      <c r="E258" s="27">
        <f t="shared" si="70"/>
        <v>9.2</v>
      </c>
      <c r="F258" s="27">
        <f t="shared" si="70"/>
        <v>7.1</v>
      </c>
      <c r="G258" s="27">
        <f t="shared" si="70"/>
        <v>2.4</v>
      </c>
      <c r="H258" s="27">
        <f t="shared" si="70"/>
        <v>1.7</v>
      </c>
      <c r="I258" s="304">
        <f>ROUND(I257/$C257*100,1)</f>
        <v>0</v>
      </c>
      <c r="J258" s="310">
        <f t="shared" si="64"/>
        <v>100</v>
      </c>
      <c r="K258" s="60">
        <f t="shared" si="70"/>
        <v>49.4</v>
      </c>
      <c r="L258" s="27">
        <f t="shared" si="70"/>
        <v>49.7</v>
      </c>
      <c r="M258" s="28">
        <f t="shared" si="70"/>
        <v>0.9</v>
      </c>
      <c r="N258" s="40"/>
    </row>
    <row r="259" spans="2:14" ht="13.5">
      <c r="B259" s="340" t="s">
        <v>178</v>
      </c>
      <c r="C259" s="93">
        <v>2327</v>
      </c>
      <c r="D259" s="37">
        <v>972</v>
      </c>
      <c r="E259" s="37">
        <v>225</v>
      </c>
      <c r="F259" s="37">
        <v>176</v>
      </c>
      <c r="G259" s="37">
        <v>65</v>
      </c>
      <c r="H259" s="37">
        <v>43</v>
      </c>
      <c r="I259" s="312">
        <v>0</v>
      </c>
      <c r="J259" s="309">
        <f t="shared" si="64"/>
        <v>2327</v>
      </c>
      <c r="K259" s="93">
        <v>1142</v>
      </c>
      <c r="L259" s="37">
        <v>1171</v>
      </c>
      <c r="M259" s="39">
        <v>14</v>
      </c>
      <c r="N259" s="40"/>
    </row>
    <row r="260" spans="2:14" ht="13.5">
      <c r="B260" s="341"/>
      <c r="C260" s="294" t="s">
        <v>258</v>
      </c>
      <c r="D260" s="27">
        <f aca="true" t="shared" si="71" ref="D260:M260">ROUND(D259/$C259*100,1)</f>
        <v>41.8</v>
      </c>
      <c r="E260" s="27">
        <f t="shared" si="71"/>
        <v>9.7</v>
      </c>
      <c r="F260" s="27">
        <f t="shared" si="71"/>
        <v>7.6</v>
      </c>
      <c r="G260" s="27">
        <f t="shared" si="71"/>
        <v>2.8</v>
      </c>
      <c r="H260" s="27">
        <f t="shared" si="71"/>
        <v>1.8</v>
      </c>
      <c r="I260" s="304">
        <f>ROUND(I259/$C259*100,1)</f>
        <v>0</v>
      </c>
      <c r="J260" s="310">
        <f t="shared" si="64"/>
        <v>100</v>
      </c>
      <c r="K260" s="60">
        <f t="shared" si="71"/>
        <v>49.1</v>
      </c>
      <c r="L260" s="27">
        <f t="shared" si="71"/>
        <v>50.3</v>
      </c>
      <c r="M260" s="28">
        <f t="shared" si="71"/>
        <v>0.6</v>
      </c>
      <c r="N260" s="40"/>
    </row>
    <row r="261" spans="2:14" ht="13.5">
      <c r="B261" s="340" t="s">
        <v>110</v>
      </c>
      <c r="C261" s="93">
        <v>2394</v>
      </c>
      <c r="D261" s="37">
        <v>930</v>
      </c>
      <c r="E261" s="37">
        <v>277</v>
      </c>
      <c r="F261" s="37">
        <v>171</v>
      </c>
      <c r="G261" s="37">
        <v>75</v>
      </c>
      <c r="H261" s="37">
        <v>52</v>
      </c>
      <c r="I261" s="312">
        <v>0</v>
      </c>
      <c r="J261" s="309">
        <f t="shared" si="64"/>
        <v>2394</v>
      </c>
      <c r="K261" s="93">
        <v>1129</v>
      </c>
      <c r="L261" s="37">
        <v>1243</v>
      </c>
      <c r="M261" s="39">
        <v>22</v>
      </c>
      <c r="N261" s="40"/>
    </row>
    <row r="262" spans="2:14" ht="13.5">
      <c r="B262" s="341"/>
      <c r="C262" s="294" t="s">
        <v>258</v>
      </c>
      <c r="D262" s="27">
        <f aca="true" t="shared" si="72" ref="D262:M262">ROUND(D261/$C261*100,1)</f>
        <v>38.8</v>
      </c>
      <c r="E262" s="27">
        <f t="shared" si="72"/>
        <v>11.6</v>
      </c>
      <c r="F262" s="27">
        <f t="shared" si="72"/>
        <v>7.1</v>
      </c>
      <c r="G262" s="27">
        <f t="shared" si="72"/>
        <v>3.1</v>
      </c>
      <c r="H262" s="27">
        <f t="shared" si="72"/>
        <v>2.2</v>
      </c>
      <c r="I262" s="304">
        <f t="shared" si="72"/>
        <v>0</v>
      </c>
      <c r="J262" s="310">
        <f t="shared" si="64"/>
        <v>100</v>
      </c>
      <c r="K262" s="60">
        <f t="shared" si="72"/>
        <v>47.2</v>
      </c>
      <c r="L262" s="27">
        <f t="shared" si="72"/>
        <v>51.9</v>
      </c>
      <c r="M262" s="28">
        <f t="shared" si="72"/>
        <v>0.9</v>
      </c>
      <c r="N262" s="40"/>
    </row>
    <row r="263" spans="2:14" ht="13.5">
      <c r="B263" s="340" t="s">
        <v>189</v>
      </c>
      <c r="C263" s="93">
        <v>1712</v>
      </c>
      <c r="D263" s="37">
        <v>682</v>
      </c>
      <c r="E263" s="37">
        <v>172</v>
      </c>
      <c r="F263" s="37">
        <v>127</v>
      </c>
      <c r="G263" s="37">
        <v>36</v>
      </c>
      <c r="H263" s="37">
        <v>31</v>
      </c>
      <c r="I263" s="312">
        <v>0</v>
      </c>
      <c r="J263" s="309">
        <f t="shared" si="64"/>
        <v>1712</v>
      </c>
      <c r="K263" s="93">
        <v>838</v>
      </c>
      <c r="L263" s="37">
        <v>862</v>
      </c>
      <c r="M263" s="39">
        <v>12</v>
      </c>
      <c r="N263" s="40"/>
    </row>
    <row r="264" spans="2:14" ht="13.5" customHeight="1">
      <c r="B264" s="341"/>
      <c r="C264" s="294" t="s">
        <v>258</v>
      </c>
      <c r="D264" s="27">
        <f aca="true" t="shared" si="73" ref="D264:M264">ROUND(D263/$C263*100,1)</f>
        <v>39.8</v>
      </c>
      <c r="E264" s="27">
        <f t="shared" si="73"/>
        <v>10</v>
      </c>
      <c r="F264" s="27">
        <f t="shared" si="73"/>
        <v>7.4</v>
      </c>
      <c r="G264" s="27">
        <f t="shared" si="73"/>
        <v>2.1</v>
      </c>
      <c r="H264" s="27">
        <f t="shared" si="73"/>
        <v>1.8</v>
      </c>
      <c r="I264" s="304">
        <f>ROUND(I263/$C263*100,1)</f>
        <v>0</v>
      </c>
      <c r="J264" s="310">
        <f t="shared" si="64"/>
        <v>100</v>
      </c>
      <c r="K264" s="60">
        <f t="shared" si="73"/>
        <v>48.9</v>
      </c>
      <c r="L264" s="27">
        <f t="shared" si="73"/>
        <v>50.4</v>
      </c>
      <c r="M264" s="28">
        <f t="shared" si="73"/>
        <v>0.7</v>
      </c>
      <c r="N264" s="40"/>
    </row>
    <row r="265" spans="2:14" ht="13.5">
      <c r="B265" s="342" t="s">
        <v>88</v>
      </c>
      <c r="C265" s="93">
        <v>10</v>
      </c>
      <c r="D265" s="37">
        <v>6</v>
      </c>
      <c r="E265" s="37">
        <v>1</v>
      </c>
      <c r="F265" s="37">
        <v>2</v>
      </c>
      <c r="G265" s="37">
        <v>0</v>
      </c>
      <c r="H265" s="37">
        <v>1</v>
      </c>
      <c r="I265" s="312">
        <v>0</v>
      </c>
      <c r="J265" s="309">
        <f t="shared" si="64"/>
        <v>10</v>
      </c>
      <c r="K265" s="93">
        <v>6</v>
      </c>
      <c r="L265" s="37">
        <v>4</v>
      </c>
      <c r="M265" s="39">
        <v>0</v>
      </c>
      <c r="N265" s="40"/>
    </row>
    <row r="266" spans="2:14" ht="13.5">
      <c r="B266" s="343"/>
      <c r="C266" s="295" t="s">
        <v>258</v>
      </c>
      <c r="D266" s="31">
        <f aca="true" t="shared" si="74" ref="D266:M266">ROUND(D265/$C265*100,1)</f>
        <v>60</v>
      </c>
      <c r="E266" s="31">
        <f t="shared" si="74"/>
        <v>10</v>
      </c>
      <c r="F266" s="31">
        <f t="shared" si="74"/>
        <v>20</v>
      </c>
      <c r="G266" s="31">
        <f t="shared" si="74"/>
        <v>0</v>
      </c>
      <c r="H266" s="31">
        <f t="shared" si="74"/>
        <v>10</v>
      </c>
      <c r="I266" s="305">
        <f>ROUND(I265/C265*100,1)</f>
        <v>0</v>
      </c>
      <c r="J266" s="311">
        <f t="shared" si="64"/>
        <v>100</v>
      </c>
      <c r="K266" s="61">
        <f t="shared" si="74"/>
        <v>60</v>
      </c>
      <c r="L266" s="31">
        <f t="shared" si="74"/>
        <v>40</v>
      </c>
      <c r="M266" s="28">
        <f t="shared" si="74"/>
        <v>0</v>
      </c>
      <c r="N266" s="40"/>
    </row>
    <row r="267" spans="2:14" ht="13.5">
      <c r="B267" s="331" t="s">
        <v>84</v>
      </c>
      <c r="C267" s="90">
        <v>7194</v>
      </c>
      <c r="D267" s="42">
        <f aca="true" t="shared" si="75" ref="D267:M267">SUM(D271,D269,D273,D275,D277,D279)</f>
        <v>2896</v>
      </c>
      <c r="E267" s="42">
        <f t="shared" si="75"/>
        <v>744</v>
      </c>
      <c r="F267" s="42">
        <f t="shared" si="75"/>
        <v>529</v>
      </c>
      <c r="G267" s="42">
        <f t="shared" si="75"/>
        <v>194</v>
      </c>
      <c r="H267" s="37">
        <f t="shared" si="75"/>
        <v>140</v>
      </c>
      <c r="I267" s="303">
        <f t="shared" si="75"/>
        <v>0</v>
      </c>
      <c r="J267" s="307">
        <f t="shared" si="64"/>
        <v>7194</v>
      </c>
      <c r="K267" s="42">
        <f t="shared" si="75"/>
        <v>3486</v>
      </c>
      <c r="L267" s="42">
        <f t="shared" si="75"/>
        <v>3653</v>
      </c>
      <c r="M267" s="26">
        <f t="shared" si="75"/>
        <v>55</v>
      </c>
      <c r="N267" s="40"/>
    </row>
    <row r="268" spans="2:14" ht="13.5">
      <c r="B268" s="341"/>
      <c r="C268" s="294" t="s">
        <v>258</v>
      </c>
      <c r="D268" s="27">
        <f aca="true" t="shared" si="76" ref="D268:M268">ROUND(D267/$C267*100,1)</f>
        <v>40.3</v>
      </c>
      <c r="E268" s="27">
        <f t="shared" si="76"/>
        <v>10.3</v>
      </c>
      <c r="F268" s="27">
        <f t="shared" si="76"/>
        <v>7.4</v>
      </c>
      <c r="G268" s="27">
        <f t="shared" si="76"/>
        <v>2.7</v>
      </c>
      <c r="H268" s="27">
        <f t="shared" si="76"/>
        <v>1.9</v>
      </c>
      <c r="I268" s="302">
        <f>ROUND(I267/$C267*100,1)</f>
        <v>0</v>
      </c>
      <c r="J268" s="308">
        <f t="shared" si="64"/>
        <v>99.99999999999999</v>
      </c>
      <c r="K268" s="60">
        <f t="shared" si="76"/>
        <v>48.5</v>
      </c>
      <c r="L268" s="60">
        <f>ROUND(L267/$C267*100,1)-0.1</f>
        <v>50.699999999999996</v>
      </c>
      <c r="M268" s="28">
        <f t="shared" si="76"/>
        <v>0.8</v>
      </c>
      <c r="N268" s="289"/>
    </row>
    <row r="269" spans="2:14" ht="13.5">
      <c r="B269" s="340" t="s">
        <v>112</v>
      </c>
      <c r="C269" s="93">
        <v>623</v>
      </c>
      <c r="D269" s="29">
        <v>309</v>
      </c>
      <c r="E269" s="29">
        <v>75</v>
      </c>
      <c r="F269" s="29">
        <v>48</v>
      </c>
      <c r="G269" s="29">
        <v>11</v>
      </c>
      <c r="H269" s="29">
        <v>14</v>
      </c>
      <c r="I269" s="312">
        <v>0</v>
      </c>
      <c r="J269" s="309">
        <f t="shared" si="64"/>
        <v>623</v>
      </c>
      <c r="K269" s="93">
        <v>348</v>
      </c>
      <c r="L269" s="38">
        <v>272</v>
      </c>
      <c r="M269" s="39">
        <v>3</v>
      </c>
      <c r="N269" s="40"/>
    </row>
    <row r="270" spans="2:14" ht="13.5">
      <c r="B270" s="341"/>
      <c r="C270" s="294" t="s">
        <v>258</v>
      </c>
      <c r="D270" s="27">
        <f aca="true" t="shared" si="77" ref="D270:M270">ROUND(D269/$C269*100,1)</f>
        <v>49.6</v>
      </c>
      <c r="E270" s="27">
        <f t="shared" si="77"/>
        <v>12</v>
      </c>
      <c r="F270" s="27">
        <f t="shared" si="77"/>
        <v>7.7</v>
      </c>
      <c r="G270" s="27">
        <f t="shared" si="77"/>
        <v>1.8</v>
      </c>
      <c r="H270" s="27">
        <f t="shared" si="77"/>
        <v>2.2</v>
      </c>
      <c r="I270" s="304">
        <f>ROUND(I269/$C269*100,1)</f>
        <v>0</v>
      </c>
      <c r="J270" s="310">
        <f t="shared" si="64"/>
        <v>100</v>
      </c>
      <c r="K270" s="60">
        <f>ROUND(K269/$C269*100,1)-0.1</f>
        <v>55.8</v>
      </c>
      <c r="L270" s="60">
        <f t="shared" si="77"/>
        <v>43.7</v>
      </c>
      <c r="M270" s="28">
        <f t="shared" si="77"/>
        <v>0.5</v>
      </c>
      <c r="N270" s="289"/>
    </row>
    <row r="271" spans="2:14" ht="13.5">
      <c r="B271" s="332" t="s">
        <v>111</v>
      </c>
      <c r="C271" s="90">
        <v>640</v>
      </c>
      <c r="D271" s="37">
        <v>281</v>
      </c>
      <c r="E271" s="37">
        <v>95</v>
      </c>
      <c r="F271" s="37">
        <v>70</v>
      </c>
      <c r="G271" s="37">
        <v>30</v>
      </c>
      <c r="H271" s="29">
        <v>18</v>
      </c>
      <c r="I271" s="312">
        <v>0</v>
      </c>
      <c r="J271" s="309">
        <f t="shared" si="64"/>
        <v>640</v>
      </c>
      <c r="K271" s="93">
        <v>354</v>
      </c>
      <c r="L271" s="36">
        <v>285</v>
      </c>
      <c r="M271" s="39">
        <v>1</v>
      </c>
      <c r="N271" s="40"/>
    </row>
    <row r="272" spans="2:14" ht="13.5">
      <c r="B272" s="341"/>
      <c r="C272" s="294" t="s">
        <v>258</v>
      </c>
      <c r="D272" s="27">
        <f aca="true" t="shared" si="78" ref="D272:M272">ROUND(D271/$C271*100,1)</f>
        <v>43.9</v>
      </c>
      <c r="E272" s="27">
        <f t="shared" si="78"/>
        <v>14.8</v>
      </c>
      <c r="F272" s="27">
        <f t="shared" si="78"/>
        <v>10.9</v>
      </c>
      <c r="G272" s="27">
        <f t="shared" si="78"/>
        <v>4.7</v>
      </c>
      <c r="H272" s="27">
        <f t="shared" si="78"/>
        <v>2.8</v>
      </c>
      <c r="I272" s="304">
        <f>ROUND(I271/$C271*100,1)</f>
        <v>0</v>
      </c>
      <c r="J272" s="310">
        <f t="shared" si="64"/>
        <v>100</v>
      </c>
      <c r="K272" s="60">
        <f t="shared" si="78"/>
        <v>55.3</v>
      </c>
      <c r="L272" s="60">
        <f t="shared" si="78"/>
        <v>44.5</v>
      </c>
      <c r="M272" s="28">
        <f t="shared" si="78"/>
        <v>0.2</v>
      </c>
      <c r="N272" s="289"/>
    </row>
    <row r="273" spans="2:14" ht="13.5">
      <c r="B273" s="340" t="s">
        <v>113</v>
      </c>
      <c r="C273" s="93">
        <v>2080</v>
      </c>
      <c r="D273" s="29">
        <v>826</v>
      </c>
      <c r="E273" s="29">
        <v>220</v>
      </c>
      <c r="F273" s="29">
        <v>166</v>
      </c>
      <c r="G273" s="29">
        <v>47</v>
      </c>
      <c r="H273" s="29">
        <v>35</v>
      </c>
      <c r="I273" s="312">
        <v>0</v>
      </c>
      <c r="J273" s="309">
        <f t="shared" si="64"/>
        <v>2080</v>
      </c>
      <c r="K273" s="93">
        <v>1005</v>
      </c>
      <c r="L273" s="38">
        <v>1058</v>
      </c>
      <c r="M273" s="39">
        <v>17</v>
      </c>
      <c r="N273" s="40"/>
    </row>
    <row r="274" spans="2:14" ht="13.5">
      <c r="B274" s="341"/>
      <c r="C274" s="294" t="s">
        <v>258</v>
      </c>
      <c r="D274" s="27">
        <f aca="true" t="shared" si="79" ref="D274:M274">ROUND(D273/$C273*100,1)</f>
        <v>39.7</v>
      </c>
      <c r="E274" s="27">
        <f t="shared" si="79"/>
        <v>10.6</v>
      </c>
      <c r="F274" s="27">
        <f t="shared" si="79"/>
        <v>8</v>
      </c>
      <c r="G274" s="27">
        <f t="shared" si="79"/>
        <v>2.3</v>
      </c>
      <c r="H274" s="27">
        <f t="shared" si="79"/>
        <v>1.7</v>
      </c>
      <c r="I274" s="304">
        <f>ROUND(I273/$C273*100,1)</f>
        <v>0</v>
      </c>
      <c r="J274" s="310">
        <f t="shared" si="64"/>
        <v>99.99999999999999</v>
      </c>
      <c r="K274" s="60">
        <f t="shared" si="79"/>
        <v>48.3</v>
      </c>
      <c r="L274" s="60">
        <f t="shared" si="79"/>
        <v>50.9</v>
      </c>
      <c r="M274" s="28">
        <f t="shared" si="79"/>
        <v>0.8</v>
      </c>
      <c r="N274" s="289"/>
    </row>
    <row r="275" spans="2:14" ht="13.5" customHeight="1">
      <c r="B275" s="340" t="s">
        <v>114</v>
      </c>
      <c r="C275" s="93">
        <v>1538</v>
      </c>
      <c r="D275" s="29">
        <v>606</v>
      </c>
      <c r="E275" s="29">
        <v>148</v>
      </c>
      <c r="F275" s="29">
        <v>131</v>
      </c>
      <c r="G275" s="29">
        <v>48</v>
      </c>
      <c r="H275" s="29">
        <v>44</v>
      </c>
      <c r="I275" s="312">
        <v>0</v>
      </c>
      <c r="J275" s="309">
        <f t="shared" si="64"/>
        <v>1538</v>
      </c>
      <c r="K275" s="93">
        <v>761</v>
      </c>
      <c r="L275" s="38">
        <v>770</v>
      </c>
      <c r="M275" s="39">
        <v>7</v>
      </c>
      <c r="N275" s="40"/>
    </row>
    <row r="276" spans="2:14" ht="13.5">
      <c r="B276" s="341"/>
      <c r="C276" s="294" t="s">
        <v>258</v>
      </c>
      <c r="D276" s="27">
        <f aca="true" t="shared" si="80" ref="D276:M276">ROUND(D275/$C275*100,1)</f>
        <v>39.4</v>
      </c>
      <c r="E276" s="27">
        <f t="shared" si="80"/>
        <v>9.6</v>
      </c>
      <c r="F276" s="27">
        <f t="shared" si="80"/>
        <v>8.5</v>
      </c>
      <c r="G276" s="27">
        <f t="shared" si="80"/>
        <v>3.1</v>
      </c>
      <c r="H276" s="27">
        <f t="shared" si="80"/>
        <v>2.9</v>
      </c>
      <c r="I276" s="304">
        <f>ROUND(I275/$C275*100,1)</f>
        <v>0</v>
      </c>
      <c r="J276" s="310">
        <f t="shared" si="64"/>
        <v>100</v>
      </c>
      <c r="K276" s="60">
        <f t="shared" si="80"/>
        <v>49.5</v>
      </c>
      <c r="L276" s="60">
        <f>ROUND(L275/$C275*100,1)-0.1</f>
        <v>50</v>
      </c>
      <c r="M276" s="28">
        <f t="shared" si="80"/>
        <v>0.5</v>
      </c>
      <c r="N276" s="289"/>
    </row>
    <row r="277" spans="2:14" ht="13.5">
      <c r="B277" s="340" t="s">
        <v>115</v>
      </c>
      <c r="C277" s="93">
        <v>1110</v>
      </c>
      <c r="D277" s="29">
        <v>430</v>
      </c>
      <c r="E277" s="29">
        <v>106</v>
      </c>
      <c r="F277" s="29">
        <v>61</v>
      </c>
      <c r="G277" s="29">
        <v>39</v>
      </c>
      <c r="H277" s="29">
        <v>14</v>
      </c>
      <c r="I277" s="312">
        <v>0</v>
      </c>
      <c r="J277" s="309">
        <f t="shared" si="64"/>
        <v>1110</v>
      </c>
      <c r="K277" s="93">
        <v>495</v>
      </c>
      <c r="L277" s="38">
        <v>597</v>
      </c>
      <c r="M277" s="39">
        <v>18</v>
      </c>
      <c r="N277" s="40"/>
    </row>
    <row r="278" spans="2:14" ht="13.5">
      <c r="B278" s="341"/>
      <c r="C278" s="294" t="s">
        <v>258</v>
      </c>
      <c r="D278" s="27">
        <f aca="true" t="shared" si="81" ref="D278:M278">ROUND(D277/$C277*100,1)</f>
        <v>38.7</v>
      </c>
      <c r="E278" s="27">
        <f t="shared" si="81"/>
        <v>9.5</v>
      </c>
      <c r="F278" s="27">
        <f t="shared" si="81"/>
        <v>5.5</v>
      </c>
      <c r="G278" s="27">
        <f t="shared" si="81"/>
        <v>3.5</v>
      </c>
      <c r="H278" s="27">
        <f t="shared" si="81"/>
        <v>1.3</v>
      </c>
      <c r="I278" s="304">
        <f>ROUND(I277/$C277*100,1)</f>
        <v>0</v>
      </c>
      <c r="J278" s="310">
        <f t="shared" si="64"/>
        <v>100</v>
      </c>
      <c r="K278" s="60">
        <f t="shared" si="81"/>
        <v>44.6</v>
      </c>
      <c r="L278" s="60">
        <f t="shared" si="81"/>
        <v>53.8</v>
      </c>
      <c r="M278" s="28">
        <f t="shared" si="81"/>
        <v>1.6</v>
      </c>
      <c r="N278" s="289"/>
    </row>
    <row r="279" spans="2:14" ht="13.5" customHeight="1">
      <c r="B279" s="340" t="s">
        <v>116</v>
      </c>
      <c r="C279" s="93">
        <v>1203</v>
      </c>
      <c r="D279" s="29">
        <v>444</v>
      </c>
      <c r="E279" s="29">
        <v>100</v>
      </c>
      <c r="F279" s="29">
        <v>53</v>
      </c>
      <c r="G279" s="29">
        <v>19</v>
      </c>
      <c r="H279" s="29">
        <v>15</v>
      </c>
      <c r="I279" s="312">
        <v>0</v>
      </c>
      <c r="J279" s="309">
        <f t="shared" si="64"/>
        <v>1203</v>
      </c>
      <c r="K279" s="93">
        <v>523</v>
      </c>
      <c r="L279" s="38">
        <v>671</v>
      </c>
      <c r="M279" s="39">
        <v>9</v>
      </c>
      <c r="N279" s="40"/>
    </row>
    <row r="280" spans="2:14" ht="13.5">
      <c r="B280" s="341"/>
      <c r="C280" s="295" t="s">
        <v>258</v>
      </c>
      <c r="D280" s="31">
        <f aca="true" t="shared" si="82" ref="D280:M280">ROUND(D279/$C279*100,1)</f>
        <v>36.9</v>
      </c>
      <c r="E280" s="31">
        <f t="shared" si="82"/>
        <v>8.3</v>
      </c>
      <c r="F280" s="31">
        <f t="shared" si="82"/>
        <v>4.4</v>
      </c>
      <c r="G280" s="31">
        <f t="shared" si="82"/>
        <v>1.6</v>
      </c>
      <c r="H280" s="31">
        <f t="shared" si="82"/>
        <v>1.2</v>
      </c>
      <c r="I280" s="305">
        <f t="shared" si="82"/>
        <v>0</v>
      </c>
      <c r="J280" s="311">
        <f t="shared" si="64"/>
        <v>100</v>
      </c>
      <c r="K280" s="61">
        <f t="shared" si="82"/>
        <v>43.5</v>
      </c>
      <c r="L280" s="61">
        <f t="shared" si="82"/>
        <v>55.8</v>
      </c>
      <c r="M280" s="32">
        <f t="shared" si="82"/>
        <v>0.7</v>
      </c>
      <c r="N280" s="289"/>
    </row>
    <row r="281" spans="2:14" ht="13.5">
      <c r="B281" s="331" t="s">
        <v>84</v>
      </c>
      <c r="C281" s="90">
        <v>7194</v>
      </c>
      <c r="D281" s="42">
        <f aca="true" t="shared" si="83" ref="D281:M281">SUM(D283,D285,D287)</f>
        <v>2896</v>
      </c>
      <c r="E281" s="42">
        <f t="shared" si="83"/>
        <v>744</v>
      </c>
      <c r="F281" s="42">
        <f t="shared" si="83"/>
        <v>529</v>
      </c>
      <c r="G281" s="42">
        <f t="shared" si="83"/>
        <v>194</v>
      </c>
      <c r="H281" s="25">
        <f t="shared" si="83"/>
        <v>140</v>
      </c>
      <c r="I281" s="301">
        <f t="shared" si="83"/>
        <v>0</v>
      </c>
      <c r="J281" s="307">
        <f t="shared" si="64"/>
        <v>7194</v>
      </c>
      <c r="K281" s="42">
        <f t="shared" si="83"/>
        <v>3486</v>
      </c>
      <c r="L281" s="42">
        <f t="shared" si="83"/>
        <v>3653</v>
      </c>
      <c r="M281" s="26">
        <f t="shared" si="83"/>
        <v>55</v>
      </c>
      <c r="N281" s="40"/>
    </row>
    <row r="282" spans="2:14" ht="13.5">
      <c r="B282" s="341"/>
      <c r="C282" s="294" t="s">
        <v>258</v>
      </c>
      <c r="D282" s="27">
        <f aca="true" t="shared" si="84" ref="D282:M282">ROUND(D281/$C281*100,1)</f>
        <v>40.3</v>
      </c>
      <c r="E282" s="27">
        <f t="shared" si="84"/>
        <v>10.3</v>
      </c>
      <c r="F282" s="27">
        <f t="shared" si="84"/>
        <v>7.4</v>
      </c>
      <c r="G282" s="27">
        <f t="shared" si="84"/>
        <v>2.7</v>
      </c>
      <c r="H282" s="27">
        <f t="shared" si="84"/>
        <v>1.9</v>
      </c>
      <c r="I282" s="302">
        <f>ROUND(I281/$C281*100,1)</f>
        <v>0</v>
      </c>
      <c r="J282" s="308">
        <f t="shared" si="64"/>
        <v>99.99999999999999</v>
      </c>
      <c r="K282" s="60">
        <f t="shared" si="84"/>
        <v>48.5</v>
      </c>
      <c r="L282" s="60">
        <f>ROUND(L281/$C281*100,1)-0.1</f>
        <v>50.699999999999996</v>
      </c>
      <c r="M282" s="28">
        <f t="shared" si="84"/>
        <v>0.8</v>
      </c>
      <c r="N282" s="40"/>
    </row>
    <row r="283" spans="2:14" ht="13.5">
      <c r="B283" s="340" t="s">
        <v>107</v>
      </c>
      <c r="C283" s="93">
        <v>3200</v>
      </c>
      <c r="D283" s="29">
        <v>1333</v>
      </c>
      <c r="E283" s="29">
        <v>491</v>
      </c>
      <c r="F283" s="29">
        <v>222</v>
      </c>
      <c r="G283" s="29">
        <v>100</v>
      </c>
      <c r="H283" s="29">
        <v>74</v>
      </c>
      <c r="I283" s="312">
        <v>0</v>
      </c>
      <c r="J283" s="309">
        <f t="shared" si="64"/>
        <v>3200</v>
      </c>
      <c r="K283" s="93">
        <v>1666</v>
      </c>
      <c r="L283" s="38">
        <v>1517</v>
      </c>
      <c r="M283" s="39">
        <v>17</v>
      </c>
      <c r="N283" s="40"/>
    </row>
    <row r="284" spans="2:14" ht="13.5">
      <c r="B284" s="341"/>
      <c r="C284" s="294" t="s">
        <v>258</v>
      </c>
      <c r="D284" s="27">
        <f aca="true" t="shared" si="85" ref="D284:M284">ROUND(D283/$C283*100,1)</f>
        <v>41.7</v>
      </c>
      <c r="E284" s="27">
        <f t="shared" si="85"/>
        <v>15.3</v>
      </c>
      <c r="F284" s="27">
        <f t="shared" si="85"/>
        <v>6.9</v>
      </c>
      <c r="G284" s="27">
        <f t="shared" si="85"/>
        <v>3.1</v>
      </c>
      <c r="H284" s="27">
        <f t="shared" si="85"/>
        <v>2.3</v>
      </c>
      <c r="I284" s="304">
        <f t="shared" si="85"/>
        <v>0</v>
      </c>
      <c r="J284" s="310">
        <f t="shared" si="64"/>
        <v>100</v>
      </c>
      <c r="K284" s="60">
        <f t="shared" si="85"/>
        <v>52.1</v>
      </c>
      <c r="L284" s="60">
        <f t="shared" si="85"/>
        <v>47.4</v>
      </c>
      <c r="M284" s="28">
        <f t="shared" si="85"/>
        <v>0.5</v>
      </c>
      <c r="N284" s="40"/>
    </row>
    <row r="285" spans="2:14" ht="13.5">
      <c r="B285" s="342" t="s">
        <v>117</v>
      </c>
      <c r="C285" s="93">
        <v>2735</v>
      </c>
      <c r="D285" s="29">
        <v>1064</v>
      </c>
      <c r="E285" s="29">
        <v>164</v>
      </c>
      <c r="F285" s="29">
        <v>201</v>
      </c>
      <c r="G285" s="29">
        <v>59</v>
      </c>
      <c r="H285" s="29">
        <v>43</v>
      </c>
      <c r="I285" s="312">
        <v>0</v>
      </c>
      <c r="J285" s="309">
        <f t="shared" si="64"/>
        <v>2735</v>
      </c>
      <c r="K285" s="93">
        <v>1231</v>
      </c>
      <c r="L285" s="38">
        <v>1480</v>
      </c>
      <c r="M285" s="39">
        <v>24</v>
      </c>
      <c r="N285" s="40"/>
    </row>
    <row r="286" spans="2:14" ht="13.5" customHeight="1">
      <c r="B286" s="344"/>
      <c r="C286" s="294" t="s">
        <v>258</v>
      </c>
      <c r="D286" s="27">
        <f aca="true" t="shared" si="86" ref="D286:M286">ROUND(D285/$C285*100,1)</f>
        <v>38.9</v>
      </c>
      <c r="E286" s="27">
        <f t="shared" si="86"/>
        <v>6</v>
      </c>
      <c r="F286" s="27">
        <f t="shared" si="86"/>
        <v>7.3</v>
      </c>
      <c r="G286" s="27">
        <f t="shared" si="86"/>
        <v>2.2</v>
      </c>
      <c r="H286" s="27">
        <f t="shared" si="86"/>
        <v>1.6</v>
      </c>
      <c r="I286" s="304">
        <f>ROUND(I285/$C285*100,1)</f>
        <v>0</v>
      </c>
      <c r="J286" s="310">
        <f t="shared" si="64"/>
        <v>100</v>
      </c>
      <c r="K286" s="60">
        <f t="shared" si="86"/>
        <v>45</v>
      </c>
      <c r="L286" s="60">
        <f t="shared" si="86"/>
        <v>54.1</v>
      </c>
      <c r="M286" s="28">
        <f t="shared" si="86"/>
        <v>0.9</v>
      </c>
      <c r="N286" s="40"/>
    </row>
    <row r="287" spans="1:14" ht="13.5">
      <c r="A287" s="57"/>
      <c r="B287" s="338" t="s">
        <v>34</v>
      </c>
      <c r="C287" s="90">
        <v>1259</v>
      </c>
      <c r="D287" s="37">
        <v>499</v>
      </c>
      <c r="E287" s="37">
        <v>89</v>
      </c>
      <c r="F287" s="37">
        <v>106</v>
      </c>
      <c r="G287" s="37">
        <v>35</v>
      </c>
      <c r="H287" s="37">
        <v>23</v>
      </c>
      <c r="I287" s="312">
        <v>0</v>
      </c>
      <c r="J287" s="309">
        <f t="shared" si="64"/>
        <v>1259</v>
      </c>
      <c r="K287" s="93">
        <v>589</v>
      </c>
      <c r="L287" s="36">
        <v>656</v>
      </c>
      <c r="M287" s="39">
        <v>14</v>
      </c>
      <c r="N287" s="40"/>
    </row>
    <row r="288" spans="1:14" ht="13.5">
      <c r="A288" s="57"/>
      <c r="B288" s="343"/>
      <c r="C288" s="295" t="s">
        <v>258</v>
      </c>
      <c r="D288" s="31">
        <f aca="true" t="shared" si="87" ref="D288:M288">ROUND(D287/$C287*100,1)</f>
        <v>39.6</v>
      </c>
      <c r="E288" s="31">
        <f t="shared" si="87"/>
        <v>7.1</v>
      </c>
      <c r="F288" s="31">
        <f t="shared" si="87"/>
        <v>8.4</v>
      </c>
      <c r="G288" s="31">
        <f t="shared" si="87"/>
        <v>2.8</v>
      </c>
      <c r="H288" s="31">
        <f t="shared" si="87"/>
        <v>1.8</v>
      </c>
      <c r="I288" s="305">
        <f>ROUND(I287/$C287*100,1)</f>
        <v>0</v>
      </c>
      <c r="J288" s="311">
        <f t="shared" si="64"/>
        <v>100</v>
      </c>
      <c r="K288" s="61">
        <f t="shared" si="87"/>
        <v>46.8</v>
      </c>
      <c r="L288" s="61">
        <f t="shared" si="87"/>
        <v>52.1</v>
      </c>
      <c r="M288" s="32">
        <f t="shared" si="87"/>
        <v>1.1</v>
      </c>
      <c r="N288" s="40"/>
    </row>
    <row r="289" spans="1:9" ht="13.5">
      <c r="A289" s="57"/>
      <c r="B289" s="57"/>
      <c r="C289" s="99"/>
      <c r="D289" s="57"/>
      <c r="E289" s="57"/>
      <c r="F289" s="57"/>
      <c r="G289" s="57"/>
      <c r="H289" s="57"/>
      <c r="I289" s="57"/>
    </row>
    <row r="290" spans="1:9" ht="13.5">
      <c r="A290" s="20" t="s">
        <v>326</v>
      </c>
      <c r="C290" s="99"/>
      <c r="D290" s="57"/>
      <c r="E290" s="57"/>
      <c r="F290" s="57"/>
      <c r="G290" s="57"/>
      <c r="H290" s="57"/>
      <c r="I290" s="57"/>
    </row>
    <row r="291" spans="1:9" ht="13.5">
      <c r="A291" s="1" t="s">
        <v>246</v>
      </c>
      <c r="C291" s="99"/>
      <c r="D291" s="57"/>
      <c r="E291" s="57"/>
      <c r="F291" s="57"/>
      <c r="G291" s="57"/>
      <c r="H291" s="57"/>
      <c r="I291" s="57"/>
    </row>
    <row r="292" spans="1:9" ht="13.5">
      <c r="A292" s="20" t="s">
        <v>255</v>
      </c>
      <c r="C292" s="99"/>
      <c r="D292" s="57"/>
      <c r="E292" s="57"/>
      <c r="F292" s="57"/>
      <c r="G292" s="57"/>
      <c r="H292" s="57"/>
      <c r="I292" s="57"/>
    </row>
    <row r="293" spans="1:9" ht="13.5">
      <c r="A293" s="57"/>
      <c r="B293" s="57"/>
      <c r="C293" s="99"/>
      <c r="D293" s="57"/>
      <c r="E293" s="57"/>
      <c r="F293" s="290" t="s">
        <v>250</v>
      </c>
      <c r="G293" s="57"/>
      <c r="H293" s="57"/>
      <c r="I293" s="57"/>
    </row>
    <row r="294" spans="1:9" ht="27">
      <c r="A294" s="57"/>
      <c r="B294" s="291"/>
      <c r="C294" s="95" t="s">
        <v>84</v>
      </c>
      <c r="D294" s="21" t="s">
        <v>175</v>
      </c>
      <c r="E294" s="35" t="s">
        <v>176</v>
      </c>
      <c r="F294" s="23" t="s">
        <v>118</v>
      </c>
      <c r="G294" s="76"/>
      <c r="H294" s="57"/>
      <c r="I294" s="57"/>
    </row>
    <row r="295" spans="1:11" ht="13.5">
      <c r="A295" s="57"/>
      <c r="B295" s="331" t="s">
        <v>84</v>
      </c>
      <c r="C295" s="93">
        <f aca="true" t="shared" si="88" ref="C295:C336">SUM(D295:F295)</f>
        <v>3486</v>
      </c>
      <c r="D295" s="25">
        <f>SUM(D297,D299,D301)</f>
        <v>1149</v>
      </c>
      <c r="E295" s="25">
        <f>SUM(E297,E299,E301)</f>
        <v>2331</v>
      </c>
      <c r="F295" s="26">
        <f>SUM(F297,F299,F301)</f>
        <v>6</v>
      </c>
      <c r="G295" s="58"/>
      <c r="H295" s="58"/>
      <c r="I295" s="99"/>
      <c r="J295" s="58"/>
      <c r="K295" s="58"/>
    </row>
    <row r="296" spans="1:11" ht="13.5">
      <c r="A296" s="57"/>
      <c r="B296" s="341"/>
      <c r="C296" s="244">
        <f t="shared" si="88"/>
        <v>100.00000000000001</v>
      </c>
      <c r="D296" s="27">
        <f>ROUND(D295/$C295*100,1)</f>
        <v>33</v>
      </c>
      <c r="E296" s="27">
        <f>ROUND(E295/$C295*100,1)-0.1</f>
        <v>66.80000000000001</v>
      </c>
      <c r="F296" s="28">
        <f>ROUND(F295/$C295*100,1)</f>
        <v>0.2</v>
      </c>
      <c r="G296" s="59"/>
      <c r="H296" s="58"/>
      <c r="I296" s="99"/>
      <c r="J296" s="59"/>
      <c r="K296" s="59"/>
    </row>
    <row r="297" spans="1:11" ht="13.5">
      <c r="A297" s="57"/>
      <c r="B297" s="332" t="s">
        <v>89</v>
      </c>
      <c r="C297" s="93">
        <f t="shared" si="88"/>
        <v>1776</v>
      </c>
      <c r="D297" s="37">
        <v>593</v>
      </c>
      <c r="E297" s="37">
        <v>1179</v>
      </c>
      <c r="F297" s="39">
        <v>4</v>
      </c>
      <c r="G297" s="58"/>
      <c r="H297" s="58"/>
      <c r="I297" s="99"/>
      <c r="J297" s="58"/>
      <c r="K297" s="58"/>
    </row>
    <row r="298" spans="1:11" ht="13.5">
      <c r="A298" s="57"/>
      <c r="B298" s="341"/>
      <c r="C298" s="244">
        <f t="shared" si="88"/>
        <v>100.00000000000001</v>
      </c>
      <c r="D298" s="27">
        <f>ROUND(D297/$C297*100,1)</f>
        <v>33.4</v>
      </c>
      <c r="E298" s="27">
        <f>ROUND(E297/$C297*100,1)</f>
        <v>66.4</v>
      </c>
      <c r="F298" s="28">
        <f>ROUND(F297/$C297*100,1)</f>
        <v>0.2</v>
      </c>
      <c r="G298" s="59"/>
      <c r="H298" s="58"/>
      <c r="I298" s="99"/>
      <c r="J298" s="59"/>
      <c r="K298" s="59"/>
    </row>
    <row r="299" spans="1:11" ht="13.5">
      <c r="A299" s="57"/>
      <c r="B299" s="340" t="s">
        <v>90</v>
      </c>
      <c r="C299" s="93">
        <f t="shared" si="88"/>
        <v>1664</v>
      </c>
      <c r="D299" s="37">
        <v>539</v>
      </c>
      <c r="E299" s="37">
        <v>1123</v>
      </c>
      <c r="F299" s="39">
        <v>2</v>
      </c>
      <c r="G299" s="58"/>
      <c r="H299" s="58"/>
      <c r="I299" s="99"/>
      <c r="J299" s="58"/>
      <c r="K299" s="58"/>
    </row>
    <row r="300" spans="1:11" ht="13.5">
      <c r="A300" s="57"/>
      <c r="B300" s="341"/>
      <c r="C300" s="244">
        <f t="shared" si="88"/>
        <v>100</v>
      </c>
      <c r="D300" s="27">
        <f>ROUND(D299/$C299*100,1)</f>
        <v>32.4</v>
      </c>
      <c r="E300" s="27">
        <f>ROUND(E299/$C299*100,1)</f>
        <v>67.5</v>
      </c>
      <c r="F300" s="28">
        <f>ROUND(F299/$C299*100,1)</f>
        <v>0.1</v>
      </c>
      <c r="G300" s="59"/>
      <c r="H300" s="58"/>
      <c r="I300" s="99"/>
      <c r="J300" s="59"/>
      <c r="K300" s="59"/>
    </row>
    <row r="301" spans="1:11" ht="13.5" customHeight="1">
      <c r="A301" s="57"/>
      <c r="B301" s="342" t="s">
        <v>88</v>
      </c>
      <c r="C301" s="93">
        <f t="shared" si="88"/>
        <v>46</v>
      </c>
      <c r="D301" s="37">
        <v>17</v>
      </c>
      <c r="E301" s="37">
        <v>29</v>
      </c>
      <c r="F301" s="39">
        <v>0</v>
      </c>
      <c r="G301" s="58"/>
      <c r="H301" s="58"/>
      <c r="I301" s="99"/>
      <c r="J301" s="58"/>
      <c r="K301" s="58"/>
    </row>
    <row r="302" spans="1:11" ht="13.5">
      <c r="A302" s="57"/>
      <c r="B302" s="343"/>
      <c r="C302" s="240">
        <f t="shared" si="88"/>
        <v>100</v>
      </c>
      <c r="D302" s="31">
        <f>ROUND(D301/$C301*100,1)</f>
        <v>37</v>
      </c>
      <c r="E302" s="31">
        <f>ROUND(E301/$C301*100,1)</f>
        <v>63</v>
      </c>
      <c r="F302" s="32">
        <f>ROUND(F301/$C301*100,1)</f>
        <v>0</v>
      </c>
      <c r="G302" s="59"/>
      <c r="H302" s="58"/>
      <c r="I302" s="99"/>
      <c r="J302" s="59"/>
      <c r="K302" s="59"/>
    </row>
    <row r="303" spans="1:9" ht="13.5">
      <c r="A303" s="57"/>
      <c r="B303" s="331" t="s">
        <v>84</v>
      </c>
      <c r="C303" s="93">
        <f t="shared" si="88"/>
        <v>3486</v>
      </c>
      <c r="D303" s="36">
        <f>SUM(D305,D307,D309,D311,D313)</f>
        <v>1149</v>
      </c>
      <c r="E303" s="36">
        <f>SUM(E305,E307,E309,E311,E313)</f>
        <v>2331</v>
      </c>
      <c r="F303" s="26">
        <f>SUM(F305,F307,F309,F311,F313)</f>
        <v>6</v>
      </c>
      <c r="G303" s="58"/>
      <c r="H303" s="57"/>
      <c r="I303" s="57"/>
    </row>
    <row r="304" spans="1:9" ht="13.5">
      <c r="A304" s="57"/>
      <c r="B304" s="341"/>
      <c r="C304" s="244">
        <f t="shared" si="88"/>
        <v>100.00000000000001</v>
      </c>
      <c r="D304" s="27">
        <f>ROUND(D303/$C303*100,1)</f>
        <v>33</v>
      </c>
      <c r="E304" s="27">
        <f>ROUND(E303/$C303*100,1)-0.1</f>
        <v>66.80000000000001</v>
      </c>
      <c r="F304" s="28">
        <f>ROUND(F303/$C303*100,1)</f>
        <v>0.2</v>
      </c>
      <c r="G304" s="59"/>
      <c r="H304" s="57"/>
      <c r="I304" s="57"/>
    </row>
    <row r="305" spans="1:9" ht="13.5">
      <c r="A305" s="57"/>
      <c r="B305" s="340" t="s">
        <v>177</v>
      </c>
      <c r="C305" s="93">
        <f t="shared" si="88"/>
        <v>371</v>
      </c>
      <c r="D305" s="37">
        <v>119</v>
      </c>
      <c r="E305" s="37">
        <v>251</v>
      </c>
      <c r="F305" s="39">
        <v>1</v>
      </c>
      <c r="G305" s="58"/>
      <c r="H305" s="57"/>
      <c r="I305" s="57"/>
    </row>
    <row r="306" spans="1:9" ht="13.5">
      <c r="A306" s="57"/>
      <c r="B306" s="341"/>
      <c r="C306" s="244">
        <f t="shared" si="88"/>
        <v>100.00000000000001</v>
      </c>
      <c r="D306" s="27">
        <f>ROUND(D305/$C305*100,1)</f>
        <v>32.1</v>
      </c>
      <c r="E306" s="27">
        <f>ROUND(E305/$C305*100,1)-0.1</f>
        <v>67.60000000000001</v>
      </c>
      <c r="F306" s="28">
        <f>ROUND(F305/$C305*100,1)</f>
        <v>0.3</v>
      </c>
      <c r="G306" s="59"/>
      <c r="H306" s="57"/>
      <c r="I306" s="57"/>
    </row>
    <row r="307" spans="1:9" ht="13.5">
      <c r="A307" s="57"/>
      <c r="B307" s="340" t="s">
        <v>178</v>
      </c>
      <c r="C307" s="93">
        <f t="shared" si="88"/>
        <v>1142</v>
      </c>
      <c r="D307" s="37">
        <v>362</v>
      </c>
      <c r="E307" s="37">
        <v>779</v>
      </c>
      <c r="F307" s="39">
        <v>1</v>
      </c>
      <c r="G307" s="58"/>
      <c r="H307" s="57"/>
      <c r="I307" s="57"/>
    </row>
    <row r="308" spans="1:9" ht="13.5">
      <c r="A308" s="57"/>
      <c r="B308" s="341"/>
      <c r="C308" s="244">
        <f t="shared" si="88"/>
        <v>100</v>
      </c>
      <c r="D308" s="27">
        <f>ROUND(D307/$C307*100,1)</f>
        <v>31.7</v>
      </c>
      <c r="E308" s="27">
        <f>ROUND(E307/$C307*100,1)</f>
        <v>68.2</v>
      </c>
      <c r="F308" s="28">
        <f>ROUND(F307/$C307*100,1)</f>
        <v>0.1</v>
      </c>
      <c r="G308" s="59"/>
      <c r="H308" s="57"/>
      <c r="I308" s="57"/>
    </row>
    <row r="309" spans="1:9" ht="13.5">
      <c r="A309" s="57"/>
      <c r="B309" s="340" t="s">
        <v>110</v>
      </c>
      <c r="C309" s="93">
        <f t="shared" si="88"/>
        <v>1129</v>
      </c>
      <c r="D309" s="37">
        <v>375</v>
      </c>
      <c r="E309" s="37">
        <v>753</v>
      </c>
      <c r="F309" s="39">
        <v>1</v>
      </c>
      <c r="G309" s="58"/>
      <c r="H309" s="57"/>
      <c r="I309" s="57"/>
    </row>
    <row r="310" spans="1:9" ht="13.5">
      <c r="A310" s="57"/>
      <c r="B310" s="341"/>
      <c r="C310" s="244">
        <f t="shared" si="88"/>
        <v>100</v>
      </c>
      <c r="D310" s="27">
        <f>ROUND(D309/$C309*100,1)</f>
        <v>33.2</v>
      </c>
      <c r="E310" s="27">
        <f>ROUND(E309/$C309*100,1)</f>
        <v>66.7</v>
      </c>
      <c r="F310" s="28">
        <f>ROUND(F309/$C309*100,1)</f>
        <v>0.1</v>
      </c>
      <c r="G310" s="59"/>
      <c r="H310" s="57"/>
      <c r="I310" s="57"/>
    </row>
    <row r="311" spans="1:9" ht="13.5">
      <c r="A311" s="57"/>
      <c r="B311" s="340" t="s">
        <v>189</v>
      </c>
      <c r="C311" s="93">
        <f t="shared" si="88"/>
        <v>838</v>
      </c>
      <c r="D311" s="37">
        <v>291</v>
      </c>
      <c r="E311" s="37">
        <v>544</v>
      </c>
      <c r="F311" s="39">
        <v>3</v>
      </c>
      <c r="G311" s="58"/>
      <c r="H311" s="57"/>
      <c r="I311" s="57"/>
    </row>
    <row r="312" spans="1:9" ht="13.5">
      <c r="A312" s="57"/>
      <c r="B312" s="341"/>
      <c r="C312" s="244">
        <f t="shared" si="88"/>
        <v>100.00000000000001</v>
      </c>
      <c r="D312" s="27">
        <f>ROUND(D311/$C311*100,1)</f>
        <v>34.7</v>
      </c>
      <c r="E312" s="27">
        <f>ROUND(E311/$C311*100,1)</f>
        <v>64.9</v>
      </c>
      <c r="F312" s="28">
        <f>ROUND(F311/$C311*100,1)</f>
        <v>0.4</v>
      </c>
      <c r="G312" s="59"/>
      <c r="H312" s="57"/>
      <c r="I312" s="57"/>
    </row>
    <row r="313" spans="1:9" ht="13.5" customHeight="1">
      <c r="A313" s="57"/>
      <c r="B313" s="342" t="s">
        <v>88</v>
      </c>
      <c r="C313" s="93">
        <f t="shared" si="88"/>
        <v>6</v>
      </c>
      <c r="D313" s="37">
        <v>2</v>
      </c>
      <c r="E313" s="37">
        <v>4</v>
      </c>
      <c r="F313" s="39">
        <v>0</v>
      </c>
      <c r="G313" s="58"/>
      <c r="H313" s="57"/>
      <c r="I313" s="57"/>
    </row>
    <row r="314" spans="1:9" ht="13.5">
      <c r="A314" s="57"/>
      <c r="B314" s="343"/>
      <c r="C314" s="240">
        <f t="shared" si="88"/>
        <v>100</v>
      </c>
      <c r="D314" s="31">
        <f>ROUND(D313/$C313*100,1)</f>
        <v>33.3</v>
      </c>
      <c r="E314" s="31">
        <f>ROUND(E313/$C313*100,1)</f>
        <v>66.7</v>
      </c>
      <c r="F314" s="32">
        <f>ROUND(F313/$C313*100,1)</f>
        <v>0</v>
      </c>
      <c r="G314" s="59"/>
      <c r="H314" s="57"/>
      <c r="I314" s="57"/>
    </row>
    <row r="315" spans="1:9" ht="13.5">
      <c r="A315" s="57"/>
      <c r="B315" s="331" t="s">
        <v>84</v>
      </c>
      <c r="C315" s="93">
        <f t="shared" si="88"/>
        <v>3486</v>
      </c>
      <c r="D315" s="42">
        <f>SUM(D319,D317,D321,D323,D325,D327)</f>
        <v>1149</v>
      </c>
      <c r="E315" s="42">
        <f>SUM(E319,E317,E321,E323,E325,E327)</f>
        <v>2331</v>
      </c>
      <c r="F315" s="26">
        <f>SUM(F319,F317,F321,F323,F325,F327)</f>
        <v>6</v>
      </c>
      <c r="G315" s="58"/>
      <c r="H315" s="57"/>
      <c r="I315" s="57"/>
    </row>
    <row r="316" spans="1:9" ht="13.5">
      <c r="A316" s="57"/>
      <c r="B316" s="341"/>
      <c r="C316" s="244">
        <f t="shared" si="88"/>
        <v>100.00000000000001</v>
      </c>
      <c r="D316" s="27">
        <f>ROUND(D315/$C315*100,1)</f>
        <v>33</v>
      </c>
      <c r="E316" s="27">
        <f>ROUND(E315/$C315*100,1)-0.1</f>
        <v>66.80000000000001</v>
      </c>
      <c r="F316" s="28">
        <f>ROUND(F315/$C315*100,1)</f>
        <v>0.2</v>
      </c>
      <c r="G316" s="59"/>
      <c r="H316" s="57"/>
      <c r="I316" s="57"/>
    </row>
    <row r="317" spans="1:9" ht="13.5">
      <c r="A317" s="57"/>
      <c r="B317" s="340" t="s">
        <v>112</v>
      </c>
      <c r="C317" s="93">
        <f t="shared" si="88"/>
        <v>348</v>
      </c>
      <c r="D317" s="29">
        <v>108</v>
      </c>
      <c r="E317" s="29">
        <v>238</v>
      </c>
      <c r="F317" s="41">
        <v>2</v>
      </c>
      <c r="G317" s="58"/>
      <c r="H317" s="57"/>
      <c r="I317" s="57"/>
    </row>
    <row r="318" spans="1:9" ht="13.5">
      <c r="A318" s="57"/>
      <c r="B318" s="341"/>
      <c r="C318" s="244">
        <f t="shared" si="88"/>
        <v>100</v>
      </c>
      <c r="D318" s="27">
        <f>ROUND(D317/$C317*100,1)</f>
        <v>31</v>
      </c>
      <c r="E318" s="27">
        <f>ROUND(E317/$C317*100,1)</f>
        <v>68.4</v>
      </c>
      <c r="F318" s="28">
        <f>ROUND(F317/$C317*100,1)</f>
        <v>0.6</v>
      </c>
      <c r="G318" s="59"/>
      <c r="H318" s="57"/>
      <c r="I318" s="57"/>
    </row>
    <row r="319" spans="1:9" ht="13.5">
      <c r="A319" s="57"/>
      <c r="B319" s="332" t="s">
        <v>111</v>
      </c>
      <c r="C319" s="93">
        <f t="shared" si="88"/>
        <v>354</v>
      </c>
      <c r="D319" s="37">
        <v>127</v>
      </c>
      <c r="E319" s="37">
        <v>226</v>
      </c>
      <c r="F319" s="39">
        <v>1</v>
      </c>
      <c r="G319" s="58"/>
      <c r="H319" s="57"/>
      <c r="I319" s="57"/>
    </row>
    <row r="320" spans="1:9" ht="13.5">
      <c r="A320" s="57"/>
      <c r="B320" s="341"/>
      <c r="C320" s="244">
        <f t="shared" si="88"/>
        <v>99.99999999999999</v>
      </c>
      <c r="D320" s="27">
        <f>ROUND(D319/$C319*100,1)</f>
        <v>35.9</v>
      </c>
      <c r="E320" s="27">
        <f>ROUND(E319/$C319*100,1)</f>
        <v>63.8</v>
      </c>
      <c r="F320" s="28">
        <f>ROUND(F319/$C319*100,1)</f>
        <v>0.3</v>
      </c>
      <c r="G320" s="59"/>
      <c r="H320" s="57"/>
      <c r="I320" s="57"/>
    </row>
    <row r="321" spans="1:9" ht="13.5">
      <c r="A321" s="57"/>
      <c r="B321" s="340" t="s">
        <v>113</v>
      </c>
      <c r="C321" s="93">
        <f t="shared" si="88"/>
        <v>1005</v>
      </c>
      <c r="D321" s="29">
        <v>340</v>
      </c>
      <c r="E321" s="29">
        <v>664</v>
      </c>
      <c r="F321" s="41">
        <v>1</v>
      </c>
      <c r="G321" s="58"/>
      <c r="H321" s="57"/>
      <c r="I321" s="57"/>
    </row>
    <row r="322" spans="1:9" ht="13.5">
      <c r="A322" s="57"/>
      <c r="B322" s="341"/>
      <c r="C322" s="244">
        <f t="shared" si="88"/>
        <v>99.99999999999999</v>
      </c>
      <c r="D322" s="27">
        <f>ROUND(D321/$C321*100,1)</f>
        <v>33.8</v>
      </c>
      <c r="E322" s="27">
        <f>ROUND(E321/$C321*100,1)</f>
        <v>66.1</v>
      </c>
      <c r="F322" s="28">
        <f>ROUND(F321/$C321*100,1)</f>
        <v>0.1</v>
      </c>
      <c r="G322" s="59"/>
      <c r="H322" s="57"/>
      <c r="I322" s="57"/>
    </row>
    <row r="323" spans="1:9" ht="13.5">
      <c r="A323" s="57"/>
      <c r="B323" s="340" t="s">
        <v>114</v>
      </c>
      <c r="C323" s="93">
        <f t="shared" si="88"/>
        <v>761</v>
      </c>
      <c r="D323" s="29">
        <v>268</v>
      </c>
      <c r="E323" s="29">
        <v>491</v>
      </c>
      <c r="F323" s="41">
        <v>2</v>
      </c>
      <c r="G323" s="58"/>
      <c r="H323" s="57"/>
      <c r="I323" s="57"/>
    </row>
    <row r="324" spans="1:9" ht="13.5">
      <c r="A324" s="57"/>
      <c r="B324" s="341"/>
      <c r="C324" s="244">
        <f t="shared" si="88"/>
        <v>100</v>
      </c>
      <c r="D324" s="27">
        <f>ROUND(D323/$C323*100,1)</f>
        <v>35.2</v>
      </c>
      <c r="E324" s="27">
        <f>ROUND(E323/$C323*100,1)</f>
        <v>64.5</v>
      </c>
      <c r="F324" s="28">
        <f>ROUND(F323/$C323*100,1)</f>
        <v>0.3</v>
      </c>
      <c r="G324" s="59"/>
      <c r="H324" s="57"/>
      <c r="I324" s="57"/>
    </row>
    <row r="325" spans="1:9" ht="13.5">
      <c r="A325" s="57"/>
      <c r="B325" s="340" t="s">
        <v>115</v>
      </c>
      <c r="C325" s="93">
        <f t="shared" si="88"/>
        <v>495</v>
      </c>
      <c r="D325" s="29">
        <v>157</v>
      </c>
      <c r="E325" s="29">
        <v>338</v>
      </c>
      <c r="F325" s="41">
        <v>0</v>
      </c>
      <c r="G325" s="58"/>
      <c r="H325" s="57"/>
      <c r="I325" s="57"/>
    </row>
    <row r="326" spans="1:9" ht="13.5">
      <c r="A326" s="57"/>
      <c r="B326" s="341"/>
      <c r="C326" s="244">
        <f t="shared" si="88"/>
        <v>100</v>
      </c>
      <c r="D326" s="27">
        <f>ROUND(D325/$C325*100,1)</f>
        <v>31.7</v>
      </c>
      <c r="E326" s="27">
        <f>ROUND(E325/$C325*100,1)</f>
        <v>68.3</v>
      </c>
      <c r="F326" s="28">
        <f>ROUND(F325/$C325*100,1)</f>
        <v>0</v>
      </c>
      <c r="G326" s="59"/>
      <c r="H326" s="57"/>
      <c r="I326" s="57"/>
    </row>
    <row r="327" spans="1:9" ht="13.5">
      <c r="A327" s="57"/>
      <c r="B327" s="340" t="s">
        <v>116</v>
      </c>
      <c r="C327" s="93">
        <f t="shared" si="88"/>
        <v>523</v>
      </c>
      <c r="D327" s="29">
        <v>149</v>
      </c>
      <c r="E327" s="29">
        <v>374</v>
      </c>
      <c r="F327" s="41">
        <v>0</v>
      </c>
      <c r="G327" s="58"/>
      <c r="H327" s="57"/>
      <c r="I327" s="57"/>
    </row>
    <row r="328" spans="1:9" ht="13.5">
      <c r="A328" s="57"/>
      <c r="B328" s="341"/>
      <c r="C328" s="240">
        <f t="shared" si="88"/>
        <v>100</v>
      </c>
      <c r="D328" s="31">
        <f>ROUND(D327/$C327*100,1)</f>
        <v>28.5</v>
      </c>
      <c r="E328" s="31">
        <f>ROUND(E327/$C327*100,1)</f>
        <v>71.5</v>
      </c>
      <c r="F328" s="32">
        <f>ROUND(F327/$C327*100,1)</f>
        <v>0</v>
      </c>
      <c r="G328" s="59"/>
      <c r="H328" s="57"/>
      <c r="I328" s="57"/>
    </row>
    <row r="329" spans="1:9" ht="13.5">
      <c r="A329" s="57"/>
      <c r="B329" s="331" t="s">
        <v>84</v>
      </c>
      <c r="C329" s="93">
        <f t="shared" si="88"/>
        <v>3486</v>
      </c>
      <c r="D329" s="42">
        <f>SUM(D331,D333,D335)</f>
        <v>1149</v>
      </c>
      <c r="E329" s="42">
        <f>SUM(E331,E333,E335)</f>
        <v>2331</v>
      </c>
      <c r="F329" s="26">
        <f>SUM(F331,F333,F335)</f>
        <v>6</v>
      </c>
      <c r="G329" s="58"/>
      <c r="H329" s="57"/>
      <c r="I329" s="57"/>
    </row>
    <row r="330" spans="1:9" ht="13.5">
      <c r="A330" s="57"/>
      <c r="B330" s="341"/>
      <c r="C330" s="244">
        <f t="shared" si="88"/>
        <v>100.00000000000001</v>
      </c>
      <c r="D330" s="27">
        <f>ROUND(D329/$C329*100,1)</f>
        <v>33</v>
      </c>
      <c r="E330" s="27">
        <f>ROUND(E329/$C329*100,1)-0.1</f>
        <v>66.80000000000001</v>
      </c>
      <c r="F330" s="28">
        <f>ROUND(F329/$C329*100,1)</f>
        <v>0.2</v>
      </c>
      <c r="G330" s="59"/>
      <c r="H330" s="57"/>
      <c r="I330" s="57"/>
    </row>
    <row r="331" spans="1:9" ht="13.5">
      <c r="A331" s="57"/>
      <c r="B331" s="340" t="s">
        <v>107</v>
      </c>
      <c r="C331" s="93">
        <f t="shared" si="88"/>
        <v>1666</v>
      </c>
      <c r="D331" s="29">
        <v>591</v>
      </c>
      <c r="E331" s="29">
        <v>1073</v>
      </c>
      <c r="F331" s="41">
        <v>2</v>
      </c>
      <c r="G331" s="58"/>
      <c r="H331" s="57"/>
      <c r="I331" s="57"/>
    </row>
    <row r="332" spans="1:9" ht="13.5">
      <c r="A332" s="57"/>
      <c r="B332" s="341"/>
      <c r="C332" s="244">
        <f t="shared" si="88"/>
        <v>100</v>
      </c>
      <c r="D332" s="27">
        <f>ROUND(D331/$C331*100,1)</f>
        <v>35.5</v>
      </c>
      <c r="E332" s="27">
        <f>ROUND(E331/$C331*100,1)</f>
        <v>64.4</v>
      </c>
      <c r="F332" s="28">
        <f>ROUND(F331/$C331*100,1)</f>
        <v>0.1</v>
      </c>
      <c r="G332" s="59"/>
      <c r="H332" s="57"/>
      <c r="I332" s="57"/>
    </row>
    <row r="333" spans="1:9" ht="13.5">
      <c r="A333" s="57"/>
      <c r="B333" s="342" t="s">
        <v>117</v>
      </c>
      <c r="C333" s="93">
        <f t="shared" si="88"/>
        <v>1231</v>
      </c>
      <c r="D333" s="29">
        <v>370</v>
      </c>
      <c r="E333" s="29">
        <v>857</v>
      </c>
      <c r="F333" s="41">
        <v>4</v>
      </c>
      <c r="G333" s="58"/>
      <c r="H333" s="57"/>
      <c r="I333" s="57"/>
    </row>
    <row r="334" spans="1:9" ht="13.5">
      <c r="A334" s="57"/>
      <c r="B334" s="344"/>
      <c r="C334" s="244">
        <f t="shared" si="88"/>
        <v>99.99999999999999</v>
      </c>
      <c r="D334" s="27">
        <f>ROUND(D333/$C333*100,1)</f>
        <v>30.1</v>
      </c>
      <c r="E334" s="27">
        <f>ROUND(E333/$C333*100,1)</f>
        <v>69.6</v>
      </c>
      <c r="F334" s="28">
        <f>ROUND(F333/$C333*100,1)</f>
        <v>0.3</v>
      </c>
      <c r="G334" s="59"/>
      <c r="H334" s="57"/>
      <c r="I334" s="57"/>
    </row>
    <row r="335" spans="1:9" ht="13.5">
      <c r="A335" s="57"/>
      <c r="B335" s="338" t="s">
        <v>34</v>
      </c>
      <c r="C335" s="93">
        <f t="shared" si="88"/>
        <v>589</v>
      </c>
      <c r="D335" s="37">
        <v>188</v>
      </c>
      <c r="E335" s="37">
        <v>401</v>
      </c>
      <c r="F335" s="39">
        <v>0</v>
      </c>
      <c r="G335" s="58"/>
      <c r="H335" s="57"/>
      <c r="I335" s="57"/>
    </row>
    <row r="336" spans="1:9" ht="13.5">
      <c r="A336" s="57"/>
      <c r="B336" s="343"/>
      <c r="C336" s="240">
        <f t="shared" si="88"/>
        <v>100</v>
      </c>
      <c r="D336" s="31">
        <f>ROUND(D335/$C335*100,1)</f>
        <v>31.9</v>
      </c>
      <c r="E336" s="31">
        <f>ROUND(E335/$C335*100,1)</f>
        <v>68.1</v>
      </c>
      <c r="F336" s="32">
        <f>ROUND(F335/$C335*100,1)</f>
        <v>0</v>
      </c>
      <c r="G336" s="59"/>
      <c r="H336" s="57"/>
      <c r="I336" s="57"/>
    </row>
    <row r="337" spans="1:9" ht="13.5">
      <c r="A337" s="57"/>
      <c r="B337" s="57"/>
      <c r="C337" s="99"/>
      <c r="D337" s="57"/>
      <c r="E337" s="57"/>
      <c r="F337" s="57"/>
      <c r="G337" s="57"/>
      <c r="H337" s="57"/>
      <c r="I337" s="57"/>
    </row>
    <row r="338" spans="1:9" ht="13.5">
      <c r="A338" s="57"/>
      <c r="B338" s="57"/>
      <c r="C338" s="99"/>
      <c r="D338" s="57"/>
      <c r="E338" s="57"/>
      <c r="F338" s="57"/>
      <c r="G338" s="57"/>
      <c r="H338" s="57"/>
      <c r="I338" s="57"/>
    </row>
    <row r="339" spans="1:9" ht="13.5">
      <c r="A339" s="57"/>
      <c r="B339" s="57"/>
      <c r="C339" s="99"/>
      <c r="D339" s="57"/>
      <c r="E339" s="57"/>
      <c r="F339" s="57"/>
      <c r="G339" s="57"/>
      <c r="H339" s="57"/>
      <c r="I339" s="57"/>
    </row>
    <row r="340" spans="1:9" ht="13.5">
      <c r="A340" s="57"/>
      <c r="B340" s="57"/>
      <c r="C340" s="99"/>
      <c r="D340" s="57"/>
      <c r="E340" s="57"/>
      <c r="F340" s="57"/>
      <c r="G340" s="57"/>
      <c r="H340" s="57"/>
      <c r="I340" s="57"/>
    </row>
    <row r="341" spans="1:9" ht="13.5">
      <c r="A341" s="57"/>
      <c r="B341" s="57"/>
      <c r="C341" s="99"/>
      <c r="D341" s="57"/>
      <c r="E341" s="57"/>
      <c r="F341" s="57"/>
      <c r="G341" s="57"/>
      <c r="H341" s="57"/>
      <c r="I341" s="57"/>
    </row>
    <row r="342" spans="1:9" ht="13.5">
      <c r="A342" s="57"/>
      <c r="B342" s="57"/>
      <c r="C342" s="99"/>
      <c r="D342" s="57"/>
      <c r="E342" s="57"/>
      <c r="F342" s="57"/>
      <c r="G342" s="57"/>
      <c r="H342" s="57"/>
      <c r="I342" s="57"/>
    </row>
    <row r="343" spans="1:9" ht="13.5">
      <c r="A343" s="57"/>
      <c r="B343" s="76"/>
      <c r="C343" s="100"/>
      <c r="D343" s="76"/>
      <c r="E343" s="76"/>
      <c r="F343" s="76"/>
      <c r="G343" s="76"/>
      <c r="H343" s="57"/>
      <c r="I343" s="57"/>
    </row>
    <row r="344" spans="1:9" ht="13.5">
      <c r="A344" s="57"/>
      <c r="B344" s="80"/>
      <c r="C344" s="99"/>
      <c r="D344" s="58"/>
      <c r="E344" s="58"/>
      <c r="F344" s="58"/>
      <c r="G344" s="58"/>
      <c r="H344" s="57"/>
      <c r="I344" s="57"/>
    </row>
    <row r="345" spans="1:9" ht="13.5">
      <c r="A345" s="57"/>
      <c r="B345" s="80"/>
      <c r="C345" s="99"/>
      <c r="D345" s="59"/>
      <c r="E345" s="59"/>
      <c r="F345" s="59"/>
      <c r="G345" s="59"/>
      <c r="H345" s="57"/>
      <c r="I345" s="57"/>
    </row>
    <row r="346" spans="1:9" ht="13.5">
      <c r="A346" s="57"/>
      <c r="B346" s="80"/>
      <c r="C346" s="99"/>
      <c r="D346" s="58"/>
      <c r="E346" s="58"/>
      <c r="F346" s="58"/>
      <c r="G346" s="58"/>
      <c r="H346" s="57"/>
      <c r="I346" s="57"/>
    </row>
    <row r="347" spans="1:9" ht="13.5">
      <c r="A347" s="57"/>
      <c r="B347" s="80"/>
      <c r="C347" s="99"/>
      <c r="D347" s="59"/>
      <c r="E347" s="59"/>
      <c r="F347" s="59"/>
      <c r="G347" s="59"/>
      <c r="H347" s="57"/>
      <c r="I347" s="57"/>
    </row>
    <row r="348" spans="1:9" ht="13.5">
      <c r="A348" s="57"/>
      <c r="B348" s="80"/>
      <c r="C348" s="99"/>
      <c r="D348" s="58"/>
      <c r="E348" s="58"/>
      <c r="F348" s="58"/>
      <c r="G348" s="58"/>
      <c r="H348" s="57"/>
      <c r="I348" s="57"/>
    </row>
    <row r="349" spans="1:9" ht="13.5">
      <c r="A349" s="57"/>
      <c r="B349" s="80"/>
      <c r="C349" s="99"/>
      <c r="D349" s="59"/>
      <c r="E349" s="59"/>
      <c r="F349" s="59"/>
      <c r="G349" s="59"/>
      <c r="H349" s="57"/>
      <c r="I349" s="57"/>
    </row>
    <row r="350" spans="1:9" ht="13.5">
      <c r="A350" s="57"/>
      <c r="B350" s="81"/>
      <c r="C350" s="99"/>
      <c r="D350" s="58"/>
      <c r="E350" s="58"/>
      <c r="F350" s="58"/>
      <c r="G350" s="58"/>
      <c r="H350" s="57"/>
      <c r="I350" s="57"/>
    </row>
    <row r="351" spans="1:9" ht="13.5">
      <c r="A351" s="57"/>
      <c r="B351" s="80"/>
      <c r="C351" s="99"/>
      <c r="D351" s="59"/>
      <c r="E351" s="59"/>
      <c r="F351" s="59"/>
      <c r="G351" s="59"/>
      <c r="H351" s="57"/>
      <c r="I351" s="57"/>
    </row>
    <row r="352" spans="1:9" ht="13.5">
      <c r="A352" s="57"/>
      <c r="B352" s="80"/>
      <c r="C352" s="99"/>
      <c r="D352" s="58"/>
      <c r="E352" s="58"/>
      <c r="F352" s="58"/>
      <c r="G352" s="58"/>
      <c r="H352" s="57"/>
      <c r="I352" s="57"/>
    </row>
    <row r="353" spans="1:9" ht="13.5">
      <c r="A353" s="57"/>
      <c r="B353" s="80"/>
      <c r="C353" s="99"/>
      <c r="D353" s="59"/>
      <c r="E353" s="59"/>
      <c r="F353" s="59"/>
      <c r="G353" s="59"/>
      <c r="H353" s="57"/>
      <c r="I353" s="57"/>
    </row>
    <row r="354" spans="1:9" ht="13.5">
      <c r="A354" s="57"/>
      <c r="B354" s="80"/>
      <c r="C354" s="99"/>
      <c r="D354" s="58"/>
      <c r="E354" s="58"/>
      <c r="F354" s="58"/>
      <c r="G354" s="58"/>
      <c r="H354" s="57"/>
      <c r="I354" s="57"/>
    </row>
    <row r="355" spans="1:9" ht="13.5">
      <c r="A355" s="57"/>
      <c r="B355" s="80"/>
      <c r="C355" s="99"/>
      <c r="D355" s="59"/>
      <c r="E355" s="59"/>
      <c r="F355" s="59"/>
      <c r="G355" s="59"/>
      <c r="H355" s="57"/>
      <c r="I355" s="57"/>
    </row>
    <row r="356" spans="1:9" ht="13.5">
      <c r="A356" s="57"/>
      <c r="B356" s="80"/>
      <c r="C356" s="99"/>
      <c r="D356" s="58"/>
      <c r="E356" s="58"/>
      <c r="F356" s="58"/>
      <c r="G356" s="58"/>
      <c r="H356" s="57"/>
      <c r="I356" s="57"/>
    </row>
    <row r="357" spans="1:9" ht="13.5">
      <c r="A357" s="57"/>
      <c r="B357" s="80"/>
      <c r="C357" s="99"/>
      <c r="D357" s="59"/>
      <c r="E357" s="59"/>
      <c r="F357" s="59"/>
      <c r="G357" s="59"/>
      <c r="H357" s="57"/>
      <c r="I357" s="57"/>
    </row>
    <row r="358" spans="1:9" ht="13.5">
      <c r="A358" s="57"/>
      <c r="B358" s="80"/>
      <c r="C358" s="99"/>
      <c r="D358" s="58"/>
      <c r="E358" s="58"/>
      <c r="F358" s="58"/>
      <c r="G358" s="58"/>
      <c r="H358" s="57"/>
      <c r="I358" s="57"/>
    </row>
    <row r="359" spans="1:9" ht="13.5">
      <c r="A359" s="57"/>
      <c r="B359" s="80"/>
      <c r="C359" s="99"/>
      <c r="D359" s="59"/>
      <c r="E359" s="59"/>
      <c r="F359" s="59"/>
      <c r="G359" s="59"/>
      <c r="H359" s="57"/>
      <c r="I359" s="57"/>
    </row>
    <row r="360" spans="1:9" ht="13.5">
      <c r="A360" s="57"/>
      <c r="B360" s="80"/>
      <c r="C360" s="99"/>
      <c r="D360" s="58"/>
      <c r="E360" s="58"/>
      <c r="F360" s="58"/>
      <c r="G360" s="58"/>
      <c r="H360" s="57"/>
      <c r="I360" s="57"/>
    </row>
    <row r="361" spans="1:9" ht="13.5">
      <c r="A361" s="57"/>
      <c r="B361" s="80"/>
      <c r="C361" s="99"/>
      <c r="D361" s="59"/>
      <c r="E361" s="59"/>
      <c r="F361" s="59"/>
      <c r="G361" s="59"/>
      <c r="H361" s="57"/>
      <c r="I361" s="57"/>
    </row>
    <row r="362" spans="1:9" ht="13.5">
      <c r="A362" s="57"/>
      <c r="B362" s="81"/>
      <c r="C362" s="99"/>
      <c r="D362" s="58"/>
      <c r="E362" s="58"/>
      <c r="F362" s="58"/>
      <c r="G362" s="58"/>
      <c r="H362" s="57"/>
      <c r="I362" s="57"/>
    </row>
    <row r="363" spans="1:9" ht="13.5">
      <c r="A363" s="57"/>
      <c r="B363" s="80"/>
      <c r="C363" s="99"/>
      <c r="D363" s="59"/>
      <c r="E363" s="59"/>
      <c r="F363" s="59"/>
      <c r="G363" s="59"/>
      <c r="H363" s="57"/>
      <c r="I363" s="57"/>
    </row>
    <row r="364" spans="1:9" ht="13.5">
      <c r="A364" s="57"/>
      <c r="B364" s="80"/>
      <c r="C364" s="99"/>
      <c r="D364" s="58"/>
      <c r="E364" s="58"/>
      <c r="F364" s="58"/>
      <c r="G364" s="58"/>
      <c r="H364" s="57"/>
      <c r="I364" s="57"/>
    </row>
    <row r="365" spans="1:9" ht="13.5">
      <c r="A365" s="57"/>
      <c r="B365" s="80"/>
      <c r="C365" s="99"/>
      <c r="D365" s="59"/>
      <c r="E365" s="59"/>
      <c r="F365" s="59"/>
      <c r="G365" s="59"/>
      <c r="H365" s="57"/>
      <c r="I365" s="57"/>
    </row>
    <row r="366" spans="1:9" ht="13.5">
      <c r="A366" s="57"/>
      <c r="B366" s="80"/>
      <c r="C366" s="99"/>
      <c r="D366" s="58"/>
      <c r="E366" s="58"/>
      <c r="F366" s="58"/>
      <c r="G366" s="58"/>
      <c r="H366" s="57"/>
      <c r="I366" s="57"/>
    </row>
    <row r="367" spans="1:9" ht="13.5">
      <c r="A367" s="57"/>
      <c r="B367" s="80"/>
      <c r="C367" s="99"/>
      <c r="D367" s="59"/>
      <c r="E367" s="59"/>
      <c r="F367" s="59"/>
      <c r="G367" s="59"/>
      <c r="H367" s="57"/>
      <c r="I367" s="57"/>
    </row>
    <row r="368" spans="1:9" ht="13.5">
      <c r="A368" s="57"/>
      <c r="B368" s="80"/>
      <c r="C368" s="99"/>
      <c r="D368" s="58"/>
      <c r="E368" s="58"/>
      <c r="F368" s="58"/>
      <c r="G368" s="58"/>
      <c r="H368" s="57"/>
      <c r="I368" s="57"/>
    </row>
    <row r="369" spans="1:9" ht="13.5">
      <c r="A369" s="57"/>
      <c r="B369" s="80"/>
      <c r="C369" s="99"/>
      <c r="D369" s="59"/>
      <c r="E369" s="59"/>
      <c r="F369" s="59"/>
      <c r="G369" s="59"/>
      <c r="H369" s="57"/>
      <c r="I369" s="57"/>
    </row>
    <row r="370" spans="1:9" ht="13.5">
      <c r="A370" s="57"/>
      <c r="B370" s="80"/>
      <c r="C370" s="99"/>
      <c r="D370" s="58"/>
      <c r="E370" s="58"/>
      <c r="F370" s="58"/>
      <c r="G370" s="58"/>
      <c r="H370" s="57"/>
      <c r="I370" s="57"/>
    </row>
    <row r="371" spans="1:9" ht="13.5">
      <c r="A371" s="57"/>
      <c r="B371" s="80"/>
      <c r="C371" s="99"/>
      <c r="D371" s="59"/>
      <c r="E371" s="59"/>
      <c r="F371" s="59"/>
      <c r="G371" s="59"/>
      <c r="H371" s="57"/>
      <c r="I371" s="57"/>
    </row>
    <row r="372" spans="1:9" ht="13.5">
      <c r="A372" s="57"/>
      <c r="B372" s="80"/>
      <c r="C372" s="99"/>
      <c r="D372" s="58"/>
      <c r="E372" s="58"/>
      <c r="F372" s="58"/>
      <c r="G372" s="58"/>
      <c r="H372" s="57"/>
      <c r="I372" s="57"/>
    </row>
    <row r="373" spans="1:9" ht="13.5">
      <c r="A373" s="57"/>
      <c r="B373" s="80"/>
      <c r="C373" s="99"/>
      <c r="D373" s="59"/>
      <c r="E373" s="59"/>
      <c r="F373" s="59"/>
      <c r="G373" s="59"/>
      <c r="H373" s="57"/>
      <c r="I373" s="57"/>
    </row>
    <row r="374" spans="1:9" ht="13.5">
      <c r="A374" s="57"/>
      <c r="B374" s="80"/>
      <c r="C374" s="99"/>
      <c r="D374" s="58"/>
      <c r="E374" s="58"/>
      <c r="F374" s="58"/>
      <c r="G374" s="58"/>
      <c r="H374" s="57"/>
      <c r="I374" s="57"/>
    </row>
    <row r="375" spans="1:9" ht="13.5">
      <c r="A375" s="57"/>
      <c r="B375" s="80"/>
      <c r="C375" s="99"/>
      <c r="D375" s="59"/>
      <c r="E375" s="59"/>
      <c r="F375" s="59"/>
      <c r="G375" s="59"/>
      <c r="H375" s="57"/>
      <c r="I375" s="57"/>
    </row>
    <row r="376" spans="1:9" ht="13.5">
      <c r="A376" s="57"/>
      <c r="B376" s="80"/>
      <c r="C376" s="99"/>
      <c r="D376" s="58"/>
      <c r="E376" s="58"/>
      <c r="F376" s="58"/>
      <c r="G376" s="58"/>
      <c r="H376" s="57"/>
      <c r="I376" s="57"/>
    </row>
    <row r="377" spans="1:9" ht="13.5">
      <c r="A377" s="57"/>
      <c r="B377" s="80"/>
      <c r="C377" s="99"/>
      <c r="D377" s="59"/>
      <c r="E377" s="59"/>
      <c r="F377" s="59"/>
      <c r="G377" s="59"/>
      <c r="H377" s="57"/>
      <c r="I377" s="57"/>
    </row>
    <row r="378" spans="1:9" ht="13.5">
      <c r="A378" s="57"/>
      <c r="B378" s="80"/>
      <c r="C378" s="99"/>
      <c r="D378" s="58"/>
      <c r="E378" s="58"/>
      <c r="F378" s="58"/>
      <c r="G378" s="58"/>
      <c r="H378" s="57"/>
      <c r="I378" s="57"/>
    </row>
    <row r="379" spans="1:9" ht="13.5">
      <c r="A379" s="57"/>
      <c r="B379" s="80"/>
      <c r="C379" s="99"/>
      <c r="D379" s="59"/>
      <c r="E379" s="59"/>
      <c r="F379" s="59"/>
      <c r="G379" s="59"/>
      <c r="H379" s="57"/>
      <c r="I379" s="57"/>
    </row>
    <row r="380" spans="1:9" ht="13.5">
      <c r="A380" s="57"/>
      <c r="B380" s="80"/>
      <c r="C380" s="99"/>
      <c r="D380" s="58"/>
      <c r="E380" s="58"/>
      <c r="F380" s="58"/>
      <c r="G380" s="58"/>
      <c r="H380" s="57"/>
      <c r="I380" s="57"/>
    </row>
    <row r="381" spans="1:9" ht="13.5">
      <c r="A381" s="57"/>
      <c r="B381" s="80"/>
      <c r="C381" s="99"/>
      <c r="D381" s="59"/>
      <c r="E381" s="59"/>
      <c r="F381" s="59"/>
      <c r="G381" s="59"/>
      <c r="H381" s="57"/>
      <c r="I381" s="57"/>
    </row>
    <row r="382" spans="1:9" ht="13.5">
      <c r="A382" s="57"/>
      <c r="B382" s="81"/>
      <c r="C382" s="99"/>
      <c r="D382" s="58"/>
      <c r="E382" s="58"/>
      <c r="F382" s="58"/>
      <c r="G382" s="58"/>
      <c r="H382" s="57"/>
      <c r="I382" s="57"/>
    </row>
    <row r="383" spans="1:9" ht="13.5">
      <c r="A383" s="57"/>
      <c r="B383" s="80"/>
      <c r="C383" s="99"/>
      <c r="D383" s="59"/>
      <c r="E383" s="59"/>
      <c r="F383" s="59"/>
      <c r="G383" s="59"/>
      <c r="H383" s="57"/>
      <c r="I383" s="57"/>
    </row>
    <row r="384" spans="1:9" ht="13.5">
      <c r="A384" s="57"/>
      <c r="B384" s="81"/>
      <c r="C384" s="99"/>
      <c r="D384" s="58"/>
      <c r="E384" s="58"/>
      <c r="F384" s="58"/>
      <c r="G384" s="58"/>
      <c r="H384" s="57"/>
      <c r="I384" s="57"/>
    </row>
    <row r="385" spans="1:9" ht="13.5">
      <c r="A385" s="57"/>
      <c r="B385" s="80"/>
      <c r="C385" s="99"/>
      <c r="D385" s="59"/>
      <c r="E385" s="59"/>
      <c r="F385" s="59"/>
      <c r="G385" s="59"/>
      <c r="H385" s="57"/>
      <c r="I385" s="57"/>
    </row>
    <row r="386" spans="1:9" ht="13.5">
      <c r="A386" s="57"/>
      <c r="B386" s="57"/>
      <c r="C386" s="99"/>
      <c r="D386" s="57"/>
      <c r="E386" s="57"/>
      <c r="F386" s="57"/>
      <c r="G386" s="57"/>
      <c r="H386" s="57"/>
      <c r="I386" s="57"/>
    </row>
    <row r="387" spans="1:9" ht="13.5">
      <c r="A387" s="57"/>
      <c r="B387" s="57"/>
      <c r="C387" s="99"/>
      <c r="D387" s="57"/>
      <c r="E387" s="57"/>
      <c r="F387" s="57"/>
      <c r="G387" s="57"/>
      <c r="H387" s="57"/>
      <c r="I387" s="57"/>
    </row>
    <row r="388" spans="1:9" ht="13.5">
      <c r="A388" s="57"/>
      <c r="B388" s="57"/>
      <c r="C388" s="99"/>
      <c r="D388" s="57"/>
      <c r="E388" s="57"/>
      <c r="F388" s="57"/>
      <c r="G388" s="57"/>
      <c r="H388" s="57"/>
      <c r="I388" s="57"/>
    </row>
    <row r="389" spans="1:9" ht="13.5">
      <c r="A389" s="57"/>
      <c r="B389" s="57"/>
      <c r="C389" s="99"/>
      <c r="D389" s="57"/>
      <c r="E389" s="57"/>
      <c r="F389" s="57"/>
      <c r="G389" s="57"/>
      <c r="H389" s="57"/>
      <c r="I389" s="57"/>
    </row>
    <row r="390" spans="1:9" ht="13.5">
      <c r="A390" s="57"/>
      <c r="B390" s="57"/>
      <c r="C390" s="99"/>
      <c r="D390" s="57"/>
      <c r="E390" s="57"/>
      <c r="F390" s="57"/>
      <c r="G390" s="57"/>
      <c r="H390" s="57"/>
      <c r="I390" s="57"/>
    </row>
    <row r="391" spans="1:9" ht="13.5">
      <c r="A391" s="57"/>
      <c r="B391" s="57"/>
      <c r="C391" s="99"/>
      <c r="D391" s="57"/>
      <c r="E391" s="57"/>
      <c r="F391" s="57"/>
      <c r="G391" s="57"/>
      <c r="H391" s="57"/>
      <c r="I391" s="57"/>
    </row>
    <row r="392" spans="1:9" ht="13.5">
      <c r="A392" s="57"/>
      <c r="B392" s="76"/>
      <c r="C392" s="100"/>
      <c r="D392" s="76"/>
      <c r="E392" s="76"/>
      <c r="F392" s="76"/>
      <c r="G392" s="76"/>
      <c r="H392" s="57"/>
      <c r="I392" s="57"/>
    </row>
    <row r="393" spans="1:9" ht="13.5">
      <c r="A393" s="57"/>
      <c r="B393" s="80"/>
      <c r="C393" s="99"/>
      <c r="D393" s="58"/>
      <c r="E393" s="58"/>
      <c r="F393" s="58"/>
      <c r="G393" s="58"/>
      <c r="H393" s="57"/>
      <c r="I393" s="57"/>
    </row>
    <row r="394" spans="1:9" ht="13.5">
      <c r="A394" s="57"/>
      <c r="B394" s="80"/>
      <c r="C394" s="99"/>
      <c r="D394" s="59"/>
      <c r="E394" s="59"/>
      <c r="F394" s="59"/>
      <c r="G394" s="59"/>
      <c r="H394" s="57"/>
      <c r="I394" s="57"/>
    </row>
    <row r="395" spans="1:9" ht="13.5">
      <c r="A395" s="57"/>
      <c r="B395" s="80"/>
      <c r="C395" s="99"/>
      <c r="D395" s="58"/>
      <c r="E395" s="58"/>
      <c r="F395" s="58"/>
      <c r="G395" s="58"/>
      <c r="H395" s="57"/>
      <c r="I395" s="57"/>
    </row>
    <row r="396" spans="1:9" ht="13.5">
      <c r="A396" s="57"/>
      <c r="B396" s="80"/>
      <c r="C396" s="99"/>
      <c r="D396" s="59"/>
      <c r="E396" s="59"/>
      <c r="F396" s="59"/>
      <c r="G396" s="59"/>
      <c r="H396" s="57"/>
      <c r="I396" s="57"/>
    </row>
    <row r="397" spans="1:9" ht="13.5">
      <c r="A397" s="57"/>
      <c r="B397" s="80"/>
      <c r="C397" s="99"/>
      <c r="D397" s="58"/>
      <c r="E397" s="58"/>
      <c r="F397" s="58"/>
      <c r="G397" s="58"/>
      <c r="H397" s="57"/>
      <c r="I397" s="57"/>
    </row>
    <row r="398" spans="1:9" ht="13.5">
      <c r="A398" s="57"/>
      <c r="B398" s="80"/>
      <c r="C398" s="99"/>
      <c r="D398" s="59"/>
      <c r="E398" s="59"/>
      <c r="F398" s="59"/>
      <c r="G398" s="59"/>
      <c r="H398" s="57"/>
      <c r="I398" s="57"/>
    </row>
    <row r="399" spans="1:9" ht="13.5">
      <c r="A399" s="57"/>
      <c r="B399" s="81"/>
      <c r="C399" s="99"/>
      <c r="D399" s="58"/>
      <c r="E399" s="58"/>
      <c r="F399" s="58"/>
      <c r="G399" s="58"/>
      <c r="H399" s="57"/>
      <c r="I399" s="57"/>
    </row>
    <row r="400" spans="1:9" ht="13.5">
      <c r="A400" s="57"/>
      <c r="B400" s="80"/>
      <c r="C400" s="99"/>
      <c r="D400" s="59"/>
      <c r="E400" s="59"/>
      <c r="F400" s="59"/>
      <c r="G400" s="59"/>
      <c r="H400" s="57"/>
      <c r="I400" s="57"/>
    </row>
    <row r="401" spans="1:9" ht="13.5">
      <c r="A401" s="57"/>
      <c r="B401" s="80"/>
      <c r="C401" s="99"/>
      <c r="D401" s="58"/>
      <c r="E401" s="58"/>
      <c r="F401" s="58"/>
      <c r="G401" s="58"/>
      <c r="H401" s="57"/>
      <c r="I401" s="57"/>
    </row>
    <row r="402" spans="1:9" ht="13.5">
      <c r="A402" s="57"/>
      <c r="B402" s="80"/>
      <c r="C402" s="99"/>
      <c r="D402" s="59"/>
      <c r="E402" s="59"/>
      <c r="F402" s="59"/>
      <c r="G402" s="59"/>
      <c r="H402" s="57"/>
      <c r="I402" s="57"/>
    </row>
    <row r="403" spans="1:9" ht="13.5">
      <c r="A403" s="57"/>
      <c r="B403" s="80"/>
      <c r="C403" s="99"/>
      <c r="D403" s="58"/>
      <c r="E403" s="58"/>
      <c r="F403" s="58"/>
      <c r="G403" s="58"/>
      <c r="H403" s="57"/>
      <c r="I403" s="57"/>
    </row>
    <row r="404" spans="1:9" ht="13.5">
      <c r="A404" s="57"/>
      <c r="B404" s="80"/>
      <c r="C404" s="99"/>
      <c r="D404" s="59"/>
      <c r="E404" s="59"/>
      <c r="F404" s="59"/>
      <c r="G404" s="59"/>
      <c r="H404" s="57"/>
      <c r="I404" s="57"/>
    </row>
    <row r="405" spans="1:9" ht="13.5">
      <c r="A405" s="57"/>
      <c r="B405" s="80"/>
      <c r="C405" s="99"/>
      <c r="D405" s="58"/>
      <c r="E405" s="58"/>
      <c r="F405" s="58"/>
      <c r="G405" s="58"/>
      <c r="H405" s="57"/>
      <c r="I405" s="57"/>
    </row>
    <row r="406" spans="1:9" ht="13.5">
      <c r="A406" s="57"/>
      <c r="B406" s="80"/>
      <c r="C406" s="99"/>
      <c r="D406" s="59"/>
      <c r="E406" s="59"/>
      <c r="F406" s="59"/>
      <c r="G406" s="59"/>
      <c r="H406" s="57"/>
      <c r="I406" s="57"/>
    </row>
    <row r="407" spans="1:9" ht="13.5">
      <c r="A407" s="57"/>
      <c r="B407" s="80"/>
      <c r="C407" s="99"/>
      <c r="D407" s="58"/>
      <c r="E407" s="58"/>
      <c r="F407" s="58"/>
      <c r="G407" s="58"/>
      <c r="H407" s="57"/>
      <c r="I407" s="57"/>
    </row>
    <row r="408" spans="1:9" ht="13.5">
      <c r="A408" s="57"/>
      <c r="B408" s="80"/>
      <c r="C408" s="99"/>
      <c r="D408" s="59"/>
      <c r="E408" s="59"/>
      <c r="F408" s="59"/>
      <c r="G408" s="59"/>
      <c r="H408" s="57"/>
      <c r="I408" s="57"/>
    </row>
    <row r="409" spans="1:9" ht="13.5">
      <c r="A409" s="57"/>
      <c r="B409" s="80"/>
      <c r="C409" s="99"/>
      <c r="D409" s="58"/>
      <c r="E409" s="58"/>
      <c r="F409" s="58"/>
      <c r="G409" s="58"/>
      <c r="H409" s="57"/>
      <c r="I409" s="57"/>
    </row>
    <row r="410" spans="1:9" ht="13.5">
      <c r="A410" s="57"/>
      <c r="B410" s="80"/>
      <c r="C410" s="99"/>
      <c r="D410" s="59"/>
      <c r="E410" s="59"/>
      <c r="F410" s="59"/>
      <c r="G410" s="59"/>
      <c r="H410" s="57"/>
      <c r="I410" s="57"/>
    </row>
    <row r="411" spans="1:9" ht="13.5">
      <c r="A411" s="57"/>
      <c r="B411" s="81"/>
      <c r="C411" s="99"/>
      <c r="D411" s="58"/>
      <c r="E411" s="58"/>
      <c r="F411" s="58"/>
      <c r="G411" s="58"/>
      <c r="H411" s="57"/>
      <c r="I411" s="57"/>
    </row>
    <row r="412" spans="1:9" ht="13.5">
      <c r="A412" s="57"/>
      <c r="B412" s="80"/>
      <c r="C412" s="99"/>
      <c r="D412" s="59"/>
      <c r="E412" s="59"/>
      <c r="F412" s="59"/>
      <c r="G412" s="59"/>
      <c r="H412" s="57"/>
      <c r="I412" s="57"/>
    </row>
    <row r="413" spans="1:9" ht="13.5">
      <c r="A413" s="57"/>
      <c r="B413" s="80"/>
      <c r="C413" s="99"/>
      <c r="D413" s="58"/>
      <c r="E413" s="58"/>
      <c r="F413" s="58"/>
      <c r="G413" s="58"/>
      <c r="H413" s="57"/>
      <c r="I413" s="57"/>
    </row>
    <row r="414" spans="1:9" ht="13.5">
      <c r="A414" s="57"/>
      <c r="B414" s="80"/>
      <c r="C414" s="99"/>
      <c r="D414" s="59"/>
      <c r="E414" s="59"/>
      <c r="F414" s="59"/>
      <c r="G414" s="59"/>
      <c r="H414" s="57"/>
      <c r="I414" s="57"/>
    </row>
    <row r="415" spans="1:9" ht="13.5">
      <c r="A415" s="57"/>
      <c r="B415" s="80"/>
      <c r="C415" s="99"/>
      <c r="D415" s="58"/>
      <c r="E415" s="58"/>
      <c r="F415" s="58"/>
      <c r="G415" s="58"/>
      <c r="H415" s="57"/>
      <c r="I415" s="57"/>
    </row>
    <row r="416" spans="1:9" ht="13.5">
      <c r="A416" s="57"/>
      <c r="B416" s="80"/>
      <c r="C416" s="99"/>
      <c r="D416" s="59"/>
      <c r="E416" s="59"/>
      <c r="F416" s="59"/>
      <c r="G416" s="59"/>
      <c r="H416" s="57"/>
      <c r="I416" s="57"/>
    </row>
    <row r="417" spans="1:9" ht="13.5">
      <c r="A417" s="57"/>
      <c r="B417" s="80"/>
      <c r="C417" s="99"/>
      <c r="D417" s="58"/>
      <c r="E417" s="58"/>
      <c r="F417" s="58"/>
      <c r="G417" s="58"/>
      <c r="H417" s="57"/>
      <c r="I417" s="57"/>
    </row>
    <row r="418" spans="1:9" ht="13.5">
      <c r="A418" s="57"/>
      <c r="B418" s="80"/>
      <c r="C418" s="99"/>
      <c r="D418" s="59"/>
      <c r="E418" s="59"/>
      <c r="F418" s="59"/>
      <c r="G418" s="59"/>
      <c r="H418" s="57"/>
      <c r="I418" s="57"/>
    </row>
    <row r="419" spans="1:9" ht="13.5">
      <c r="A419" s="57"/>
      <c r="B419" s="80"/>
      <c r="C419" s="99"/>
      <c r="D419" s="58"/>
      <c r="E419" s="58"/>
      <c r="F419" s="58"/>
      <c r="G419" s="58"/>
      <c r="H419" s="57"/>
      <c r="I419" s="57"/>
    </row>
    <row r="420" spans="1:9" ht="13.5">
      <c r="A420" s="57"/>
      <c r="B420" s="80"/>
      <c r="C420" s="99"/>
      <c r="D420" s="59"/>
      <c r="E420" s="59"/>
      <c r="F420" s="59"/>
      <c r="G420" s="59"/>
      <c r="H420" s="57"/>
      <c r="I420" s="57"/>
    </row>
    <row r="421" spans="1:9" ht="13.5">
      <c r="A421" s="57"/>
      <c r="B421" s="80"/>
      <c r="C421" s="99"/>
      <c r="D421" s="58"/>
      <c r="E421" s="58"/>
      <c r="F421" s="58"/>
      <c r="G421" s="58"/>
      <c r="H421" s="57"/>
      <c r="I421" s="57"/>
    </row>
    <row r="422" spans="1:9" ht="13.5">
      <c r="A422" s="57"/>
      <c r="B422" s="80"/>
      <c r="C422" s="99"/>
      <c r="D422" s="59"/>
      <c r="E422" s="59"/>
      <c r="F422" s="59"/>
      <c r="G422" s="59"/>
      <c r="H422" s="57"/>
      <c r="I422" s="57"/>
    </row>
    <row r="423" spans="1:9" ht="13.5">
      <c r="A423" s="57"/>
      <c r="B423" s="80"/>
      <c r="C423" s="99"/>
      <c r="D423" s="58"/>
      <c r="E423" s="58"/>
      <c r="F423" s="58"/>
      <c r="G423" s="58"/>
      <c r="H423" s="57"/>
      <c r="I423" s="57"/>
    </row>
    <row r="424" spans="1:9" ht="13.5">
      <c r="A424" s="57"/>
      <c r="B424" s="80"/>
      <c r="C424" s="99"/>
      <c r="D424" s="59"/>
      <c r="E424" s="59"/>
      <c r="F424" s="59"/>
      <c r="G424" s="59"/>
      <c r="H424" s="57"/>
      <c r="I424" s="57"/>
    </row>
    <row r="425" spans="1:9" ht="13.5">
      <c r="A425" s="57"/>
      <c r="B425" s="80"/>
      <c r="C425" s="99"/>
      <c r="D425" s="58"/>
      <c r="E425" s="58"/>
      <c r="F425" s="58"/>
      <c r="G425" s="58"/>
      <c r="H425" s="57"/>
      <c r="I425" s="57"/>
    </row>
    <row r="426" spans="1:9" ht="13.5">
      <c r="A426" s="57"/>
      <c r="B426" s="80"/>
      <c r="C426" s="99"/>
      <c r="D426" s="59"/>
      <c r="E426" s="59"/>
      <c r="F426" s="59"/>
      <c r="G426" s="59"/>
      <c r="H426" s="57"/>
      <c r="I426" s="57"/>
    </row>
    <row r="427" spans="1:9" ht="13.5">
      <c r="A427" s="57"/>
      <c r="B427" s="80"/>
      <c r="C427" s="99"/>
      <c r="D427" s="58"/>
      <c r="E427" s="58"/>
      <c r="F427" s="58"/>
      <c r="G427" s="58"/>
      <c r="H427" s="57"/>
      <c r="I427" s="57"/>
    </row>
    <row r="428" spans="1:9" ht="13.5">
      <c r="A428" s="57"/>
      <c r="B428" s="80"/>
      <c r="C428" s="99"/>
      <c r="D428" s="59"/>
      <c r="E428" s="59"/>
      <c r="F428" s="59"/>
      <c r="G428" s="59"/>
      <c r="H428" s="57"/>
      <c r="I428" s="57"/>
    </row>
    <row r="429" spans="1:9" ht="13.5">
      <c r="A429" s="57"/>
      <c r="B429" s="80"/>
      <c r="C429" s="99"/>
      <c r="D429" s="58"/>
      <c r="E429" s="58"/>
      <c r="F429" s="58"/>
      <c r="G429" s="58"/>
      <c r="H429" s="57"/>
      <c r="I429" s="57"/>
    </row>
    <row r="430" spans="1:9" ht="13.5">
      <c r="A430" s="57"/>
      <c r="B430" s="80"/>
      <c r="C430" s="99"/>
      <c r="D430" s="59"/>
      <c r="E430" s="59"/>
      <c r="F430" s="59"/>
      <c r="G430" s="59"/>
      <c r="H430" s="57"/>
      <c r="I430" s="57"/>
    </row>
    <row r="431" spans="1:9" ht="13.5">
      <c r="A431" s="57"/>
      <c r="B431" s="81"/>
      <c r="C431" s="99"/>
      <c r="D431" s="58"/>
      <c r="E431" s="58"/>
      <c r="F431" s="58"/>
      <c r="G431" s="58"/>
      <c r="H431" s="57"/>
      <c r="I431" s="57"/>
    </row>
    <row r="432" spans="1:9" ht="13.5">
      <c r="A432" s="57"/>
      <c r="B432" s="80"/>
      <c r="C432" s="99"/>
      <c r="D432" s="59"/>
      <c r="E432" s="59"/>
      <c r="F432" s="59"/>
      <c r="G432" s="59"/>
      <c r="H432" s="57"/>
      <c r="I432" s="57"/>
    </row>
    <row r="433" spans="1:9" ht="13.5" customHeight="1">
      <c r="A433" s="57"/>
      <c r="B433" s="81"/>
      <c r="C433" s="99"/>
      <c r="D433" s="58"/>
      <c r="E433" s="58"/>
      <c r="F433" s="58"/>
      <c r="G433" s="58"/>
      <c r="H433" s="57"/>
      <c r="I433" s="57"/>
    </row>
    <row r="434" spans="1:9" ht="13.5">
      <c r="A434" s="57"/>
      <c r="B434" s="80"/>
      <c r="C434" s="99"/>
      <c r="D434" s="59"/>
      <c r="E434" s="59"/>
      <c r="F434" s="59"/>
      <c r="G434" s="59"/>
      <c r="H434" s="57"/>
      <c r="I434" s="57"/>
    </row>
    <row r="435" spans="1:9" ht="13.5">
      <c r="A435" s="57"/>
      <c r="B435" s="57"/>
      <c r="C435" s="99"/>
      <c r="D435" s="57"/>
      <c r="E435" s="57"/>
      <c r="F435" s="57"/>
      <c r="G435" s="57"/>
      <c r="H435" s="57"/>
      <c r="I435" s="57"/>
    </row>
    <row r="436" spans="1:9" ht="13.5">
      <c r="A436" s="57"/>
      <c r="B436" s="57"/>
      <c r="C436" s="99"/>
      <c r="D436" s="57"/>
      <c r="E436" s="57"/>
      <c r="F436" s="57"/>
      <c r="G436" s="57"/>
      <c r="H436" s="57"/>
      <c r="I436" s="57"/>
    </row>
    <row r="437" spans="1:9" ht="13.5">
      <c r="A437" s="57"/>
      <c r="B437" s="57"/>
      <c r="C437" s="99"/>
      <c r="D437" s="57"/>
      <c r="E437" s="57"/>
      <c r="F437" s="57"/>
      <c r="G437" s="57"/>
      <c r="H437" s="57"/>
      <c r="I437" s="57"/>
    </row>
    <row r="438" spans="1:9" ht="13.5">
      <c r="A438" s="57"/>
      <c r="B438" s="57"/>
      <c r="C438" s="99"/>
      <c r="D438" s="57"/>
      <c r="E438" s="57"/>
      <c r="F438" s="57"/>
      <c r="G438" s="57"/>
      <c r="H438" s="57"/>
      <c r="I438" s="57"/>
    </row>
    <row r="439" spans="1:9" ht="13.5">
      <c r="A439" s="57"/>
      <c r="B439" s="57"/>
      <c r="C439" s="99"/>
      <c r="D439" s="57"/>
      <c r="E439" s="57"/>
      <c r="F439" s="57"/>
      <c r="G439" s="57"/>
      <c r="H439" s="57"/>
      <c r="I439" s="57"/>
    </row>
    <row r="440" spans="1:9" ht="13.5">
      <c r="A440" s="57"/>
      <c r="B440" s="57"/>
      <c r="C440" s="99"/>
      <c r="D440" s="57"/>
      <c r="E440" s="57"/>
      <c r="F440" s="57"/>
      <c r="G440" s="57"/>
      <c r="H440" s="57"/>
      <c r="I440" s="57"/>
    </row>
    <row r="441" spans="1:9" ht="13.5">
      <c r="A441" s="57"/>
      <c r="B441" s="76"/>
      <c r="C441" s="100"/>
      <c r="D441" s="76"/>
      <c r="E441" s="76"/>
      <c r="F441" s="76"/>
      <c r="G441" s="76"/>
      <c r="H441" s="57"/>
      <c r="I441" s="57"/>
    </row>
    <row r="442" spans="1:9" ht="13.5">
      <c r="A442" s="57"/>
      <c r="B442" s="80"/>
      <c r="C442" s="99"/>
      <c r="D442" s="58"/>
      <c r="E442" s="58"/>
      <c r="F442" s="58"/>
      <c r="G442" s="58"/>
      <c r="H442" s="57"/>
      <c r="I442" s="57"/>
    </row>
    <row r="443" spans="1:9" ht="13.5">
      <c r="A443" s="57"/>
      <c r="B443" s="80"/>
      <c r="C443" s="99"/>
      <c r="D443" s="59"/>
      <c r="E443" s="59"/>
      <c r="F443" s="59"/>
      <c r="G443" s="59"/>
      <c r="H443" s="57"/>
      <c r="I443" s="57"/>
    </row>
    <row r="444" spans="1:9" ht="13.5">
      <c r="A444" s="57"/>
      <c r="B444" s="80"/>
      <c r="C444" s="99"/>
      <c r="D444" s="58"/>
      <c r="E444" s="58"/>
      <c r="F444" s="58"/>
      <c r="G444" s="58"/>
      <c r="H444" s="57"/>
      <c r="I444" s="57"/>
    </row>
    <row r="445" spans="1:9" ht="13.5">
      <c r="A445" s="57"/>
      <c r="B445" s="80"/>
      <c r="C445" s="99"/>
      <c r="D445" s="59"/>
      <c r="E445" s="59"/>
      <c r="F445" s="59"/>
      <c r="G445" s="59"/>
      <c r="H445" s="57"/>
      <c r="I445" s="57"/>
    </row>
    <row r="446" spans="1:9" ht="13.5">
      <c r="A446" s="57"/>
      <c r="B446" s="80"/>
      <c r="C446" s="99"/>
      <c r="D446" s="58"/>
      <c r="E446" s="58"/>
      <c r="F446" s="58"/>
      <c r="G446" s="58"/>
      <c r="H446" s="57"/>
      <c r="I446" s="57"/>
    </row>
    <row r="447" spans="1:9" ht="13.5">
      <c r="A447" s="57"/>
      <c r="B447" s="80"/>
      <c r="C447" s="99"/>
      <c r="D447" s="59"/>
      <c r="E447" s="59"/>
      <c r="F447" s="59"/>
      <c r="G447" s="59"/>
      <c r="H447" s="57"/>
      <c r="I447" s="57"/>
    </row>
    <row r="448" spans="1:9" ht="13.5">
      <c r="A448" s="57"/>
      <c r="B448" s="81"/>
      <c r="C448" s="99"/>
      <c r="D448" s="58"/>
      <c r="E448" s="58"/>
      <c r="F448" s="58"/>
      <c r="G448" s="58"/>
      <c r="H448" s="57"/>
      <c r="I448" s="57"/>
    </row>
    <row r="449" spans="1:9" ht="13.5">
      <c r="A449" s="57"/>
      <c r="B449" s="80"/>
      <c r="C449" s="99"/>
      <c r="D449" s="59"/>
      <c r="E449" s="59"/>
      <c r="F449" s="59"/>
      <c r="G449" s="59"/>
      <c r="H449" s="57"/>
      <c r="I449" s="57"/>
    </row>
    <row r="450" spans="1:9" ht="13.5">
      <c r="A450" s="57"/>
      <c r="B450" s="80"/>
      <c r="C450" s="99"/>
      <c r="D450" s="58"/>
      <c r="E450" s="58"/>
      <c r="F450" s="58"/>
      <c r="G450" s="58"/>
      <c r="H450" s="57"/>
      <c r="I450" s="57"/>
    </row>
    <row r="451" spans="1:9" ht="13.5">
      <c r="A451" s="57"/>
      <c r="B451" s="80"/>
      <c r="C451" s="99"/>
      <c r="D451" s="59"/>
      <c r="E451" s="59"/>
      <c r="F451" s="59"/>
      <c r="G451" s="59"/>
      <c r="H451" s="57"/>
      <c r="I451" s="57"/>
    </row>
    <row r="452" spans="1:9" ht="13.5">
      <c r="A452" s="57"/>
      <c r="B452" s="80"/>
      <c r="C452" s="99"/>
      <c r="D452" s="58"/>
      <c r="E452" s="58"/>
      <c r="F452" s="58"/>
      <c r="G452" s="58"/>
      <c r="H452" s="57"/>
      <c r="I452" s="57"/>
    </row>
    <row r="453" spans="1:9" ht="13.5">
      <c r="A453" s="57"/>
      <c r="B453" s="80"/>
      <c r="C453" s="99"/>
      <c r="D453" s="59"/>
      <c r="E453" s="59"/>
      <c r="F453" s="59"/>
      <c r="G453" s="59"/>
      <c r="H453" s="57"/>
      <c r="I453" s="57"/>
    </row>
    <row r="454" spans="1:9" ht="13.5">
      <c r="A454" s="57"/>
      <c r="B454" s="80"/>
      <c r="C454" s="99"/>
      <c r="D454" s="58"/>
      <c r="E454" s="58"/>
      <c r="F454" s="58"/>
      <c r="G454" s="58"/>
      <c r="H454" s="57"/>
      <c r="I454" s="57"/>
    </row>
    <row r="455" spans="1:9" ht="13.5">
      <c r="A455" s="57"/>
      <c r="B455" s="80"/>
      <c r="C455" s="99"/>
      <c r="D455" s="59"/>
      <c r="E455" s="59"/>
      <c r="F455" s="59"/>
      <c r="G455" s="59"/>
      <c r="H455" s="57"/>
      <c r="I455" s="57"/>
    </row>
    <row r="456" spans="1:9" ht="13.5">
      <c r="A456" s="57"/>
      <c r="B456" s="80"/>
      <c r="C456" s="99"/>
      <c r="D456" s="58"/>
      <c r="E456" s="58"/>
      <c r="F456" s="58"/>
      <c r="G456" s="58"/>
      <c r="H456" s="57"/>
      <c r="I456" s="57"/>
    </row>
    <row r="457" spans="1:9" ht="13.5">
      <c r="A457" s="57"/>
      <c r="B457" s="80"/>
      <c r="C457" s="99"/>
      <c r="D457" s="59"/>
      <c r="E457" s="59"/>
      <c r="F457" s="59"/>
      <c r="G457" s="59"/>
      <c r="H457" s="57"/>
      <c r="I457" s="57"/>
    </row>
    <row r="458" spans="1:9" ht="13.5">
      <c r="A458" s="57"/>
      <c r="B458" s="80"/>
      <c r="C458" s="99"/>
      <c r="D458" s="58"/>
      <c r="E458" s="58"/>
      <c r="F458" s="58"/>
      <c r="G458" s="58"/>
      <c r="H458" s="57"/>
      <c r="I458" s="57"/>
    </row>
    <row r="459" spans="1:9" ht="13.5">
      <c r="A459" s="57"/>
      <c r="B459" s="80"/>
      <c r="C459" s="99"/>
      <c r="D459" s="59"/>
      <c r="E459" s="59"/>
      <c r="F459" s="59"/>
      <c r="G459" s="59"/>
      <c r="H459" s="57"/>
      <c r="I459" s="57"/>
    </row>
    <row r="460" spans="1:9" ht="13.5">
      <c r="A460" s="57"/>
      <c r="B460" s="80"/>
      <c r="C460" s="99"/>
      <c r="D460" s="58"/>
      <c r="E460" s="58"/>
      <c r="F460" s="58"/>
      <c r="G460" s="58"/>
      <c r="H460" s="57"/>
      <c r="I460" s="57"/>
    </row>
    <row r="461" spans="1:9" ht="13.5">
      <c r="A461" s="57"/>
      <c r="B461" s="80"/>
      <c r="C461" s="99"/>
      <c r="D461" s="59"/>
      <c r="E461" s="59"/>
      <c r="F461" s="59"/>
      <c r="G461" s="59"/>
      <c r="H461" s="57"/>
      <c r="I461" s="57"/>
    </row>
    <row r="462" spans="1:9" ht="13.5">
      <c r="A462" s="57"/>
      <c r="B462" s="81"/>
      <c r="C462" s="99"/>
      <c r="D462" s="58"/>
      <c r="E462" s="58"/>
      <c r="F462" s="58"/>
      <c r="G462" s="58"/>
      <c r="H462" s="57"/>
      <c r="I462" s="57"/>
    </row>
    <row r="463" spans="1:9" ht="13.5">
      <c r="A463" s="57"/>
      <c r="B463" s="80"/>
      <c r="C463" s="99"/>
      <c r="D463" s="59"/>
      <c r="E463" s="59"/>
      <c r="F463" s="59"/>
      <c r="G463" s="59"/>
      <c r="H463" s="57"/>
      <c r="I463" s="57"/>
    </row>
    <row r="464" spans="1:9" ht="13.5">
      <c r="A464" s="57"/>
      <c r="B464" s="80"/>
      <c r="C464" s="99"/>
      <c r="D464" s="58"/>
      <c r="E464" s="58"/>
      <c r="F464" s="58"/>
      <c r="G464" s="58"/>
      <c r="H464" s="57"/>
      <c r="I464" s="57"/>
    </row>
    <row r="465" spans="1:9" ht="13.5">
      <c r="A465" s="57"/>
      <c r="B465" s="80"/>
      <c r="C465" s="99"/>
      <c r="D465" s="59"/>
      <c r="E465" s="59"/>
      <c r="F465" s="59"/>
      <c r="G465" s="59"/>
      <c r="H465" s="57"/>
      <c r="I465" s="57"/>
    </row>
    <row r="466" spans="1:9" ht="13.5">
      <c r="A466" s="57"/>
      <c r="B466" s="80"/>
      <c r="C466" s="99"/>
      <c r="D466" s="58"/>
      <c r="E466" s="58"/>
      <c r="F466" s="58"/>
      <c r="G466" s="58"/>
      <c r="H466" s="57"/>
      <c r="I466" s="57"/>
    </row>
    <row r="467" spans="1:9" ht="13.5">
      <c r="A467" s="57"/>
      <c r="B467" s="80"/>
      <c r="C467" s="99"/>
      <c r="D467" s="59"/>
      <c r="E467" s="59"/>
      <c r="F467" s="59"/>
      <c r="G467" s="59"/>
      <c r="H467" s="57"/>
      <c r="I467" s="57"/>
    </row>
    <row r="468" spans="1:9" ht="13.5">
      <c r="A468" s="57"/>
      <c r="B468" s="80"/>
      <c r="C468" s="99"/>
      <c r="D468" s="58"/>
      <c r="E468" s="58"/>
      <c r="F468" s="58"/>
      <c r="G468" s="58"/>
      <c r="H468" s="57"/>
      <c r="I468" s="57"/>
    </row>
    <row r="469" spans="1:9" ht="13.5">
      <c r="A469" s="57"/>
      <c r="B469" s="80"/>
      <c r="C469" s="99"/>
      <c r="D469" s="59"/>
      <c r="E469" s="59"/>
      <c r="F469" s="59"/>
      <c r="G469" s="59"/>
      <c r="H469" s="57"/>
      <c r="I469" s="57"/>
    </row>
    <row r="470" spans="1:9" ht="13.5">
      <c r="A470" s="57"/>
      <c r="B470" s="80"/>
      <c r="C470" s="99"/>
      <c r="D470" s="58"/>
      <c r="E470" s="58"/>
      <c r="F470" s="58"/>
      <c r="G470" s="58"/>
      <c r="H470" s="57"/>
      <c r="I470" s="57"/>
    </row>
    <row r="471" spans="1:9" ht="13.5">
      <c r="A471" s="57"/>
      <c r="B471" s="80"/>
      <c r="C471" s="99"/>
      <c r="D471" s="59"/>
      <c r="E471" s="59"/>
      <c r="F471" s="59"/>
      <c r="G471" s="59"/>
      <c r="H471" s="57"/>
      <c r="I471" s="57"/>
    </row>
    <row r="472" spans="1:9" ht="13.5">
      <c r="A472" s="57"/>
      <c r="B472" s="80"/>
      <c r="C472" s="99"/>
      <c r="D472" s="58"/>
      <c r="E472" s="58"/>
      <c r="F472" s="58"/>
      <c r="G472" s="58"/>
      <c r="H472" s="57"/>
      <c r="I472" s="57"/>
    </row>
    <row r="473" spans="1:9" ht="13.5">
      <c r="A473" s="57"/>
      <c r="B473" s="80"/>
      <c r="C473" s="99"/>
      <c r="D473" s="59"/>
      <c r="E473" s="59"/>
      <c r="F473" s="59"/>
      <c r="G473" s="59"/>
      <c r="H473" s="57"/>
      <c r="I473" s="57"/>
    </row>
    <row r="474" spans="1:9" ht="13.5">
      <c r="A474" s="57"/>
      <c r="B474" s="80"/>
      <c r="C474" s="99"/>
      <c r="D474" s="58"/>
      <c r="E474" s="58"/>
      <c r="F474" s="58"/>
      <c r="G474" s="58"/>
      <c r="H474" s="57"/>
      <c r="I474" s="57"/>
    </row>
    <row r="475" spans="1:9" ht="13.5">
      <c r="A475" s="57"/>
      <c r="B475" s="80"/>
      <c r="C475" s="99"/>
      <c r="D475" s="59"/>
      <c r="E475" s="59"/>
      <c r="F475" s="59"/>
      <c r="G475" s="59"/>
      <c r="H475" s="57"/>
      <c r="I475" s="57"/>
    </row>
    <row r="476" spans="1:9" ht="13.5">
      <c r="A476" s="57"/>
      <c r="B476" s="80"/>
      <c r="C476" s="99"/>
      <c r="D476" s="58"/>
      <c r="E476" s="58"/>
      <c r="F476" s="58"/>
      <c r="G476" s="58"/>
      <c r="H476" s="57"/>
      <c r="I476" s="57"/>
    </row>
    <row r="477" spans="1:9" ht="13.5">
      <c r="A477" s="57"/>
      <c r="B477" s="80"/>
      <c r="C477" s="99"/>
      <c r="D477" s="59"/>
      <c r="E477" s="59"/>
      <c r="F477" s="59"/>
      <c r="G477" s="59"/>
      <c r="H477" s="57"/>
      <c r="I477" s="57"/>
    </row>
    <row r="478" spans="1:9" ht="13.5">
      <c r="A478" s="57"/>
      <c r="B478" s="80"/>
      <c r="C478" s="99"/>
      <c r="D478" s="58"/>
      <c r="E478" s="58"/>
      <c r="F478" s="58"/>
      <c r="G478" s="58"/>
      <c r="H478" s="57"/>
      <c r="I478" s="57"/>
    </row>
    <row r="479" spans="1:9" ht="13.5">
      <c r="A479" s="57"/>
      <c r="B479" s="80"/>
      <c r="C479" s="99"/>
      <c r="D479" s="59"/>
      <c r="E479" s="59"/>
      <c r="F479" s="59"/>
      <c r="G479" s="59"/>
      <c r="H479" s="57"/>
      <c r="I479" s="57"/>
    </row>
    <row r="480" spans="1:9" ht="13.5">
      <c r="A480" s="57"/>
      <c r="B480" s="80"/>
      <c r="C480" s="99"/>
      <c r="D480" s="58"/>
      <c r="E480" s="58"/>
      <c r="F480" s="58"/>
      <c r="G480" s="58"/>
      <c r="H480" s="57"/>
      <c r="I480" s="57"/>
    </row>
    <row r="481" spans="1:9" ht="13.5">
      <c r="A481" s="57"/>
      <c r="B481" s="80"/>
      <c r="C481" s="99"/>
      <c r="D481" s="59"/>
      <c r="E481" s="59"/>
      <c r="F481" s="59"/>
      <c r="G481" s="59"/>
      <c r="H481" s="57"/>
      <c r="I481" s="57"/>
    </row>
    <row r="482" spans="1:9" ht="13.5">
      <c r="A482" s="57"/>
      <c r="B482" s="81"/>
      <c r="C482" s="99"/>
      <c r="D482" s="58"/>
      <c r="E482" s="58"/>
      <c r="F482" s="58"/>
      <c r="G482" s="58"/>
      <c r="H482" s="57"/>
      <c r="I482" s="57"/>
    </row>
    <row r="483" spans="1:9" ht="13.5">
      <c r="A483" s="57"/>
      <c r="B483" s="80"/>
      <c r="C483" s="99"/>
      <c r="D483" s="59"/>
      <c r="E483" s="59"/>
      <c r="F483" s="59"/>
      <c r="G483" s="59"/>
      <c r="H483" s="57"/>
      <c r="I483" s="57"/>
    </row>
    <row r="484" spans="1:9" ht="13.5">
      <c r="A484" s="57"/>
      <c r="B484" s="81"/>
      <c r="C484" s="99"/>
      <c r="D484" s="58"/>
      <c r="E484" s="58"/>
      <c r="F484" s="58"/>
      <c r="G484" s="58"/>
      <c r="H484" s="57"/>
      <c r="I484" s="57"/>
    </row>
    <row r="485" spans="1:9" ht="13.5">
      <c r="A485" s="57"/>
      <c r="B485" s="80"/>
      <c r="C485" s="99"/>
      <c r="D485" s="59"/>
      <c r="E485" s="59"/>
      <c r="F485" s="59"/>
      <c r="G485" s="59"/>
      <c r="H485" s="57"/>
      <c r="I485" s="57"/>
    </row>
    <row r="486" spans="1:9" ht="13.5">
      <c r="A486" s="57"/>
      <c r="B486" s="57"/>
      <c r="C486" s="99"/>
      <c r="D486" s="57"/>
      <c r="E486" s="57"/>
      <c r="F486" s="57"/>
      <c r="G486" s="57"/>
      <c r="H486" s="57"/>
      <c r="I486" s="57"/>
    </row>
    <row r="487" spans="1:9" ht="13.5">
      <c r="A487" s="57"/>
      <c r="B487" s="57"/>
      <c r="C487" s="99"/>
      <c r="D487" s="57"/>
      <c r="E487" s="57"/>
      <c r="F487" s="57"/>
      <c r="G487" s="57"/>
      <c r="H487" s="57"/>
      <c r="I487" s="57"/>
    </row>
    <row r="488" spans="1:9" ht="13.5">
      <c r="A488" s="57"/>
      <c r="B488" s="57"/>
      <c r="C488" s="99"/>
      <c r="D488" s="57"/>
      <c r="E488" s="57"/>
      <c r="F488" s="57"/>
      <c r="G488" s="57"/>
      <c r="H488" s="57"/>
      <c r="I488" s="57"/>
    </row>
    <row r="489" spans="1:9" ht="13.5">
      <c r="A489" s="57"/>
      <c r="B489" s="57"/>
      <c r="C489" s="99"/>
      <c r="D489" s="57"/>
      <c r="E489" s="57"/>
      <c r="F489" s="57"/>
      <c r="G489" s="57"/>
      <c r="H489" s="57"/>
      <c r="I489" s="57"/>
    </row>
    <row r="490" spans="1:9" ht="13.5">
      <c r="A490" s="57"/>
      <c r="B490" s="57"/>
      <c r="C490" s="99"/>
      <c r="D490" s="57"/>
      <c r="E490" s="57"/>
      <c r="F490" s="57"/>
      <c r="G490" s="57"/>
      <c r="H490" s="57"/>
      <c r="I490" s="57"/>
    </row>
    <row r="491" spans="1:9" ht="13.5">
      <c r="A491" s="57"/>
      <c r="B491" s="57"/>
      <c r="C491" s="99"/>
      <c r="D491" s="57"/>
      <c r="E491" s="57"/>
      <c r="F491" s="57"/>
      <c r="G491" s="57"/>
      <c r="H491" s="57"/>
      <c r="I491" s="57"/>
    </row>
    <row r="492" spans="1:9" ht="13.5">
      <c r="A492" s="57"/>
      <c r="B492" s="76"/>
      <c r="C492" s="100"/>
      <c r="D492" s="76"/>
      <c r="E492" s="76"/>
      <c r="F492" s="76"/>
      <c r="G492" s="76"/>
      <c r="H492" s="57"/>
      <c r="I492" s="57"/>
    </row>
    <row r="493" spans="1:9" ht="13.5">
      <c r="A493" s="57"/>
      <c r="B493" s="80"/>
      <c r="C493" s="99"/>
      <c r="D493" s="58"/>
      <c r="E493" s="58"/>
      <c r="F493" s="58"/>
      <c r="G493" s="58"/>
      <c r="H493" s="57"/>
      <c r="I493" s="57"/>
    </row>
    <row r="494" spans="1:9" ht="13.5">
      <c r="A494" s="57"/>
      <c r="B494" s="80"/>
      <c r="C494" s="99"/>
      <c r="D494" s="59"/>
      <c r="E494" s="59"/>
      <c r="F494" s="59"/>
      <c r="G494" s="59"/>
      <c r="H494" s="57"/>
      <c r="I494" s="57"/>
    </row>
    <row r="495" spans="1:9" ht="13.5">
      <c r="A495" s="57"/>
      <c r="B495" s="80"/>
      <c r="C495" s="99"/>
      <c r="D495" s="58"/>
      <c r="E495" s="58"/>
      <c r="F495" s="58"/>
      <c r="G495" s="58"/>
      <c r="H495" s="57"/>
      <c r="I495" s="57"/>
    </row>
    <row r="496" spans="1:9" ht="13.5">
      <c r="A496" s="57"/>
      <c r="B496" s="80"/>
      <c r="C496" s="99"/>
      <c r="D496" s="59"/>
      <c r="E496" s="59"/>
      <c r="F496" s="59"/>
      <c r="G496" s="59"/>
      <c r="H496" s="57"/>
      <c r="I496" s="57"/>
    </row>
    <row r="497" spans="1:9" ht="13.5">
      <c r="A497" s="57"/>
      <c r="B497" s="80"/>
      <c r="C497" s="99"/>
      <c r="D497" s="58"/>
      <c r="E497" s="58"/>
      <c r="F497" s="58"/>
      <c r="G497" s="58"/>
      <c r="H497" s="57"/>
      <c r="I497" s="57"/>
    </row>
    <row r="498" spans="1:9" ht="13.5">
      <c r="A498" s="57"/>
      <c r="B498" s="80"/>
      <c r="C498" s="99"/>
      <c r="D498" s="59"/>
      <c r="E498" s="59"/>
      <c r="F498" s="59"/>
      <c r="G498" s="59"/>
      <c r="H498" s="57"/>
      <c r="I498" s="57"/>
    </row>
    <row r="499" spans="1:9" ht="13.5">
      <c r="A499" s="57"/>
      <c r="B499" s="81"/>
      <c r="C499" s="99"/>
      <c r="D499" s="58"/>
      <c r="E499" s="58"/>
      <c r="F499" s="58"/>
      <c r="G499" s="58"/>
      <c r="H499" s="57"/>
      <c r="I499" s="57"/>
    </row>
    <row r="500" spans="1:9" ht="13.5">
      <c r="A500" s="57"/>
      <c r="B500" s="80"/>
      <c r="C500" s="99"/>
      <c r="D500" s="59"/>
      <c r="E500" s="59"/>
      <c r="F500" s="59"/>
      <c r="G500" s="59"/>
      <c r="H500" s="57"/>
      <c r="I500" s="57"/>
    </row>
    <row r="501" spans="1:9" ht="13.5">
      <c r="A501" s="57"/>
      <c r="B501" s="80"/>
      <c r="C501" s="99"/>
      <c r="D501" s="58"/>
      <c r="E501" s="58"/>
      <c r="F501" s="58"/>
      <c r="G501" s="58"/>
      <c r="H501" s="57"/>
      <c r="I501" s="57"/>
    </row>
    <row r="502" spans="1:9" ht="13.5">
      <c r="A502" s="57"/>
      <c r="B502" s="80"/>
      <c r="C502" s="99"/>
      <c r="D502" s="59"/>
      <c r="E502" s="59"/>
      <c r="F502" s="59"/>
      <c r="G502" s="59"/>
      <c r="H502" s="57"/>
      <c r="I502" s="57"/>
    </row>
    <row r="503" spans="1:9" ht="13.5">
      <c r="A503" s="57"/>
      <c r="B503" s="80"/>
      <c r="C503" s="99"/>
      <c r="D503" s="58"/>
      <c r="E503" s="58"/>
      <c r="F503" s="58"/>
      <c r="G503" s="58"/>
      <c r="H503" s="57"/>
      <c r="I503" s="57"/>
    </row>
    <row r="504" spans="1:9" ht="13.5">
      <c r="A504" s="57"/>
      <c r="B504" s="80"/>
      <c r="C504" s="99"/>
      <c r="D504" s="59"/>
      <c r="E504" s="59"/>
      <c r="F504" s="59"/>
      <c r="G504" s="59"/>
      <c r="H504" s="57"/>
      <c r="I504" s="57"/>
    </row>
    <row r="505" spans="1:9" ht="13.5">
      <c r="A505" s="57"/>
      <c r="B505" s="80"/>
      <c r="C505" s="99"/>
      <c r="D505" s="58"/>
      <c r="E505" s="58"/>
      <c r="F505" s="58"/>
      <c r="G505" s="58"/>
      <c r="H505" s="57"/>
      <c r="I505" s="57"/>
    </row>
    <row r="506" spans="1:9" ht="13.5">
      <c r="A506" s="57"/>
      <c r="B506" s="80"/>
      <c r="C506" s="99"/>
      <c r="D506" s="59"/>
      <c r="E506" s="59"/>
      <c r="F506" s="59"/>
      <c r="G506" s="59"/>
      <c r="H506" s="57"/>
      <c r="I506" s="57"/>
    </row>
    <row r="507" spans="1:9" ht="13.5">
      <c r="A507" s="57"/>
      <c r="B507" s="80"/>
      <c r="C507" s="99"/>
      <c r="D507" s="58"/>
      <c r="E507" s="58"/>
      <c r="F507" s="58"/>
      <c r="G507" s="58"/>
      <c r="H507" s="57"/>
      <c r="I507" s="57"/>
    </row>
    <row r="508" spans="1:9" ht="13.5">
      <c r="A508" s="57"/>
      <c r="B508" s="80"/>
      <c r="C508" s="99"/>
      <c r="D508" s="59"/>
      <c r="E508" s="59"/>
      <c r="F508" s="59"/>
      <c r="G508" s="59"/>
      <c r="H508" s="57"/>
      <c r="I508" s="57"/>
    </row>
    <row r="509" spans="1:9" ht="13.5">
      <c r="A509" s="57"/>
      <c r="B509" s="80"/>
      <c r="C509" s="99"/>
      <c r="D509" s="58"/>
      <c r="E509" s="58"/>
      <c r="F509" s="58"/>
      <c r="G509" s="58"/>
      <c r="H509" s="57"/>
      <c r="I509" s="57"/>
    </row>
    <row r="510" spans="1:9" ht="13.5">
      <c r="A510" s="57"/>
      <c r="B510" s="80"/>
      <c r="C510" s="99"/>
      <c r="D510" s="59"/>
      <c r="E510" s="59"/>
      <c r="F510" s="59"/>
      <c r="G510" s="59"/>
      <c r="H510" s="57"/>
      <c r="I510" s="57"/>
    </row>
    <row r="511" spans="1:9" ht="13.5">
      <c r="A511" s="57"/>
      <c r="B511" s="81"/>
      <c r="C511" s="99"/>
      <c r="D511" s="58"/>
      <c r="E511" s="58"/>
      <c r="F511" s="58"/>
      <c r="G511" s="58"/>
      <c r="H511" s="57"/>
      <c r="I511" s="57"/>
    </row>
    <row r="512" spans="1:9" ht="13.5">
      <c r="A512" s="57"/>
      <c r="B512" s="80"/>
      <c r="C512" s="99"/>
      <c r="D512" s="59"/>
      <c r="E512" s="59"/>
      <c r="F512" s="59"/>
      <c r="G512" s="59"/>
      <c r="H512" s="57"/>
      <c r="I512" s="57"/>
    </row>
    <row r="513" spans="1:9" ht="13.5">
      <c r="A513" s="57"/>
      <c r="B513" s="80"/>
      <c r="C513" s="99"/>
      <c r="D513" s="58"/>
      <c r="E513" s="58"/>
      <c r="F513" s="58"/>
      <c r="G513" s="58"/>
      <c r="H513" s="57"/>
      <c r="I513" s="57"/>
    </row>
    <row r="514" spans="1:9" ht="13.5">
      <c r="A514" s="57"/>
      <c r="B514" s="80"/>
      <c r="C514" s="99"/>
      <c r="D514" s="59"/>
      <c r="E514" s="59"/>
      <c r="F514" s="59"/>
      <c r="G514" s="59"/>
      <c r="H514" s="57"/>
      <c r="I514" s="57"/>
    </row>
    <row r="515" spans="1:9" ht="13.5">
      <c r="A515" s="57"/>
      <c r="B515" s="80"/>
      <c r="C515" s="99"/>
      <c r="D515" s="58"/>
      <c r="E515" s="58"/>
      <c r="F515" s="58"/>
      <c r="G515" s="58"/>
      <c r="H515" s="57"/>
      <c r="I515" s="57"/>
    </row>
    <row r="516" spans="1:9" ht="13.5">
      <c r="A516" s="57"/>
      <c r="B516" s="80"/>
      <c r="C516" s="99"/>
      <c r="D516" s="59"/>
      <c r="E516" s="59"/>
      <c r="F516" s="59"/>
      <c r="G516" s="59"/>
      <c r="H516" s="57"/>
      <c r="I516" s="57"/>
    </row>
    <row r="517" spans="1:9" ht="13.5">
      <c r="A517" s="57"/>
      <c r="B517" s="80"/>
      <c r="C517" s="99"/>
      <c r="D517" s="58"/>
      <c r="E517" s="58"/>
      <c r="F517" s="58"/>
      <c r="G517" s="58"/>
      <c r="H517" s="57"/>
      <c r="I517" s="57"/>
    </row>
    <row r="518" spans="1:9" ht="13.5">
      <c r="A518" s="57"/>
      <c r="B518" s="80"/>
      <c r="C518" s="99"/>
      <c r="D518" s="59"/>
      <c r="E518" s="59"/>
      <c r="F518" s="59"/>
      <c r="G518" s="59"/>
      <c r="H518" s="57"/>
      <c r="I518" s="57"/>
    </row>
    <row r="519" spans="1:9" ht="13.5">
      <c r="A519" s="57"/>
      <c r="B519" s="80"/>
      <c r="C519" s="99"/>
      <c r="D519" s="58"/>
      <c r="E519" s="58"/>
      <c r="F519" s="58"/>
      <c r="G519" s="58"/>
      <c r="H519" s="57"/>
      <c r="I519" s="57"/>
    </row>
    <row r="520" spans="1:9" ht="13.5">
      <c r="A520" s="57"/>
      <c r="B520" s="80"/>
      <c r="C520" s="99"/>
      <c r="D520" s="59"/>
      <c r="E520" s="59"/>
      <c r="F520" s="59"/>
      <c r="G520" s="59"/>
      <c r="H520" s="57"/>
      <c r="I520" s="57"/>
    </row>
    <row r="521" spans="1:9" ht="13.5">
      <c r="A521" s="57"/>
      <c r="B521" s="80"/>
      <c r="C521" s="99"/>
      <c r="D521" s="58"/>
      <c r="E521" s="58"/>
      <c r="F521" s="58"/>
      <c r="G521" s="58"/>
      <c r="H521" s="57"/>
      <c r="I521" s="57"/>
    </row>
    <row r="522" spans="1:9" ht="13.5">
      <c r="A522" s="57"/>
      <c r="B522" s="80"/>
      <c r="C522" s="99"/>
      <c r="D522" s="59"/>
      <c r="E522" s="59"/>
      <c r="F522" s="59"/>
      <c r="G522" s="59"/>
      <c r="H522" s="57"/>
      <c r="I522" s="57"/>
    </row>
    <row r="523" spans="1:9" ht="13.5">
      <c r="A523" s="57"/>
      <c r="B523" s="80"/>
      <c r="C523" s="99"/>
      <c r="D523" s="58"/>
      <c r="E523" s="58"/>
      <c r="F523" s="58"/>
      <c r="G523" s="58"/>
      <c r="H523" s="57"/>
      <c r="I523" s="57"/>
    </row>
    <row r="524" spans="1:9" ht="13.5">
      <c r="A524" s="57"/>
      <c r="B524" s="80"/>
      <c r="C524" s="99"/>
      <c r="D524" s="59"/>
      <c r="E524" s="59"/>
      <c r="F524" s="59"/>
      <c r="G524" s="59"/>
      <c r="H524" s="57"/>
      <c r="I524" s="57"/>
    </row>
    <row r="525" spans="1:9" ht="13.5">
      <c r="A525" s="57"/>
      <c r="B525" s="80"/>
      <c r="C525" s="99"/>
      <c r="D525" s="58"/>
      <c r="E525" s="58"/>
      <c r="F525" s="58"/>
      <c r="G525" s="58"/>
      <c r="H525" s="57"/>
      <c r="I525" s="57"/>
    </row>
    <row r="526" spans="1:9" ht="13.5">
      <c r="A526" s="57"/>
      <c r="B526" s="80"/>
      <c r="C526" s="99"/>
      <c r="D526" s="59"/>
      <c r="E526" s="59"/>
      <c r="F526" s="59"/>
      <c r="G526" s="59"/>
      <c r="H526" s="57"/>
      <c r="I526" s="57"/>
    </row>
    <row r="527" spans="1:9" ht="13.5">
      <c r="A527" s="57"/>
      <c r="B527" s="80"/>
      <c r="C527" s="99"/>
      <c r="D527" s="58"/>
      <c r="E527" s="58"/>
      <c r="F527" s="58"/>
      <c r="G527" s="58"/>
      <c r="H527" s="57"/>
      <c r="I527" s="57"/>
    </row>
    <row r="528" spans="1:9" ht="13.5">
      <c r="A528" s="57"/>
      <c r="B528" s="80"/>
      <c r="C528" s="99"/>
      <c r="D528" s="59"/>
      <c r="E528" s="59"/>
      <c r="F528" s="59"/>
      <c r="G528" s="59"/>
      <c r="H528" s="57"/>
      <c r="I528" s="57"/>
    </row>
    <row r="529" spans="1:9" ht="13.5">
      <c r="A529" s="57"/>
      <c r="B529" s="80"/>
      <c r="C529" s="99"/>
      <c r="D529" s="58"/>
      <c r="E529" s="58"/>
      <c r="F529" s="58"/>
      <c r="G529" s="58"/>
      <c r="H529" s="57"/>
      <c r="I529" s="57"/>
    </row>
    <row r="530" spans="1:9" ht="13.5">
      <c r="A530" s="57"/>
      <c r="B530" s="80"/>
      <c r="C530" s="99"/>
      <c r="D530" s="59"/>
      <c r="E530" s="59"/>
      <c r="F530" s="59"/>
      <c r="G530" s="59"/>
      <c r="H530" s="57"/>
      <c r="I530" s="57"/>
    </row>
    <row r="531" spans="1:9" ht="13.5">
      <c r="A531" s="57"/>
      <c r="B531" s="81"/>
      <c r="C531" s="99"/>
      <c r="D531" s="58"/>
      <c r="E531" s="58"/>
      <c r="F531" s="58"/>
      <c r="G531" s="58"/>
      <c r="H531" s="57"/>
      <c r="I531" s="57"/>
    </row>
    <row r="532" spans="1:9" ht="13.5">
      <c r="A532" s="57"/>
      <c r="B532" s="80"/>
      <c r="C532" s="99"/>
      <c r="D532" s="59"/>
      <c r="E532" s="59"/>
      <c r="F532" s="59"/>
      <c r="G532" s="59"/>
      <c r="H532" s="57"/>
      <c r="I532" s="57"/>
    </row>
    <row r="533" spans="1:9" ht="13.5">
      <c r="A533" s="57"/>
      <c r="B533" s="81"/>
      <c r="C533" s="99"/>
      <c r="D533" s="58"/>
      <c r="E533" s="58"/>
      <c r="F533" s="58"/>
      <c r="G533" s="58"/>
      <c r="H533" s="57"/>
      <c r="I533" s="57"/>
    </row>
    <row r="534" spans="1:9" ht="13.5">
      <c r="A534" s="57"/>
      <c r="B534" s="80"/>
      <c r="C534" s="99"/>
      <c r="D534" s="59"/>
      <c r="E534" s="59"/>
      <c r="F534" s="59"/>
      <c r="G534" s="59"/>
      <c r="H534" s="57"/>
      <c r="I534" s="57"/>
    </row>
    <row r="535" spans="1:9" ht="13.5">
      <c r="A535" s="57"/>
      <c r="B535" s="57"/>
      <c r="C535" s="99"/>
      <c r="D535" s="57"/>
      <c r="E535" s="57"/>
      <c r="F535" s="57"/>
      <c r="G535" s="57"/>
      <c r="H535" s="57"/>
      <c r="I535" s="57"/>
    </row>
    <row r="536" spans="1:9" ht="13.5">
      <c r="A536" s="57"/>
      <c r="B536" s="57"/>
      <c r="C536" s="99"/>
      <c r="D536" s="57"/>
      <c r="E536" s="57"/>
      <c r="F536" s="57"/>
      <c r="G536" s="57"/>
      <c r="H536" s="57"/>
      <c r="I536" s="57"/>
    </row>
    <row r="537" spans="1:9" ht="13.5">
      <c r="A537" s="57"/>
      <c r="B537" s="57"/>
      <c r="C537" s="99"/>
      <c r="D537" s="57"/>
      <c r="E537" s="57"/>
      <c r="F537" s="57"/>
      <c r="G537" s="57"/>
      <c r="H537" s="57"/>
      <c r="I537" s="57"/>
    </row>
    <row r="538" spans="1:9" ht="13.5">
      <c r="A538" s="57"/>
      <c r="B538" s="57"/>
      <c r="C538" s="99"/>
      <c r="D538" s="57"/>
      <c r="E538" s="57"/>
      <c r="F538" s="57"/>
      <c r="G538" s="57"/>
      <c r="H538" s="57"/>
      <c r="I538" s="57"/>
    </row>
    <row r="539" spans="1:9" ht="13.5">
      <c r="A539" s="57"/>
      <c r="B539" s="57"/>
      <c r="C539" s="99"/>
      <c r="D539" s="57"/>
      <c r="E539" s="57"/>
      <c r="F539" s="57"/>
      <c r="G539" s="57"/>
      <c r="H539" s="57"/>
      <c r="I539" s="57"/>
    </row>
    <row r="540" spans="1:9" ht="13.5">
      <c r="A540" s="57"/>
      <c r="B540" s="57"/>
      <c r="C540" s="99"/>
      <c r="D540" s="57"/>
      <c r="E540" s="57"/>
      <c r="F540" s="57"/>
      <c r="G540" s="57"/>
      <c r="H540" s="57"/>
      <c r="I540" s="57"/>
    </row>
    <row r="541" spans="1:9" ht="13.5">
      <c r="A541" s="57"/>
      <c r="B541" s="76"/>
      <c r="C541" s="100"/>
      <c r="D541" s="76"/>
      <c r="E541" s="76"/>
      <c r="F541" s="76"/>
      <c r="G541" s="76"/>
      <c r="H541" s="57"/>
      <c r="I541" s="57"/>
    </row>
    <row r="542" spans="1:9" ht="13.5">
      <c r="A542" s="57"/>
      <c r="B542" s="80"/>
      <c r="C542" s="99"/>
      <c r="D542" s="58"/>
      <c r="E542" s="58"/>
      <c r="F542" s="58"/>
      <c r="G542" s="58"/>
      <c r="H542" s="57"/>
      <c r="I542" s="57"/>
    </row>
    <row r="543" spans="1:9" ht="13.5">
      <c r="A543" s="57"/>
      <c r="B543" s="80"/>
      <c r="C543" s="99"/>
      <c r="D543" s="59"/>
      <c r="E543" s="59"/>
      <c r="F543" s="59"/>
      <c r="G543" s="59"/>
      <c r="H543" s="57"/>
      <c r="I543" s="57"/>
    </row>
    <row r="544" spans="1:9" ht="13.5">
      <c r="A544" s="57"/>
      <c r="B544" s="80"/>
      <c r="C544" s="99"/>
      <c r="D544" s="58"/>
      <c r="E544" s="58"/>
      <c r="F544" s="58"/>
      <c r="G544" s="58"/>
      <c r="H544" s="57"/>
      <c r="I544" s="57"/>
    </row>
    <row r="545" spans="1:9" ht="13.5">
      <c r="A545" s="57"/>
      <c r="B545" s="80"/>
      <c r="C545" s="99"/>
      <c r="D545" s="59"/>
      <c r="E545" s="59"/>
      <c r="F545" s="59"/>
      <c r="G545" s="59"/>
      <c r="H545" s="57"/>
      <c r="I545" s="57"/>
    </row>
    <row r="546" spans="1:9" ht="13.5">
      <c r="A546" s="57"/>
      <c r="B546" s="80"/>
      <c r="C546" s="99"/>
      <c r="D546" s="58"/>
      <c r="E546" s="58"/>
      <c r="F546" s="58"/>
      <c r="G546" s="58"/>
      <c r="H546" s="57"/>
      <c r="I546" s="57"/>
    </row>
    <row r="547" spans="1:9" ht="13.5">
      <c r="A547" s="57"/>
      <c r="B547" s="80"/>
      <c r="C547" s="99"/>
      <c r="D547" s="59"/>
      <c r="E547" s="59"/>
      <c r="F547" s="59"/>
      <c r="G547" s="59"/>
      <c r="H547" s="57"/>
      <c r="I547" s="57"/>
    </row>
    <row r="548" spans="1:9" ht="13.5">
      <c r="A548" s="57"/>
      <c r="B548" s="81"/>
      <c r="C548" s="99"/>
      <c r="D548" s="58"/>
      <c r="E548" s="58"/>
      <c r="F548" s="58"/>
      <c r="G548" s="58"/>
      <c r="H548" s="57"/>
      <c r="I548" s="57"/>
    </row>
    <row r="549" spans="1:9" ht="13.5">
      <c r="A549" s="57"/>
      <c r="B549" s="80"/>
      <c r="C549" s="99"/>
      <c r="D549" s="59"/>
      <c r="E549" s="59"/>
      <c r="F549" s="59"/>
      <c r="G549" s="59"/>
      <c r="H549" s="57"/>
      <c r="I549" s="57"/>
    </row>
    <row r="550" spans="1:9" ht="13.5">
      <c r="A550" s="57"/>
      <c r="B550" s="80"/>
      <c r="C550" s="99"/>
      <c r="D550" s="58"/>
      <c r="E550" s="58"/>
      <c r="F550" s="58"/>
      <c r="G550" s="58"/>
      <c r="H550" s="57"/>
      <c r="I550" s="57"/>
    </row>
    <row r="551" spans="1:9" ht="13.5">
      <c r="A551" s="57"/>
      <c r="B551" s="80"/>
      <c r="C551" s="99"/>
      <c r="D551" s="59"/>
      <c r="E551" s="59"/>
      <c r="F551" s="59"/>
      <c r="G551" s="59"/>
      <c r="H551" s="57"/>
      <c r="I551" s="57"/>
    </row>
    <row r="552" spans="1:9" ht="13.5">
      <c r="A552" s="57"/>
      <c r="B552" s="80"/>
      <c r="C552" s="99"/>
      <c r="D552" s="58"/>
      <c r="E552" s="58"/>
      <c r="F552" s="58"/>
      <c r="G552" s="58"/>
      <c r="H552" s="57"/>
      <c r="I552" s="57"/>
    </row>
    <row r="553" spans="1:9" ht="13.5">
      <c r="A553" s="57"/>
      <c r="B553" s="80"/>
      <c r="C553" s="99"/>
      <c r="D553" s="59"/>
      <c r="E553" s="59"/>
      <c r="F553" s="59"/>
      <c r="G553" s="59"/>
      <c r="H553" s="57"/>
      <c r="I553" s="57"/>
    </row>
    <row r="554" spans="1:9" ht="13.5">
      <c r="A554" s="57"/>
      <c r="B554" s="80"/>
      <c r="C554" s="99"/>
      <c r="D554" s="58"/>
      <c r="E554" s="58"/>
      <c r="F554" s="58"/>
      <c r="G554" s="58"/>
      <c r="H554" s="57"/>
      <c r="I554" s="57"/>
    </row>
    <row r="555" spans="1:9" ht="13.5">
      <c r="A555" s="57"/>
      <c r="B555" s="80"/>
      <c r="C555" s="99"/>
      <c r="D555" s="59"/>
      <c r="E555" s="59"/>
      <c r="F555" s="59"/>
      <c r="G555" s="59"/>
      <c r="H555" s="57"/>
      <c r="I555" s="57"/>
    </row>
    <row r="556" spans="1:9" ht="13.5">
      <c r="A556" s="57"/>
      <c r="B556" s="80"/>
      <c r="C556" s="99"/>
      <c r="D556" s="58"/>
      <c r="E556" s="58"/>
      <c r="F556" s="58"/>
      <c r="G556" s="58"/>
      <c r="H556" s="57"/>
      <c r="I556" s="57"/>
    </row>
    <row r="557" spans="1:9" ht="13.5">
      <c r="A557" s="57"/>
      <c r="B557" s="80"/>
      <c r="C557" s="99"/>
      <c r="D557" s="59"/>
      <c r="E557" s="59"/>
      <c r="F557" s="59"/>
      <c r="G557" s="59"/>
      <c r="H557" s="57"/>
      <c r="I557" s="57"/>
    </row>
    <row r="558" spans="1:9" ht="13.5">
      <c r="A558" s="57"/>
      <c r="B558" s="80"/>
      <c r="C558" s="99"/>
      <c r="D558" s="58"/>
      <c r="E558" s="58"/>
      <c r="F558" s="58"/>
      <c r="G558" s="58"/>
      <c r="H558" s="57"/>
      <c r="I558" s="57"/>
    </row>
    <row r="559" spans="1:9" ht="13.5">
      <c r="A559" s="57"/>
      <c r="B559" s="80"/>
      <c r="C559" s="99"/>
      <c r="D559" s="59"/>
      <c r="E559" s="59"/>
      <c r="F559" s="59"/>
      <c r="G559" s="59"/>
      <c r="H559" s="57"/>
      <c r="I559" s="57"/>
    </row>
    <row r="560" spans="1:9" ht="13.5">
      <c r="A560" s="57"/>
      <c r="B560" s="81"/>
      <c r="C560" s="99"/>
      <c r="D560" s="58"/>
      <c r="E560" s="58"/>
      <c r="F560" s="58"/>
      <c r="G560" s="58"/>
      <c r="H560" s="57"/>
      <c r="I560" s="57"/>
    </row>
    <row r="561" spans="1:9" ht="13.5">
      <c r="A561" s="57"/>
      <c r="B561" s="80"/>
      <c r="C561" s="99"/>
      <c r="D561" s="59"/>
      <c r="E561" s="59"/>
      <c r="F561" s="59"/>
      <c r="G561" s="59"/>
      <c r="H561" s="57"/>
      <c r="I561" s="57"/>
    </row>
    <row r="562" spans="1:9" ht="13.5">
      <c r="A562" s="57"/>
      <c r="B562" s="80"/>
      <c r="C562" s="99"/>
      <c r="D562" s="58"/>
      <c r="E562" s="58"/>
      <c r="F562" s="58"/>
      <c r="G562" s="58"/>
      <c r="H562" s="57"/>
      <c r="I562" s="57"/>
    </row>
    <row r="563" spans="1:9" ht="13.5">
      <c r="A563" s="57"/>
      <c r="B563" s="80"/>
      <c r="C563" s="99"/>
      <c r="D563" s="59"/>
      <c r="E563" s="59"/>
      <c r="F563" s="59"/>
      <c r="G563" s="59"/>
      <c r="H563" s="57"/>
      <c r="I563" s="57"/>
    </row>
    <row r="564" spans="1:9" ht="13.5">
      <c r="A564" s="57"/>
      <c r="B564" s="80"/>
      <c r="C564" s="99"/>
      <c r="D564" s="58"/>
      <c r="E564" s="58"/>
      <c r="F564" s="58"/>
      <c r="G564" s="58"/>
      <c r="H564" s="57"/>
      <c r="I564" s="57"/>
    </row>
    <row r="565" spans="1:9" ht="13.5">
      <c r="A565" s="57"/>
      <c r="B565" s="80"/>
      <c r="C565" s="99"/>
      <c r="D565" s="59"/>
      <c r="E565" s="59"/>
      <c r="F565" s="59"/>
      <c r="G565" s="59"/>
      <c r="H565" s="57"/>
      <c r="I565" s="57"/>
    </row>
    <row r="566" spans="1:9" ht="13.5">
      <c r="A566" s="57"/>
      <c r="B566" s="80"/>
      <c r="C566" s="99"/>
      <c r="D566" s="58"/>
      <c r="E566" s="58"/>
      <c r="F566" s="58"/>
      <c r="G566" s="58"/>
      <c r="H566" s="57"/>
      <c r="I566" s="57"/>
    </row>
    <row r="567" spans="1:9" ht="13.5">
      <c r="A567" s="57"/>
      <c r="B567" s="80"/>
      <c r="C567" s="99"/>
      <c r="D567" s="59"/>
      <c r="E567" s="59"/>
      <c r="F567" s="59"/>
      <c r="G567" s="59"/>
      <c r="H567" s="57"/>
      <c r="I567" s="57"/>
    </row>
    <row r="568" spans="1:9" ht="13.5">
      <c r="A568" s="57"/>
      <c r="B568" s="80"/>
      <c r="C568" s="99"/>
      <c r="D568" s="58"/>
      <c r="E568" s="58"/>
      <c r="F568" s="58"/>
      <c r="G568" s="58"/>
      <c r="H568" s="57"/>
      <c r="I568" s="57"/>
    </row>
    <row r="569" spans="1:9" ht="13.5">
      <c r="A569" s="57"/>
      <c r="B569" s="80"/>
      <c r="C569" s="99"/>
      <c r="D569" s="59"/>
      <c r="E569" s="59"/>
      <c r="F569" s="59"/>
      <c r="G569" s="59"/>
      <c r="H569" s="57"/>
      <c r="I569" s="57"/>
    </row>
    <row r="570" spans="1:9" ht="13.5">
      <c r="A570" s="57"/>
      <c r="B570" s="80"/>
      <c r="C570" s="99"/>
      <c r="D570" s="58"/>
      <c r="E570" s="58"/>
      <c r="F570" s="58"/>
      <c r="G570" s="58"/>
      <c r="H570" s="57"/>
      <c r="I570" s="57"/>
    </row>
    <row r="571" spans="1:9" ht="13.5">
      <c r="A571" s="57"/>
      <c r="B571" s="80"/>
      <c r="C571" s="99"/>
      <c r="D571" s="59"/>
      <c r="E571" s="59"/>
      <c r="F571" s="59"/>
      <c r="G571" s="59"/>
      <c r="H571" s="57"/>
      <c r="I571" s="57"/>
    </row>
    <row r="572" spans="1:9" ht="13.5">
      <c r="A572" s="57"/>
      <c r="B572" s="80"/>
      <c r="C572" s="99"/>
      <c r="D572" s="58"/>
      <c r="E572" s="58"/>
      <c r="F572" s="58"/>
      <c r="G572" s="58"/>
      <c r="H572" s="57"/>
      <c r="I572" s="57"/>
    </row>
    <row r="573" spans="1:9" ht="13.5">
      <c r="A573" s="57"/>
      <c r="B573" s="80"/>
      <c r="C573" s="99"/>
      <c r="D573" s="59"/>
      <c r="E573" s="59"/>
      <c r="F573" s="59"/>
      <c r="G573" s="59"/>
      <c r="H573" s="57"/>
      <c r="I573" s="57"/>
    </row>
    <row r="574" spans="1:9" ht="13.5">
      <c r="A574" s="57"/>
      <c r="B574" s="80"/>
      <c r="C574" s="99"/>
      <c r="D574" s="58"/>
      <c r="E574" s="58"/>
      <c r="F574" s="58"/>
      <c r="G574" s="58"/>
      <c r="H574" s="57"/>
      <c r="I574" s="57"/>
    </row>
    <row r="575" spans="1:9" ht="13.5">
      <c r="A575" s="57"/>
      <c r="B575" s="80"/>
      <c r="C575" s="99"/>
      <c r="D575" s="59"/>
      <c r="E575" s="59"/>
      <c r="F575" s="59"/>
      <c r="G575" s="59"/>
      <c r="H575" s="57"/>
      <c r="I575" s="57"/>
    </row>
    <row r="576" spans="1:9" ht="13.5">
      <c r="A576" s="57"/>
      <c r="B576" s="80"/>
      <c r="C576" s="99"/>
      <c r="D576" s="58"/>
      <c r="E576" s="58"/>
      <c r="F576" s="58"/>
      <c r="G576" s="58"/>
      <c r="H576" s="57"/>
      <c r="I576" s="57"/>
    </row>
    <row r="577" spans="1:9" ht="13.5">
      <c r="A577" s="57"/>
      <c r="B577" s="80"/>
      <c r="C577" s="99"/>
      <c r="D577" s="59"/>
      <c r="E577" s="59"/>
      <c r="F577" s="59"/>
      <c r="G577" s="59"/>
      <c r="H577" s="57"/>
      <c r="I577" s="57"/>
    </row>
    <row r="578" spans="1:9" ht="13.5">
      <c r="A578" s="57"/>
      <c r="B578" s="80"/>
      <c r="C578" s="99"/>
      <c r="D578" s="58"/>
      <c r="E578" s="58"/>
      <c r="F578" s="58"/>
      <c r="G578" s="58"/>
      <c r="H578" s="57"/>
      <c r="I578" s="57"/>
    </row>
    <row r="579" spans="1:9" ht="13.5">
      <c r="A579" s="57"/>
      <c r="B579" s="80"/>
      <c r="C579" s="99"/>
      <c r="D579" s="59"/>
      <c r="E579" s="59"/>
      <c r="F579" s="59"/>
      <c r="G579" s="59"/>
      <c r="H579" s="57"/>
      <c r="I579" s="57"/>
    </row>
    <row r="580" spans="1:9" ht="13.5">
      <c r="A580" s="57"/>
      <c r="B580" s="81"/>
      <c r="C580" s="99"/>
      <c r="D580" s="58"/>
      <c r="E580" s="58"/>
      <c r="F580" s="58"/>
      <c r="G580" s="58"/>
      <c r="H580" s="57"/>
      <c r="I580" s="57"/>
    </row>
    <row r="581" spans="1:9" ht="13.5">
      <c r="A581" s="57"/>
      <c r="B581" s="80"/>
      <c r="C581" s="99"/>
      <c r="D581" s="59"/>
      <c r="E581" s="59"/>
      <c r="F581" s="59"/>
      <c r="G581" s="59"/>
      <c r="H581" s="57"/>
      <c r="I581" s="57"/>
    </row>
    <row r="582" spans="1:9" ht="13.5">
      <c r="A582" s="57"/>
      <c r="B582" s="81"/>
      <c r="C582" s="99"/>
      <c r="D582" s="58"/>
      <c r="E582" s="58"/>
      <c r="F582" s="58"/>
      <c r="G582" s="58"/>
      <c r="H582" s="57"/>
      <c r="I582" s="57"/>
    </row>
    <row r="583" spans="1:9" ht="13.5">
      <c r="A583" s="57"/>
      <c r="B583" s="80"/>
      <c r="C583" s="99"/>
      <c r="D583" s="59"/>
      <c r="E583" s="59"/>
      <c r="F583" s="59"/>
      <c r="G583" s="59"/>
      <c r="H583" s="57"/>
      <c r="I583" s="57"/>
    </row>
    <row r="584" spans="1:9" ht="13.5">
      <c r="A584" s="57"/>
      <c r="B584" s="57"/>
      <c r="C584" s="99"/>
      <c r="D584" s="57"/>
      <c r="E584" s="57"/>
      <c r="F584" s="57"/>
      <c r="G584" s="57"/>
      <c r="H584" s="57"/>
      <c r="I584" s="57"/>
    </row>
    <row r="586" spans="1:9" ht="13.5">
      <c r="A586" s="57"/>
      <c r="B586" s="57"/>
      <c r="C586" s="99"/>
      <c r="D586" s="57"/>
      <c r="E586" s="57"/>
      <c r="F586" s="57"/>
      <c r="G586" s="57"/>
      <c r="H586" s="57"/>
      <c r="I586" s="57"/>
    </row>
    <row r="587" spans="1:9" ht="13.5">
      <c r="A587" s="57"/>
      <c r="B587" s="57"/>
      <c r="C587" s="99"/>
      <c r="D587" s="57"/>
      <c r="E587" s="57"/>
      <c r="F587" s="57"/>
      <c r="G587" s="57"/>
      <c r="H587" s="57"/>
      <c r="I587" s="57"/>
    </row>
    <row r="588" spans="1:9" ht="13.5">
      <c r="A588" s="57"/>
      <c r="B588" s="57"/>
      <c r="C588" s="99"/>
      <c r="D588" s="57"/>
      <c r="E588" s="57"/>
      <c r="F588" s="57"/>
      <c r="G588" s="57"/>
      <c r="H588" s="57"/>
      <c r="I588" s="57"/>
    </row>
    <row r="589" spans="1:9" ht="13.5">
      <c r="A589" s="57"/>
      <c r="B589" s="76"/>
      <c r="C589" s="100"/>
      <c r="D589" s="76"/>
      <c r="E589" s="76"/>
      <c r="F589" s="76"/>
      <c r="G589" s="76"/>
      <c r="H589" s="76"/>
      <c r="I589" s="76"/>
    </row>
    <row r="590" spans="1:9" ht="13.5">
      <c r="A590" s="57"/>
      <c r="B590" s="80"/>
      <c r="C590" s="99"/>
      <c r="D590" s="58"/>
      <c r="E590" s="58"/>
      <c r="F590" s="58"/>
      <c r="G590" s="58"/>
      <c r="H590" s="58"/>
      <c r="I590" s="58"/>
    </row>
    <row r="591" spans="1:9" ht="13.5">
      <c r="A591" s="57"/>
      <c r="B591" s="80"/>
      <c r="C591" s="99"/>
      <c r="D591" s="59"/>
      <c r="E591" s="59"/>
      <c r="F591" s="59"/>
      <c r="G591" s="59"/>
      <c r="H591" s="59"/>
      <c r="I591" s="59"/>
    </row>
    <row r="592" spans="1:9" ht="13.5">
      <c r="A592" s="57"/>
      <c r="B592" s="80"/>
      <c r="C592" s="99"/>
      <c r="D592" s="58"/>
      <c r="E592" s="58"/>
      <c r="F592" s="58"/>
      <c r="G592" s="58"/>
      <c r="H592" s="58"/>
      <c r="I592" s="58"/>
    </row>
    <row r="593" spans="1:9" ht="13.5">
      <c r="A593" s="57"/>
      <c r="B593" s="80"/>
      <c r="C593" s="99"/>
      <c r="D593" s="59"/>
      <c r="E593" s="59"/>
      <c r="F593" s="59"/>
      <c r="G593" s="59"/>
      <c r="H593" s="59"/>
      <c r="I593" s="59"/>
    </row>
    <row r="594" spans="1:9" ht="13.5">
      <c r="A594" s="57"/>
      <c r="B594" s="80"/>
      <c r="C594" s="99"/>
      <c r="D594" s="58"/>
      <c r="E594" s="58"/>
      <c r="F594" s="58"/>
      <c r="G594" s="58"/>
      <c r="H594" s="58"/>
      <c r="I594" s="58"/>
    </row>
    <row r="595" spans="1:9" ht="13.5">
      <c r="A595" s="57"/>
      <c r="B595" s="80"/>
      <c r="C595" s="99"/>
      <c r="D595" s="59"/>
      <c r="E595" s="59"/>
      <c r="F595" s="59"/>
      <c r="G595" s="59"/>
      <c r="H595" s="59"/>
      <c r="I595" s="59"/>
    </row>
    <row r="596" spans="1:9" ht="13.5">
      <c r="A596" s="57"/>
      <c r="B596" s="81"/>
      <c r="C596" s="99"/>
      <c r="D596" s="58"/>
      <c r="E596" s="58"/>
      <c r="F596" s="58"/>
      <c r="G596" s="58"/>
      <c r="H596" s="58"/>
      <c r="I596" s="58"/>
    </row>
    <row r="597" spans="1:9" ht="13.5">
      <c r="A597" s="57"/>
      <c r="B597" s="80"/>
      <c r="C597" s="99"/>
      <c r="D597" s="59"/>
      <c r="E597" s="59"/>
      <c r="F597" s="59"/>
      <c r="G597" s="59"/>
      <c r="H597" s="59"/>
      <c r="I597" s="59"/>
    </row>
    <row r="598" spans="1:9" ht="13.5">
      <c r="A598" s="57"/>
      <c r="B598" s="80"/>
      <c r="C598" s="99"/>
      <c r="D598" s="58"/>
      <c r="E598" s="58"/>
      <c r="F598" s="58"/>
      <c r="G598" s="58"/>
      <c r="H598" s="58"/>
      <c r="I598" s="58"/>
    </row>
    <row r="599" spans="1:9" ht="13.5">
      <c r="A599" s="57"/>
      <c r="B599" s="80"/>
      <c r="C599" s="99"/>
      <c r="D599" s="59"/>
      <c r="E599" s="59"/>
      <c r="F599" s="59"/>
      <c r="G599" s="59"/>
      <c r="H599" s="59"/>
      <c r="I599" s="59"/>
    </row>
    <row r="600" spans="1:9" ht="13.5">
      <c r="A600" s="57"/>
      <c r="B600" s="80"/>
      <c r="C600" s="99"/>
      <c r="D600" s="58"/>
      <c r="E600" s="58"/>
      <c r="F600" s="58"/>
      <c r="G600" s="58"/>
      <c r="H600" s="58"/>
      <c r="I600" s="58"/>
    </row>
    <row r="601" spans="1:9" ht="13.5">
      <c r="A601" s="57"/>
      <c r="B601" s="80"/>
      <c r="C601" s="99"/>
      <c r="D601" s="59"/>
      <c r="E601" s="59"/>
      <c r="F601" s="59"/>
      <c r="G601" s="59"/>
      <c r="H601" s="59"/>
      <c r="I601" s="59"/>
    </row>
    <row r="602" spans="1:9" ht="13.5">
      <c r="A602" s="57"/>
      <c r="B602" s="80"/>
      <c r="C602" s="99"/>
      <c r="D602" s="58"/>
      <c r="E602" s="58"/>
      <c r="F602" s="58"/>
      <c r="G602" s="58"/>
      <c r="H602" s="58"/>
      <c r="I602" s="58"/>
    </row>
    <row r="603" spans="1:9" ht="13.5">
      <c r="A603" s="57"/>
      <c r="B603" s="80"/>
      <c r="C603" s="99"/>
      <c r="D603" s="59"/>
      <c r="E603" s="59"/>
      <c r="F603" s="59"/>
      <c r="G603" s="59"/>
      <c r="H603" s="59"/>
      <c r="I603" s="59"/>
    </row>
    <row r="604" spans="1:9" ht="13.5">
      <c r="A604" s="57"/>
      <c r="B604" s="80"/>
      <c r="C604" s="99"/>
      <c r="D604" s="58"/>
      <c r="E604" s="58"/>
      <c r="F604" s="58"/>
      <c r="G604" s="58"/>
      <c r="H604" s="58"/>
      <c r="I604" s="58"/>
    </row>
    <row r="605" spans="1:9" ht="13.5">
      <c r="A605" s="57"/>
      <c r="B605" s="80"/>
      <c r="C605" s="99"/>
      <c r="D605" s="59"/>
      <c r="E605" s="59"/>
      <c r="F605" s="59"/>
      <c r="G605" s="59"/>
      <c r="H605" s="59"/>
      <c r="I605" s="59"/>
    </row>
    <row r="606" spans="1:9" ht="13.5">
      <c r="A606" s="57"/>
      <c r="B606" s="80"/>
      <c r="C606" s="99"/>
      <c r="D606" s="58"/>
      <c r="E606" s="58"/>
      <c r="F606" s="58"/>
      <c r="G606" s="58"/>
      <c r="H606" s="58"/>
      <c r="I606" s="58"/>
    </row>
    <row r="607" spans="1:9" ht="13.5">
      <c r="A607" s="57"/>
      <c r="B607" s="80"/>
      <c r="C607" s="99"/>
      <c r="D607" s="59"/>
      <c r="E607" s="59"/>
      <c r="F607" s="59"/>
      <c r="G607" s="59"/>
      <c r="H607" s="59"/>
      <c r="I607" s="59"/>
    </row>
    <row r="608" spans="1:9" ht="13.5">
      <c r="A608" s="57"/>
      <c r="B608" s="80"/>
      <c r="C608" s="99"/>
      <c r="D608" s="58"/>
      <c r="E608" s="58"/>
      <c r="F608" s="58"/>
      <c r="G608" s="58"/>
      <c r="H608" s="58"/>
      <c r="I608" s="58"/>
    </row>
    <row r="609" spans="1:9" ht="13.5">
      <c r="A609" s="57"/>
      <c r="B609" s="80"/>
      <c r="C609" s="99"/>
      <c r="D609" s="59"/>
      <c r="E609" s="59"/>
      <c r="F609" s="59"/>
      <c r="G609" s="59"/>
      <c r="H609" s="59"/>
      <c r="I609" s="59"/>
    </row>
    <row r="610" spans="1:9" ht="13.5">
      <c r="A610" s="57"/>
      <c r="B610" s="81"/>
      <c r="C610" s="99"/>
      <c r="D610" s="58"/>
      <c r="E610" s="58"/>
      <c r="F610" s="58"/>
      <c r="G610" s="58"/>
      <c r="H610" s="58"/>
      <c r="I610" s="58"/>
    </row>
    <row r="611" spans="1:9" ht="13.5">
      <c r="A611" s="57"/>
      <c r="B611" s="80"/>
      <c r="C611" s="99"/>
      <c r="D611" s="59"/>
      <c r="E611" s="59"/>
      <c r="F611" s="59"/>
      <c r="G611" s="59"/>
      <c r="H611" s="59"/>
      <c r="I611" s="59"/>
    </row>
    <row r="612" spans="1:9" ht="13.5">
      <c r="A612" s="57"/>
      <c r="B612" s="80"/>
      <c r="C612" s="99"/>
      <c r="D612" s="58"/>
      <c r="E612" s="58"/>
      <c r="F612" s="58"/>
      <c r="G612" s="58"/>
      <c r="H612" s="58"/>
      <c r="I612" s="58"/>
    </row>
    <row r="613" spans="1:9" ht="13.5">
      <c r="A613" s="57"/>
      <c r="B613" s="80"/>
      <c r="C613" s="99"/>
      <c r="D613" s="59"/>
      <c r="E613" s="59"/>
      <c r="F613" s="59"/>
      <c r="G613" s="59"/>
      <c r="H613" s="59"/>
      <c r="I613" s="59"/>
    </row>
    <row r="614" spans="1:9" ht="13.5">
      <c r="A614" s="57"/>
      <c r="B614" s="80"/>
      <c r="C614" s="99"/>
      <c r="D614" s="58"/>
      <c r="E614" s="58"/>
      <c r="F614" s="58"/>
      <c r="G614" s="58"/>
      <c r="H614" s="58"/>
      <c r="I614" s="58"/>
    </row>
    <row r="615" spans="1:9" ht="13.5">
      <c r="A615" s="57"/>
      <c r="B615" s="80"/>
      <c r="C615" s="99"/>
      <c r="D615" s="59"/>
      <c r="E615" s="59"/>
      <c r="F615" s="59"/>
      <c r="G615" s="59"/>
      <c r="H615" s="59"/>
      <c r="I615" s="59"/>
    </row>
    <row r="616" spans="1:9" ht="13.5">
      <c r="A616" s="57"/>
      <c r="B616" s="80"/>
      <c r="C616" s="99"/>
      <c r="D616" s="58"/>
      <c r="E616" s="58"/>
      <c r="F616" s="58"/>
      <c r="G616" s="58"/>
      <c r="H616" s="58"/>
      <c r="I616" s="58"/>
    </row>
    <row r="617" spans="1:9" ht="13.5">
      <c r="A617" s="57"/>
      <c r="B617" s="80"/>
      <c r="C617" s="99"/>
      <c r="D617" s="59"/>
      <c r="E617" s="59"/>
      <c r="F617" s="59"/>
      <c r="G617" s="59"/>
      <c r="H617" s="59"/>
      <c r="I617" s="59"/>
    </row>
    <row r="618" spans="1:9" ht="13.5">
      <c r="A618" s="57"/>
      <c r="B618" s="80"/>
      <c r="C618" s="99"/>
      <c r="D618" s="58"/>
      <c r="E618" s="58"/>
      <c r="F618" s="58"/>
      <c r="G618" s="58"/>
      <c r="H618" s="58"/>
      <c r="I618" s="58"/>
    </row>
    <row r="619" spans="1:9" ht="13.5">
      <c r="A619" s="57"/>
      <c r="B619" s="80"/>
      <c r="C619" s="99"/>
      <c r="D619" s="59"/>
      <c r="E619" s="59"/>
      <c r="F619" s="59"/>
      <c r="G619" s="59"/>
      <c r="H619" s="59"/>
      <c r="I619" s="59"/>
    </row>
    <row r="620" spans="1:9" ht="13.5">
      <c r="A620" s="57"/>
      <c r="B620" s="80"/>
      <c r="C620" s="99"/>
      <c r="D620" s="58"/>
      <c r="E620" s="58"/>
      <c r="F620" s="58"/>
      <c r="G620" s="58"/>
      <c r="H620" s="58"/>
      <c r="I620" s="58"/>
    </row>
    <row r="621" spans="1:9" ht="13.5">
      <c r="A621" s="57"/>
      <c r="B621" s="80"/>
      <c r="C621" s="99"/>
      <c r="D621" s="59"/>
      <c r="E621" s="59"/>
      <c r="F621" s="59"/>
      <c r="G621" s="59"/>
      <c r="H621" s="59"/>
      <c r="I621" s="59"/>
    </row>
    <row r="622" spans="1:9" ht="13.5">
      <c r="A622" s="57"/>
      <c r="B622" s="80"/>
      <c r="C622" s="99"/>
      <c r="D622" s="58"/>
      <c r="E622" s="58"/>
      <c r="F622" s="58"/>
      <c r="G622" s="58"/>
      <c r="H622" s="58"/>
      <c r="I622" s="58"/>
    </row>
    <row r="623" spans="1:9" ht="13.5">
      <c r="A623" s="57"/>
      <c r="B623" s="80"/>
      <c r="C623" s="99"/>
      <c r="D623" s="59"/>
      <c r="E623" s="59"/>
      <c r="F623" s="59"/>
      <c r="G623" s="59"/>
      <c r="H623" s="59"/>
      <c r="I623" s="59"/>
    </row>
    <row r="624" spans="1:9" ht="13.5">
      <c r="A624" s="57"/>
      <c r="B624" s="80"/>
      <c r="C624" s="99"/>
      <c r="D624" s="58"/>
      <c r="E624" s="58"/>
      <c r="F624" s="58"/>
      <c r="G624" s="58"/>
      <c r="H624" s="58"/>
      <c r="I624" s="58"/>
    </row>
    <row r="625" spans="1:9" ht="13.5">
      <c r="A625" s="57"/>
      <c r="B625" s="80"/>
      <c r="C625" s="99"/>
      <c r="D625" s="59"/>
      <c r="E625" s="59"/>
      <c r="F625" s="59"/>
      <c r="G625" s="59"/>
      <c r="H625" s="59"/>
      <c r="I625" s="59"/>
    </row>
    <row r="626" spans="1:9" ht="13.5">
      <c r="A626" s="57"/>
      <c r="B626" s="80"/>
      <c r="C626" s="99"/>
      <c r="D626" s="58"/>
      <c r="E626" s="58"/>
      <c r="F626" s="58"/>
      <c r="G626" s="58"/>
      <c r="H626" s="58"/>
      <c r="I626" s="58"/>
    </row>
    <row r="627" spans="1:9" ht="13.5">
      <c r="A627" s="57"/>
      <c r="B627" s="80"/>
      <c r="C627" s="99"/>
      <c r="D627" s="59"/>
      <c r="E627" s="59"/>
      <c r="F627" s="59"/>
      <c r="G627" s="59"/>
      <c r="H627" s="59"/>
      <c r="I627" s="59"/>
    </row>
    <row r="628" spans="1:9" ht="13.5">
      <c r="A628" s="57"/>
      <c r="B628" s="80"/>
      <c r="C628" s="99"/>
      <c r="D628" s="58"/>
      <c r="E628" s="58"/>
      <c r="F628" s="58"/>
      <c r="G628" s="58"/>
      <c r="H628" s="58"/>
      <c r="I628" s="58"/>
    </row>
    <row r="629" spans="1:9" ht="13.5">
      <c r="A629" s="57"/>
      <c r="B629" s="80"/>
      <c r="C629" s="99"/>
      <c r="D629" s="59"/>
      <c r="E629" s="59"/>
      <c r="F629" s="59"/>
      <c r="G629" s="59"/>
      <c r="H629" s="59"/>
      <c r="I629" s="59"/>
    </row>
    <row r="630" spans="1:9" ht="13.5">
      <c r="A630" s="57"/>
      <c r="B630" s="81"/>
      <c r="C630" s="99"/>
      <c r="D630" s="58"/>
      <c r="E630" s="58"/>
      <c r="F630" s="58"/>
      <c r="G630" s="58"/>
      <c r="H630" s="58"/>
      <c r="I630" s="58"/>
    </row>
    <row r="631" spans="1:9" ht="13.5">
      <c r="A631" s="57"/>
      <c r="B631" s="80"/>
      <c r="C631" s="99"/>
      <c r="D631" s="59"/>
      <c r="E631" s="59"/>
      <c r="F631" s="59"/>
      <c r="G631" s="59"/>
      <c r="H631" s="59"/>
      <c r="I631" s="59"/>
    </row>
    <row r="632" spans="1:9" ht="13.5">
      <c r="A632" s="57"/>
      <c r="B632" s="57"/>
      <c r="C632" s="99"/>
      <c r="D632" s="57"/>
      <c r="E632" s="57"/>
      <c r="F632" s="57"/>
      <c r="G632" s="57"/>
      <c r="H632" s="57"/>
      <c r="I632" s="57"/>
    </row>
    <row r="633" spans="1:9" ht="13.5">
      <c r="A633" s="57"/>
      <c r="B633" s="57"/>
      <c r="C633" s="99"/>
      <c r="D633" s="57"/>
      <c r="E633" s="57"/>
      <c r="F633" s="57"/>
      <c r="G633" s="57"/>
      <c r="H633" s="57"/>
      <c r="I633" s="57"/>
    </row>
    <row r="634" spans="1:9" ht="13.5">
      <c r="A634" s="57"/>
      <c r="B634" s="57"/>
      <c r="C634" s="99"/>
      <c r="D634" s="57"/>
      <c r="E634" s="57"/>
      <c r="F634" s="57"/>
      <c r="G634" s="57"/>
      <c r="H634" s="57"/>
      <c r="I634" s="57"/>
    </row>
    <row r="635" spans="1:9" ht="13.5">
      <c r="A635" s="57"/>
      <c r="B635" s="57"/>
      <c r="C635" s="99"/>
      <c r="D635" s="57"/>
      <c r="E635" s="57"/>
      <c r="F635" s="57"/>
      <c r="G635" s="57"/>
      <c r="H635" s="57"/>
      <c r="I635" s="57"/>
    </row>
    <row r="636" spans="1:9" ht="13.5">
      <c r="A636" s="57"/>
      <c r="B636" s="57"/>
      <c r="C636" s="99"/>
      <c r="D636" s="57"/>
      <c r="E636" s="57"/>
      <c r="F636" s="57"/>
      <c r="G636" s="57"/>
      <c r="H636" s="57"/>
      <c r="I636" s="57"/>
    </row>
    <row r="637" spans="1:9" ht="13.5">
      <c r="A637" s="57"/>
      <c r="B637" s="57"/>
      <c r="C637" s="99"/>
      <c r="D637" s="57"/>
      <c r="E637" s="57"/>
      <c r="F637" s="57"/>
      <c r="G637" s="57"/>
      <c r="H637" s="57"/>
      <c r="I637" s="57"/>
    </row>
    <row r="638" spans="1:9" ht="13.5">
      <c r="A638" s="57"/>
      <c r="B638" s="57"/>
      <c r="C638" s="99"/>
      <c r="D638" s="57"/>
      <c r="E638" s="57"/>
      <c r="F638" s="57"/>
      <c r="G638" s="57"/>
      <c r="H638" s="57"/>
      <c r="I638" s="57"/>
    </row>
    <row r="639" spans="1:9" ht="13.5">
      <c r="A639" s="57"/>
      <c r="B639" s="76"/>
      <c r="C639" s="100"/>
      <c r="D639" s="76"/>
      <c r="E639" s="76"/>
      <c r="F639" s="76"/>
      <c r="G639" s="76"/>
      <c r="H639" s="57"/>
      <c r="I639" s="57"/>
    </row>
    <row r="640" spans="1:9" ht="13.5">
      <c r="A640" s="57"/>
      <c r="B640" s="80"/>
      <c r="C640" s="99"/>
      <c r="D640" s="58"/>
      <c r="E640" s="58"/>
      <c r="F640" s="58"/>
      <c r="G640" s="58"/>
      <c r="H640" s="57"/>
      <c r="I640" s="57"/>
    </row>
    <row r="641" spans="1:9" ht="13.5">
      <c r="A641" s="57"/>
      <c r="B641" s="80"/>
      <c r="C641" s="99"/>
      <c r="D641" s="59"/>
      <c r="E641" s="59"/>
      <c r="F641" s="59"/>
      <c r="G641" s="59"/>
      <c r="H641" s="57"/>
      <c r="I641" s="57"/>
    </row>
    <row r="642" spans="1:9" ht="13.5">
      <c r="A642" s="57"/>
      <c r="B642" s="80"/>
      <c r="C642" s="99"/>
      <c r="D642" s="58"/>
      <c r="E642" s="58"/>
      <c r="F642" s="58"/>
      <c r="G642" s="58"/>
      <c r="H642" s="57"/>
      <c r="I642" s="57"/>
    </row>
    <row r="643" spans="1:9" ht="13.5">
      <c r="A643" s="57"/>
      <c r="B643" s="80"/>
      <c r="C643" s="99"/>
      <c r="D643" s="59"/>
      <c r="E643" s="59"/>
      <c r="F643" s="59"/>
      <c r="G643" s="59"/>
      <c r="H643" s="57"/>
      <c r="I643" s="57"/>
    </row>
    <row r="644" spans="1:9" ht="13.5">
      <c r="A644" s="57"/>
      <c r="B644" s="80"/>
      <c r="C644" s="99"/>
      <c r="D644" s="58"/>
      <c r="E644" s="58"/>
      <c r="F644" s="58"/>
      <c r="G644" s="58"/>
      <c r="H644" s="57"/>
      <c r="I644" s="57"/>
    </row>
    <row r="645" spans="1:9" ht="13.5">
      <c r="A645" s="57"/>
      <c r="B645" s="80"/>
      <c r="C645" s="99"/>
      <c r="D645" s="59"/>
      <c r="E645" s="59"/>
      <c r="F645" s="59"/>
      <c r="G645" s="59"/>
      <c r="H645" s="57"/>
      <c r="I645" s="57"/>
    </row>
    <row r="646" spans="1:9" ht="13.5">
      <c r="A646" s="57"/>
      <c r="B646" s="81"/>
      <c r="C646" s="99"/>
      <c r="D646" s="58"/>
      <c r="E646" s="58"/>
      <c r="F646" s="58"/>
      <c r="G646" s="58"/>
      <c r="H646" s="57"/>
      <c r="I646" s="57"/>
    </row>
    <row r="647" spans="1:9" ht="13.5">
      <c r="A647" s="57"/>
      <c r="B647" s="80"/>
      <c r="C647" s="99"/>
      <c r="D647" s="59"/>
      <c r="E647" s="59"/>
      <c r="F647" s="59"/>
      <c r="G647" s="59"/>
      <c r="H647" s="57"/>
      <c r="I647" s="57"/>
    </row>
    <row r="648" spans="1:9" ht="13.5">
      <c r="A648" s="57"/>
      <c r="B648" s="80"/>
      <c r="C648" s="99"/>
      <c r="D648" s="58"/>
      <c r="E648" s="58"/>
      <c r="F648" s="58"/>
      <c r="G648" s="58"/>
      <c r="H648" s="57"/>
      <c r="I648" s="57"/>
    </row>
    <row r="649" spans="1:9" ht="13.5">
      <c r="A649" s="57"/>
      <c r="B649" s="80"/>
      <c r="C649" s="99"/>
      <c r="D649" s="59"/>
      <c r="E649" s="59"/>
      <c r="F649" s="59"/>
      <c r="G649" s="59"/>
      <c r="H649" s="57"/>
      <c r="I649" s="57"/>
    </row>
    <row r="650" spans="1:9" ht="13.5">
      <c r="A650" s="57"/>
      <c r="B650" s="80"/>
      <c r="C650" s="99"/>
      <c r="D650" s="58"/>
      <c r="E650" s="58"/>
      <c r="F650" s="58"/>
      <c r="G650" s="58"/>
      <c r="H650" s="57"/>
      <c r="I650" s="57"/>
    </row>
    <row r="651" spans="1:9" ht="13.5">
      <c r="A651" s="57"/>
      <c r="B651" s="80"/>
      <c r="C651" s="99"/>
      <c r="D651" s="59"/>
      <c r="E651" s="59"/>
      <c r="F651" s="59"/>
      <c r="G651" s="59"/>
      <c r="H651" s="57"/>
      <c r="I651" s="57"/>
    </row>
    <row r="652" spans="1:9" ht="13.5">
      <c r="A652" s="57"/>
      <c r="B652" s="80"/>
      <c r="C652" s="99"/>
      <c r="D652" s="58"/>
      <c r="E652" s="58"/>
      <c r="F652" s="58"/>
      <c r="G652" s="58"/>
      <c r="H652" s="57"/>
      <c r="I652" s="57"/>
    </row>
    <row r="653" spans="1:9" ht="13.5">
      <c r="A653" s="57"/>
      <c r="B653" s="80"/>
      <c r="C653" s="99"/>
      <c r="D653" s="59"/>
      <c r="E653" s="59"/>
      <c r="F653" s="59"/>
      <c r="G653" s="59"/>
      <c r="H653" s="57"/>
      <c r="I653" s="57"/>
    </row>
    <row r="654" spans="1:9" ht="13.5">
      <c r="A654" s="57"/>
      <c r="B654" s="80"/>
      <c r="C654" s="99"/>
      <c r="D654" s="58"/>
      <c r="E654" s="58"/>
      <c r="F654" s="58"/>
      <c r="G654" s="58"/>
      <c r="H654" s="57"/>
      <c r="I654" s="57"/>
    </row>
    <row r="655" spans="1:9" ht="13.5">
      <c r="A655" s="57"/>
      <c r="B655" s="80"/>
      <c r="C655" s="99"/>
      <c r="D655" s="59"/>
      <c r="E655" s="59"/>
      <c r="F655" s="59"/>
      <c r="G655" s="59"/>
      <c r="H655" s="57"/>
      <c r="I655" s="57"/>
    </row>
    <row r="656" spans="1:9" ht="13.5">
      <c r="A656" s="57"/>
      <c r="B656" s="80"/>
      <c r="C656" s="99"/>
      <c r="D656" s="58"/>
      <c r="E656" s="58"/>
      <c r="F656" s="58"/>
      <c r="G656" s="58"/>
      <c r="H656" s="57"/>
      <c r="I656" s="57"/>
    </row>
    <row r="657" spans="1:9" ht="13.5">
      <c r="A657" s="57"/>
      <c r="B657" s="80"/>
      <c r="C657" s="99"/>
      <c r="D657" s="59"/>
      <c r="E657" s="59"/>
      <c r="F657" s="59"/>
      <c r="G657" s="59"/>
      <c r="H657" s="57"/>
      <c r="I657" s="57"/>
    </row>
    <row r="658" spans="1:9" ht="13.5">
      <c r="A658" s="57"/>
      <c r="B658" s="80"/>
      <c r="C658" s="99"/>
      <c r="D658" s="58"/>
      <c r="E658" s="58"/>
      <c r="F658" s="58"/>
      <c r="G658" s="58"/>
      <c r="H658" s="57"/>
      <c r="I658" s="57"/>
    </row>
    <row r="659" spans="1:9" ht="13.5">
      <c r="A659" s="57"/>
      <c r="B659" s="80"/>
      <c r="C659" s="99"/>
      <c r="D659" s="59"/>
      <c r="E659" s="59"/>
      <c r="F659" s="59"/>
      <c r="G659" s="59"/>
      <c r="H659" s="57"/>
      <c r="I659" s="57"/>
    </row>
    <row r="660" spans="1:9" ht="13.5">
      <c r="A660" s="57"/>
      <c r="B660" s="81"/>
      <c r="C660" s="99"/>
      <c r="D660" s="58"/>
      <c r="E660" s="58"/>
      <c r="F660" s="58"/>
      <c r="G660" s="58"/>
      <c r="H660" s="57"/>
      <c r="I660" s="57"/>
    </row>
    <row r="661" spans="1:9" ht="13.5">
      <c r="A661" s="57"/>
      <c r="B661" s="80"/>
      <c r="C661" s="99"/>
      <c r="D661" s="59"/>
      <c r="E661" s="59"/>
      <c r="F661" s="59"/>
      <c r="G661" s="59"/>
      <c r="H661" s="57"/>
      <c r="I661" s="57"/>
    </row>
    <row r="662" spans="1:9" ht="13.5">
      <c r="A662" s="57"/>
      <c r="B662" s="80"/>
      <c r="C662" s="99"/>
      <c r="D662" s="58"/>
      <c r="E662" s="58"/>
      <c r="F662" s="58"/>
      <c r="G662" s="58"/>
      <c r="H662" s="57"/>
      <c r="I662" s="57"/>
    </row>
    <row r="663" spans="1:9" ht="13.5">
      <c r="A663" s="57"/>
      <c r="B663" s="80"/>
      <c r="C663" s="99"/>
      <c r="D663" s="59"/>
      <c r="E663" s="59"/>
      <c r="F663" s="59"/>
      <c r="G663" s="59"/>
      <c r="H663" s="57"/>
      <c r="I663" s="57"/>
    </row>
    <row r="664" spans="1:9" ht="13.5">
      <c r="A664" s="57"/>
      <c r="B664" s="80"/>
      <c r="C664" s="99"/>
      <c r="D664" s="58"/>
      <c r="E664" s="58"/>
      <c r="F664" s="58"/>
      <c r="G664" s="58"/>
      <c r="H664" s="57"/>
      <c r="I664" s="57"/>
    </row>
    <row r="665" spans="1:9" ht="13.5">
      <c r="A665" s="57"/>
      <c r="B665" s="80"/>
      <c r="C665" s="99"/>
      <c r="D665" s="59"/>
      <c r="E665" s="59"/>
      <c r="F665" s="59"/>
      <c r="G665" s="59"/>
      <c r="H665" s="57"/>
      <c r="I665" s="57"/>
    </row>
    <row r="666" spans="1:9" ht="13.5">
      <c r="A666" s="57"/>
      <c r="B666" s="80"/>
      <c r="C666" s="99"/>
      <c r="D666" s="58"/>
      <c r="E666" s="58"/>
      <c r="F666" s="58"/>
      <c r="G666" s="58"/>
      <c r="H666" s="57"/>
      <c r="I666" s="57"/>
    </row>
    <row r="667" spans="1:9" ht="13.5">
      <c r="A667" s="57"/>
      <c r="B667" s="80"/>
      <c r="C667" s="99"/>
      <c r="D667" s="59"/>
      <c r="E667" s="59"/>
      <c r="F667" s="59"/>
      <c r="G667" s="59"/>
      <c r="H667" s="57"/>
      <c r="I667" s="57"/>
    </row>
    <row r="668" spans="1:9" ht="13.5">
      <c r="A668" s="57"/>
      <c r="B668" s="80"/>
      <c r="C668" s="99"/>
      <c r="D668" s="58"/>
      <c r="E668" s="58"/>
      <c r="F668" s="58"/>
      <c r="G668" s="58"/>
      <c r="H668" s="57"/>
      <c r="I668" s="57"/>
    </row>
    <row r="669" spans="1:9" ht="13.5">
      <c r="A669" s="57"/>
      <c r="B669" s="80"/>
      <c r="C669" s="99"/>
      <c r="D669" s="59"/>
      <c r="E669" s="59"/>
      <c r="F669" s="59"/>
      <c r="G669" s="59"/>
      <c r="H669" s="57"/>
      <c r="I669" s="57"/>
    </row>
    <row r="670" spans="1:9" ht="13.5">
      <c r="A670" s="57"/>
      <c r="B670" s="80"/>
      <c r="C670" s="99"/>
      <c r="D670" s="58"/>
      <c r="E670" s="58"/>
      <c r="F670" s="58"/>
      <c r="G670" s="58"/>
      <c r="H670" s="57"/>
      <c r="I670" s="57"/>
    </row>
    <row r="671" spans="1:9" ht="13.5">
      <c r="A671" s="57"/>
      <c r="B671" s="80"/>
      <c r="C671" s="99"/>
      <c r="D671" s="59"/>
      <c r="E671" s="59"/>
      <c r="F671" s="59"/>
      <c r="G671" s="59"/>
      <c r="H671" s="57"/>
      <c r="I671" s="57"/>
    </row>
    <row r="672" spans="1:9" ht="13.5">
      <c r="A672" s="57"/>
      <c r="B672" s="80"/>
      <c r="C672" s="99"/>
      <c r="D672" s="58"/>
      <c r="E672" s="58"/>
      <c r="F672" s="58"/>
      <c r="G672" s="58"/>
      <c r="H672" s="57"/>
      <c r="I672" s="57"/>
    </row>
    <row r="673" spans="1:9" ht="13.5">
      <c r="A673" s="57"/>
      <c r="B673" s="80"/>
      <c r="C673" s="99"/>
      <c r="D673" s="59"/>
      <c r="E673" s="59"/>
      <c r="F673" s="59"/>
      <c r="G673" s="59"/>
      <c r="H673" s="57"/>
      <c r="I673" s="57"/>
    </row>
    <row r="674" spans="1:9" ht="13.5">
      <c r="A674" s="57"/>
      <c r="B674" s="80"/>
      <c r="C674" s="99"/>
      <c r="D674" s="58"/>
      <c r="E674" s="58"/>
      <c r="F674" s="58"/>
      <c r="G674" s="58"/>
      <c r="H674" s="57"/>
      <c r="I674" s="57"/>
    </row>
    <row r="675" spans="1:9" ht="13.5">
      <c r="A675" s="57"/>
      <c r="B675" s="80"/>
      <c r="C675" s="99"/>
      <c r="D675" s="59"/>
      <c r="E675" s="59"/>
      <c r="F675" s="59"/>
      <c r="G675" s="59"/>
      <c r="H675" s="57"/>
      <c r="I675" s="57"/>
    </row>
    <row r="676" spans="1:9" ht="13.5">
      <c r="A676" s="57"/>
      <c r="B676" s="80"/>
      <c r="C676" s="99"/>
      <c r="D676" s="58"/>
      <c r="E676" s="58"/>
      <c r="F676" s="58"/>
      <c r="G676" s="58"/>
      <c r="H676" s="57"/>
      <c r="I676" s="57"/>
    </row>
    <row r="677" spans="1:9" ht="13.5">
      <c r="A677" s="57"/>
      <c r="B677" s="80"/>
      <c r="C677" s="99"/>
      <c r="D677" s="59"/>
      <c r="E677" s="59"/>
      <c r="F677" s="59"/>
      <c r="G677" s="59"/>
      <c r="H677" s="57"/>
      <c r="I677" s="57"/>
    </row>
    <row r="678" spans="1:9" ht="13.5">
      <c r="A678" s="57"/>
      <c r="B678" s="80"/>
      <c r="C678" s="99"/>
      <c r="D678" s="58"/>
      <c r="E678" s="58"/>
      <c r="F678" s="58"/>
      <c r="G678" s="58"/>
      <c r="H678" s="57"/>
      <c r="I678" s="57"/>
    </row>
    <row r="679" spans="1:9" ht="13.5">
      <c r="A679" s="57"/>
      <c r="B679" s="80"/>
      <c r="C679" s="99"/>
      <c r="D679" s="59"/>
      <c r="E679" s="59"/>
      <c r="F679" s="59"/>
      <c r="G679" s="59"/>
      <c r="H679" s="57"/>
      <c r="I679" s="57"/>
    </row>
    <row r="680" spans="1:9" ht="13.5">
      <c r="A680" s="57"/>
      <c r="B680" s="81"/>
      <c r="C680" s="99"/>
      <c r="D680" s="58"/>
      <c r="E680" s="58"/>
      <c r="F680" s="58"/>
      <c r="G680" s="58"/>
      <c r="H680" s="57"/>
      <c r="I680" s="57"/>
    </row>
    <row r="681" spans="1:9" ht="13.5">
      <c r="A681" s="57"/>
      <c r="B681" s="80"/>
      <c r="C681" s="99"/>
      <c r="D681" s="59"/>
      <c r="E681" s="59"/>
      <c r="F681" s="59"/>
      <c r="G681" s="59"/>
      <c r="H681" s="57"/>
      <c r="I681" s="57"/>
    </row>
    <row r="682" spans="1:9" ht="13.5">
      <c r="A682" s="57"/>
      <c r="B682" s="57"/>
      <c r="C682" s="99"/>
      <c r="D682" s="57"/>
      <c r="E682" s="57"/>
      <c r="F682" s="57"/>
      <c r="G682" s="57"/>
      <c r="H682" s="57"/>
      <c r="I682" s="57"/>
    </row>
    <row r="683" spans="1:9" ht="13.5">
      <c r="A683" s="57"/>
      <c r="B683" s="57"/>
      <c r="C683" s="99"/>
      <c r="D683" s="57"/>
      <c r="E683" s="57"/>
      <c r="F683" s="57"/>
      <c r="G683" s="57"/>
      <c r="H683" s="57"/>
      <c r="I683" s="57"/>
    </row>
    <row r="684" spans="1:9" ht="13.5">
      <c r="A684" s="57"/>
      <c r="B684" s="57"/>
      <c r="C684" s="99"/>
      <c r="D684" s="57"/>
      <c r="E684" s="57"/>
      <c r="F684" s="57"/>
      <c r="G684" s="57"/>
      <c r="H684" s="57"/>
      <c r="I684" s="57"/>
    </row>
    <row r="685" spans="1:9" ht="13.5">
      <c r="A685" s="57"/>
      <c r="B685" s="57"/>
      <c r="C685" s="99"/>
      <c r="D685" s="57"/>
      <c r="E685" s="57"/>
      <c r="F685" s="57"/>
      <c r="G685" s="57"/>
      <c r="H685" s="57"/>
      <c r="I685" s="57"/>
    </row>
    <row r="686" spans="1:9" ht="13.5">
      <c r="A686" s="57"/>
      <c r="B686" s="57"/>
      <c r="C686" s="99"/>
      <c r="D686" s="57"/>
      <c r="E686" s="57"/>
      <c r="F686" s="57"/>
      <c r="G686" s="57"/>
      <c r="H686" s="57"/>
      <c r="I686" s="57"/>
    </row>
    <row r="687" spans="1:9" ht="13.5">
      <c r="A687" s="57"/>
      <c r="B687" s="57"/>
      <c r="C687" s="99"/>
      <c r="D687" s="57"/>
      <c r="E687" s="57"/>
      <c r="F687" s="57"/>
      <c r="G687" s="57"/>
      <c r="H687" s="57"/>
      <c r="I687" s="57"/>
    </row>
    <row r="688" spans="1:9" ht="13.5">
      <c r="A688" s="57"/>
      <c r="B688" s="57"/>
      <c r="C688" s="99"/>
      <c r="D688" s="57"/>
      <c r="E688" s="57"/>
      <c r="F688" s="57"/>
      <c r="G688" s="57"/>
      <c r="H688" s="57"/>
      <c r="I688" s="57"/>
    </row>
    <row r="689" spans="1:9" ht="13.5">
      <c r="A689" s="57"/>
      <c r="B689" s="76"/>
      <c r="C689" s="100"/>
      <c r="D689" s="76"/>
      <c r="E689" s="76"/>
      <c r="F689" s="76"/>
      <c r="G689" s="76"/>
      <c r="H689" s="57"/>
      <c r="I689" s="57"/>
    </row>
    <row r="690" spans="1:9" ht="13.5">
      <c r="A690" s="57"/>
      <c r="B690" s="80"/>
      <c r="C690" s="99"/>
      <c r="D690" s="58"/>
      <c r="E690" s="58"/>
      <c r="F690" s="58"/>
      <c r="G690" s="58"/>
      <c r="H690" s="57"/>
      <c r="I690" s="57"/>
    </row>
    <row r="691" spans="1:9" ht="13.5">
      <c r="A691" s="57"/>
      <c r="B691" s="80"/>
      <c r="C691" s="99"/>
      <c r="D691" s="59"/>
      <c r="E691" s="59"/>
      <c r="F691" s="59"/>
      <c r="G691" s="59"/>
      <c r="H691" s="57"/>
      <c r="I691" s="57"/>
    </row>
    <row r="692" spans="1:9" ht="13.5">
      <c r="A692" s="57"/>
      <c r="B692" s="80"/>
      <c r="C692" s="99"/>
      <c r="D692" s="58"/>
      <c r="E692" s="58"/>
      <c r="F692" s="58"/>
      <c r="G692" s="58"/>
      <c r="H692" s="57"/>
      <c r="I692" s="57"/>
    </row>
    <row r="693" spans="1:9" ht="13.5">
      <c r="A693" s="57"/>
      <c r="B693" s="80"/>
      <c r="C693" s="99"/>
      <c r="D693" s="59"/>
      <c r="E693" s="59"/>
      <c r="F693" s="59"/>
      <c r="G693" s="59"/>
      <c r="H693" s="57"/>
      <c r="I693" s="57"/>
    </row>
    <row r="694" spans="1:9" ht="13.5">
      <c r="A694" s="57"/>
      <c r="B694" s="80"/>
      <c r="C694" s="99"/>
      <c r="D694" s="58"/>
      <c r="E694" s="58"/>
      <c r="F694" s="58"/>
      <c r="G694" s="58"/>
      <c r="H694" s="57"/>
      <c r="I694" s="57"/>
    </row>
    <row r="695" spans="1:9" ht="13.5">
      <c r="A695" s="57"/>
      <c r="B695" s="80"/>
      <c r="C695" s="99"/>
      <c r="D695" s="59"/>
      <c r="E695" s="59"/>
      <c r="F695" s="59"/>
      <c r="G695" s="59"/>
      <c r="H695" s="57"/>
      <c r="I695" s="57"/>
    </row>
    <row r="696" spans="1:9" ht="13.5">
      <c r="A696" s="57"/>
      <c r="B696" s="81"/>
      <c r="C696" s="99"/>
      <c r="D696" s="58"/>
      <c r="E696" s="58"/>
      <c r="F696" s="58"/>
      <c r="G696" s="58"/>
      <c r="H696" s="57"/>
      <c r="I696" s="57"/>
    </row>
    <row r="697" spans="1:9" ht="13.5">
      <c r="A697" s="57"/>
      <c r="B697" s="80"/>
      <c r="C697" s="99"/>
      <c r="D697" s="59"/>
      <c r="E697" s="59"/>
      <c r="F697" s="59"/>
      <c r="G697" s="59"/>
      <c r="H697" s="57"/>
      <c r="I697" s="57"/>
    </row>
    <row r="698" spans="1:9" ht="13.5">
      <c r="A698" s="57"/>
      <c r="B698" s="80"/>
      <c r="C698" s="99"/>
      <c r="D698" s="58"/>
      <c r="E698" s="58"/>
      <c r="F698" s="58"/>
      <c r="G698" s="58"/>
      <c r="H698" s="57"/>
      <c r="I698" s="57"/>
    </row>
    <row r="699" spans="1:9" ht="13.5">
      <c r="A699" s="57"/>
      <c r="B699" s="80"/>
      <c r="C699" s="99"/>
      <c r="D699" s="59"/>
      <c r="E699" s="59"/>
      <c r="F699" s="59"/>
      <c r="G699" s="59"/>
      <c r="H699" s="57"/>
      <c r="I699" s="57"/>
    </row>
    <row r="700" spans="1:9" ht="13.5">
      <c r="A700" s="57"/>
      <c r="B700" s="80"/>
      <c r="C700" s="99"/>
      <c r="D700" s="58"/>
      <c r="E700" s="58"/>
      <c r="F700" s="58"/>
      <c r="G700" s="58"/>
      <c r="H700" s="57"/>
      <c r="I700" s="57"/>
    </row>
    <row r="701" spans="1:9" ht="13.5">
      <c r="A701" s="57"/>
      <c r="B701" s="80"/>
      <c r="C701" s="99"/>
      <c r="D701" s="59"/>
      <c r="E701" s="59"/>
      <c r="F701" s="59"/>
      <c r="G701" s="59"/>
      <c r="H701" s="57"/>
      <c r="I701" s="57"/>
    </row>
    <row r="702" spans="1:9" ht="13.5">
      <c r="A702" s="57"/>
      <c r="B702" s="80"/>
      <c r="C702" s="99"/>
      <c r="D702" s="58"/>
      <c r="E702" s="58"/>
      <c r="F702" s="58"/>
      <c r="G702" s="58"/>
      <c r="H702" s="57"/>
      <c r="I702" s="57"/>
    </row>
    <row r="703" spans="1:9" ht="13.5">
      <c r="A703" s="57"/>
      <c r="B703" s="80"/>
      <c r="C703" s="99"/>
      <c r="D703" s="59"/>
      <c r="E703" s="59"/>
      <c r="F703" s="59"/>
      <c r="G703" s="59"/>
      <c r="H703" s="57"/>
      <c r="I703" s="57"/>
    </row>
    <row r="704" spans="1:9" ht="13.5">
      <c r="A704" s="57"/>
      <c r="B704" s="80"/>
      <c r="C704" s="99"/>
      <c r="D704" s="58"/>
      <c r="E704" s="58"/>
      <c r="F704" s="58"/>
      <c r="G704" s="58"/>
      <c r="H704" s="57"/>
      <c r="I704" s="57"/>
    </row>
    <row r="705" spans="1:9" ht="13.5">
      <c r="A705" s="57"/>
      <c r="B705" s="80"/>
      <c r="C705" s="99"/>
      <c r="D705" s="59"/>
      <c r="E705" s="59"/>
      <c r="F705" s="59"/>
      <c r="G705" s="59"/>
      <c r="H705" s="57"/>
      <c r="I705" s="57"/>
    </row>
    <row r="706" spans="1:9" ht="13.5">
      <c r="A706" s="57"/>
      <c r="B706" s="80"/>
      <c r="C706" s="99"/>
      <c r="D706" s="58"/>
      <c r="E706" s="58"/>
      <c r="F706" s="58"/>
      <c r="G706" s="58"/>
      <c r="H706" s="57"/>
      <c r="I706" s="57"/>
    </row>
    <row r="707" spans="1:9" ht="13.5">
      <c r="A707" s="57"/>
      <c r="B707" s="80"/>
      <c r="C707" s="99"/>
      <c r="D707" s="59"/>
      <c r="E707" s="59"/>
      <c r="F707" s="59"/>
      <c r="G707" s="59"/>
      <c r="H707" s="57"/>
      <c r="I707" s="57"/>
    </row>
    <row r="708" spans="1:9" ht="13.5">
      <c r="A708" s="57"/>
      <c r="B708" s="80"/>
      <c r="C708" s="99"/>
      <c r="D708" s="58"/>
      <c r="E708" s="58"/>
      <c r="F708" s="58"/>
      <c r="G708" s="58"/>
      <c r="H708" s="57"/>
      <c r="I708" s="57"/>
    </row>
    <row r="709" spans="1:9" ht="13.5">
      <c r="A709" s="57"/>
      <c r="B709" s="80"/>
      <c r="C709" s="99"/>
      <c r="D709" s="59"/>
      <c r="E709" s="59"/>
      <c r="F709" s="59"/>
      <c r="G709" s="59"/>
      <c r="H709" s="57"/>
      <c r="I709" s="57"/>
    </row>
    <row r="710" spans="1:9" ht="13.5">
      <c r="A710" s="57"/>
      <c r="B710" s="81"/>
      <c r="C710" s="99"/>
      <c r="D710" s="58"/>
      <c r="E710" s="58"/>
      <c r="F710" s="58"/>
      <c r="G710" s="58"/>
      <c r="H710" s="57"/>
      <c r="I710" s="57"/>
    </row>
    <row r="711" spans="1:9" ht="13.5">
      <c r="A711" s="57"/>
      <c r="B711" s="80"/>
      <c r="C711" s="99"/>
      <c r="D711" s="59"/>
      <c r="E711" s="59"/>
      <c r="F711" s="59"/>
      <c r="G711" s="59"/>
      <c r="H711" s="57"/>
      <c r="I711" s="57"/>
    </row>
    <row r="712" spans="1:9" ht="13.5">
      <c r="A712" s="57"/>
      <c r="B712" s="80"/>
      <c r="C712" s="99"/>
      <c r="D712" s="58"/>
      <c r="E712" s="58"/>
      <c r="F712" s="58"/>
      <c r="G712" s="58"/>
      <c r="H712" s="57"/>
      <c r="I712" s="57"/>
    </row>
    <row r="713" spans="1:9" ht="13.5">
      <c r="A713" s="57"/>
      <c r="B713" s="80"/>
      <c r="C713" s="99"/>
      <c r="D713" s="59"/>
      <c r="E713" s="59"/>
      <c r="F713" s="59"/>
      <c r="G713" s="59"/>
      <c r="H713" s="57"/>
      <c r="I713" s="57"/>
    </row>
    <row r="714" spans="1:9" ht="13.5">
      <c r="A714" s="57"/>
      <c r="B714" s="80"/>
      <c r="C714" s="99"/>
      <c r="D714" s="58"/>
      <c r="E714" s="58"/>
      <c r="F714" s="58"/>
      <c r="G714" s="58"/>
      <c r="H714" s="57"/>
      <c r="I714" s="57"/>
    </row>
    <row r="715" spans="1:9" ht="13.5">
      <c r="A715" s="57"/>
      <c r="B715" s="80"/>
      <c r="C715" s="99"/>
      <c r="D715" s="59"/>
      <c r="E715" s="59"/>
      <c r="F715" s="59"/>
      <c r="G715" s="59"/>
      <c r="H715" s="57"/>
      <c r="I715" s="57"/>
    </row>
    <row r="716" spans="1:9" ht="13.5">
      <c r="A716" s="57"/>
      <c r="B716" s="80"/>
      <c r="C716" s="99"/>
      <c r="D716" s="58"/>
      <c r="E716" s="58"/>
      <c r="F716" s="58"/>
      <c r="G716" s="58"/>
      <c r="H716" s="57"/>
      <c r="I716" s="57"/>
    </row>
    <row r="717" spans="1:9" ht="13.5">
      <c r="A717" s="57"/>
      <c r="B717" s="80"/>
      <c r="C717" s="99"/>
      <c r="D717" s="59"/>
      <c r="E717" s="59"/>
      <c r="F717" s="59"/>
      <c r="G717" s="59"/>
      <c r="H717" s="57"/>
      <c r="I717" s="57"/>
    </row>
    <row r="718" spans="1:9" ht="13.5">
      <c r="A718" s="57"/>
      <c r="B718" s="80"/>
      <c r="C718" s="99"/>
      <c r="D718" s="58"/>
      <c r="E718" s="58"/>
      <c r="F718" s="58"/>
      <c r="G718" s="58"/>
      <c r="H718" s="57"/>
      <c r="I718" s="57"/>
    </row>
    <row r="719" spans="1:9" ht="13.5">
      <c r="A719" s="57"/>
      <c r="B719" s="80"/>
      <c r="C719" s="99"/>
      <c r="D719" s="59"/>
      <c r="E719" s="59"/>
      <c r="F719" s="59"/>
      <c r="G719" s="59"/>
      <c r="H719" s="57"/>
      <c r="I719" s="57"/>
    </row>
    <row r="720" spans="1:9" ht="13.5">
      <c r="A720" s="57"/>
      <c r="B720" s="80"/>
      <c r="C720" s="99"/>
      <c r="D720" s="58"/>
      <c r="E720" s="58"/>
      <c r="F720" s="58"/>
      <c r="G720" s="58"/>
      <c r="H720" s="57"/>
      <c r="I720" s="57"/>
    </row>
    <row r="721" spans="1:9" ht="13.5">
      <c r="A721" s="57"/>
      <c r="B721" s="80"/>
      <c r="C721" s="99"/>
      <c r="D721" s="59"/>
      <c r="E721" s="59"/>
      <c r="F721" s="59"/>
      <c r="G721" s="59"/>
      <c r="H721" s="57"/>
      <c r="I721" s="57"/>
    </row>
    <row r="722" spans="1:9" ht="13.5">
      <c r="A722" s="57"/>
      <c r="B722" s="80"/>
      <c r="C722" s="99"/>
      <c r="D722" s="58"/>
      <c r="E722" s="58"/>
      <c r="F722" s="58"/>
      <c r="G722" s="58"/>
      <c r="H722" s="57"/>
      <c r="I722" s="57"/>
    </row>
    <row r="723" spans="1:9" ht="13.5">
      <c r="A723" s="57"/>
      <c r="B723" s="80"/>
      <c r="C723" s="99"/>
      <c r="D723" s="59"/>
      <c r="E723" s="59"/>
      <c r="F723" s="59"/>
      <c r="G723" s="59"/>
      <c r="H723" s="57"/>
      <c r="I723" s="57"/>
    </row>
    <row r="724" spans="1:9" ht="13.5">
      <c r="A724" s="57"/>
      <c r="B724" s="80"/>
      <c r="C724" s="99"/>
      <c r="D724" s="58"/>
      <c r="E724" s="58"/>
      <c r="F724" s="58"/>
      <c r="G724" s="58"/>
      <c r="H724" s="57"/>
      <c r="I724" s="57"/>
    </row>
    <row r="725" spans="1:9" ht="13.5">
      <c r="A725" s="57"/>
      <c r="B725" s="80"/>
      <c r="C725" s="99"/>
      <c r="D725" s="59"/>
      <c r="E725" s="59"/>
      <c r="F725" s="59"/>
      <c r="G725" s="59"/>
      <c r="H725" s="57"/>
      <c r="I725" s="57"/>
    </row>
    <row r="726" spans="1:9" ht="13.5">
      <c r="A726" s="57"/>
      <c r="B726" s="80"/>
      <c r="C726" s="99"/>
      <c r="D726" s="58"/>
      <c r="E726" s="58"/>
      <c r="F726" s="58"/>
      <c r="G726" s="58"/>
      <c r="H726" s="57"/>
      <c r="I726" s="57"/>
    </row>
    <row r="727" spans="1:9" ht="13.5">
      <c r="A727" s="57"/>
      <c r="B727" s="80"/>
      <c r="C727" s="99"/>
      <c r="D727" s="59"/>
      <c r="E727" s="59"/>
      <c r="F727" s="59"/>
      <c r="G727" s="59"/>
      <c r="H727" s="57"/>
      <c r="I727" s="57"/>
    </row>
    <row r="728" spans="1:9" ht="13.5">
      <c r="A728" s="57"/>
      <c r="B728" s="80"/>
      <c r="C728" s="99"/>
      <c r="D728" s="58"/>
      <c r="E728" s="58"/>
      <c r="F728" s="58"/>
      <c r="G728" s="58"/>
      <c r="H728" s="57"/>
      <c r="I728" s="57"/>
    </row>
    <row r="729" spans="1:9" ht="13.5">
      <c r="A729" s="57"/>
      <c r="B729" s="80"/>
      <c r="C729" s="99"/>
      <c r="D729" s="59"/>
      <c r="E729" s="59"/>
      <c r="F729" s="59"/>
      <c r="G729" s="59"/>
      <c r="H729" s="57"/>
      <c r="I729" s="57"/>
    </row>
    <row r="730" spans="1:9" ht="13.5">
      <c r="A730" s="57"/>
      <c r="B730" s="81"/>
      <c r="C730" s="99"/>
      <c r="D730" s="58"/>
      <c r="E730" s="58"/>
      <c r="F730" s="58"/>
      <c r="G730" s="58"/>
      <c r="H730" s="57"/>
      <c r="I730" s="57"/>
    </row>
    <row r="731" spans="1:9" ht="13.5">
      <c r="A731" s="57"/>
      <c r="B731" s="80"/>
      <c r="C731" s="99"/>
      <c r="D731" s="59"/>
      <c r="E731" s="59"/>
      <c r="F731" s="59"/>
      <c r="G731" s="59"/>
      <c r="H731" s="57"/>
      <c r="I731" s="57"/>
    </row>
    <row r="732" spans="1:9" ht="13.5">
      <c r="A732" s="57"/>
      <c r="B732" s="57"/>
      <c r="C732" s="99"/>
      <c r="D732" s="57"/>
      <c r="E732" s="57"/>
      <c r="F732" s="57"/>
      <c r="G732" s="57"/>
      <c r="H732" s="57"/>
      <c r="I732" s="57"/>
    </row>
    <row r="733" spans="1:9" ht="13.5">
      <c r="A733" s="57"/>
      <c r="B733" s="57"/>
      <c r="C733" s="99"/>
      <c r="D733" s="57"/>
      <c r="E733" s="57"/>
      <c r="F733" s="57"/>
      <c r="G733" s="57"/>
      <c r="H733" s="57"/>
      <c r="I733" s="57"/>
    </row>
    <row r="734" spans="1:9" ht="13.5">
      <c r="A734" s="57"/>
      <c r="B734" s="57"/>
      <c r="C734" s="99"/>
      <c r="D734" s="57"/>
      <c r="E734" s="57"/>
      <c r="F734" s="57"/>
      <c r="G734" s="57"/>
      <c r="H734" s="57"/>
      <c r="I734" s="57"/>
    </row>
    <row r="735" spans="1:9" ht="13.5">
      <c r="A735" s="57"/>
      <c r="B735" s="57"/>
      <c r="C735" s="99"/>
      <c r="D735" s="57"/>
      <c r="E735" s="57"/>
      <c r="F735" s="57"/>
      <c r="G735" s="57"/>
      <c r="H735" s="57"/>
      <c r="I735" s="57"/>
    </row>
    <row r="736" spans="1:9" ht="13.5">
      <c r="A736" s="57"/>
      <c r="B736" s="57"/>
      <c r="C736" s="99"/>
      <c r="D736" s="57"/>
      <c r="E736" s="57"/>
      <c r="F736" s="57"/>
      <c r="G736" s="57"/>
      <c r="H736" s="57"/>
      <c r="I736" s="57"/>
    </row>
    <row r="737" spans="1:9" ht="13.5">
      <c r="A737" s="57"/>
      <c r="B737" s="57"/>
      <c r="C737" s="99"/>
      <c r="D737" s="57"/>
      <c r="E737" s="57"/>
      <c r="F737" s="57"/>
      <c r="G737" s="57"/>
      <c r="H737" s="57"/>
      <c r="I737" s="57"/>
    </row>
    <row r="738" spans="1:9" ht="13.5">
      <c r="A738" s="57"/>
      <c r="B738" s="57"/>
      <c r="C738" s="99"/>
      <c r="D738" s="57"/>
      <c r="E738" s="57"/>
      <c r="F738" s="57"/>
      <c r="G738" s="57"/>
      <c r="H738" s="57"/>
      <c r="I738" s="57"/>
    </row>
    <row r="739" spans="1:9" ht="13.5">
      <c r="A739" s="57"/>
      <c r="B739" s="76"/>
      <c r="C739" s="100"/>
      <c r="D739" s="76"/>
      <c r="E739" s="76"/>
      <c r="F739" s="76"/>
      <c r="G739" s="76"/>
      <c r="H739" s="76"/>
      <c r="I739" s="76"/>
    </row>
    <row r="740" spans="1:9" ht="13.5">
      <c r="A740" s="57"/>
      <c r="B740" s="80"/>
      <c r="C740" s="99"/>
      <c r="D740" s="58"/>
      <c r="E740" s="58"/>
      <c r="F740" s="58"/>
      <c r="G740" s="58"/>
      <c r="H740" s="58"/>
      <c r="I740" s="58"/>
    </row>
    <row r="741" spans="1:9" ht="13.5">
      <c r="A741" s="57"/>
      <c r="B741" s="80"/>
      <c r="C741" s="99"/>
      <c r="D741" s="59"/>
      <c r="E741" s="59"/>
      <c r="F741" s="59"/>
      <c r="G741" s="59"/>
      <c r="H741" s="59"/>
      <c r="I741" s="59"/>
    </row>
    <row r="742" spans="1:9" ht="13.5">
      <c r="A742" s="57"/>
      <c r="B742" s="80"/>
      <c r="C742" s="99"/>
      <c r="D742" s="58"/>
      <c r="E742" s="58"/>
      <c r="F742" s="58"/>
      <c r="G742" s="58"/>
      <c r="H742" s="58"/>
      <c r="I742" s="58"/>
    </row>
    <row r="743" spans="1:9" ht="13.5">
      <c r="A743" s="57"/>
      <c r="B743" s="80"/>
      <c r="C743" s="99"/>
      <c r="D743" s="59"/>
      <c r="E743" s="59"/>
      <c r="F743" s="59"/>
      <c r="G743" s="59"/>
      <c r="H743" s="59"/>
      <c r="I743" s="59"/>
    </row>
    <row r="744" spans="1:9" ht="13.5">
      <c r="A744" s="57"/>
      <c r="B744" s="80"/>
      <c r="C744" s="99"/>
      <c r="D744" s="58"/>
      <c r="E744" s="58"/>
      <c r="F744" s="58"/>
      <c r="G744" s="58"/>
      <c r="H744" s="58"/>
      <c r="I744" s="58"/>
    </row>
    <row r="745" spans="1:9" ht="13.5">
      <c r="A745" s="57"/>
      <c r="B745" s="80"/>
      <c r="C745" s="99"/>
      <c r="D745" s="59"/>
      <c r="E745" s="59"/>
      <c r="F745" s="59"/>
      <c r="G745" s="59"/>
      <c r="H745" s="59"/>
      <c r="I745" s="59"/>
    </row>
    <row r="746" spans="1:9" ht="13.5" customHeight="1">
      <c r="A746" s="57"/>
      <c r="B746" s="81"/>
      <c r="C746" s="99"/>
      <c r="D746" s="58"/>
      <c r="E746" s="58"/>
      <c r="F746" s="58"/>
      <c r="G746" s="58"/>
      <c r="H746" s="58"/>
      <c r="I746" s="58"/>
    </row>
    <row r="747" spans="1:9" ht="13.5">
      <c r="A747" s="57"/>
      <c r="B747" s="80"/>
      <c r="C747" s="99"/>
      <c r="D747" s="59"/>
      <c r="E747" s="59"/>
      <c r="F747" s="59"/>
      <c r="G747" s="59"/>
      <c r="H747" s="59"/>
      <c r="I747" s="59"/>
    </row>
    <row r="748" spans="1:9" ht="13.5">
      <c r="A748" s="57"/>
      <c r="B748" s="80"/>
      <c r="C748" s="99"/>
      <c r="D748" s="58"/>
      <c r="E748" s="58"/>
      <c r="F748" s="58"/>
      <c r="G748" s="58"/>
      <c r="H748" s="58"/>
      <c r="I748" s="58"/>
    </row>
    <row r="749" spans="1:9" ht="13.5">
      <c r="A749" s="57"/>
      <c r="B749" s="80"/>
      <c r="C749" s="99"/>
      <c r="D749" s="59"/>
      <c r="E749" s="59"/>
      <c r="F749" s="59"/>
      <c r="G749" s="59"/>
      <c r="H749" s="59"/>
      <c r="I749" s="59"/>
    </row>
    <row r="750" spans="1:9" ht="13.5">
      <c r="A750" s="57"/>
      <c r="B750" s="80"/>
      <c r="C750" s="99"/>
      <c r="D750" s="58"/>
      <c r="E750" s="58"/>
      <c r="F750" s="58"/>
      <c r="G750" s="58"/>
      <c r="H750" s="58"/>
      <c r="I750" s="58"/>
    </row>
    <row r="751" spans="1:9" ht="13.5">
      <c r="A751" s="57"/>
      <c r="B751" s="80"/>
      <c r="C751" s="99"/>
      <c r="D751" s="59"/>
      <c r="E751" s="59"/>
      <c r="F751" s="59"/>
      <c r="G751" s="59"/>
      <c r="H751" s="59"/>
      <c r="I751" s="59"/>
    </row>
    <row r="752" spans="1:9" ht="13.5">
      <c r="A752" s="57"/>
      <c r="B752" s="80"/>
      <c r="C752" s="99"/>
      <c r="D752" s="58"/>
      <c r="E752" s="58"/>
      <c r="F752" s="58"/>
      <c r="G752" s="58"/>
      <c r="H752" s="58"/>
      <c r="I752" s="58"/>
    </row>
    <row r="753" spans="1:9" ht="13.5">
      <c r="A753" s="57"/>
      <c r="B753" s="80"/>
      <c r="C753" s="99"/>
      <c r="D753" s="59"/>
      <c r="E753" s="59"/>
      <c r="F753" s="59"/>
      <c r="G753" s="59"/>
      <c r="H753" s="59"/>
      <c r="I753" s="59"/>
    </row>
    <row r="754" spans="1:9" ht="13.5">
      <c r="A754" s="57"/>
      <c r="B754" s="80"/>
      <c r="C754" s="99"/>
      <c r="D754" s="58"/>
      <c r="E754" s="58"/>
      <c r="F754" s="58"/>
      <c r="G754" s="58"/>
      <c r="H754" s="58"/>
      <c r="I754" s="58"/>
    </row>
    <row r="755" spans="1:9" ht="13.5">
      <c r="A755" s="57"/>
      <c r="B755" s="80"/>
      <c r="C755" s="99"/>
      <c r="D755" s="59"/>
      <c r="E755" s="59"/>
      <c r="F755" s="59"/>
      <c r="G755" s="59"/>
      <c r="H755" s="59"/>
      <c r="I755" s="59"/>
    </row>
    <row r="756" spans="1:9" ht="13.5">
      <c r="A756" s="57"/>
      <c r="B756" s="80"/>
      <c r="C756" s="99"/>
      <c r="D756" s="58"/>
      <c r="E756" s="58"/>
      <c r="F756" s="58"/>
      <c r="G756" s="58"/>
      <c r="H756" s="58"/>
      <c r="I756" s="58"/>
    </row>
    <row r="757" spans="1:9" ht="13.5">
      <c r="A757" s="57"/>
      <c r="B757" s="80"/>
      <c r="C757" s="99"/>
      <c r="D757" s="59"/>
      <c r="E757" s="59"/>
      <c r="F757" s="59"/>
      <c r="G757" s="59"/>
      <c r="H757" s="59"/>
      <c r="I757" s="59"/>
    </row>
    <row r="758" spans="1:9" ht="13.5" customHeight="1">
      <c r="A758" s="57"/>
      <c r="B758" s="81"/>
      <c r="C758" s="99"/>
      <c r="D758" s="58"/>
      <c r="E758" s="58"/>
      <c r="F758" s="58"/>
      <c r="G758" s="58"/>
      <c r="H758" s="58"/>
      <c r="I758" s="58"/>
    </row>
    <row r="759" spans="1:9" ht="13.5">
      <c r="A759" s="57"/>
      <c r="B759" s="80"/>
      <c r="C759" s="99"/>
      <c r="D759" s="59"/>
      <c r="E759" s="59"/>
      <c r="F759" s="59"/>
      <c r="G759" s="59"/>
      <c r="H759" s="59"/>
      <c r="I759" s="59"/>
    </row>
    <row r="760" spans="1:9" ht="13.5">
      <c r="A760" s="57"/>
      <c r="B760" s="80"/>
      <c r="C760" s="99"/>
      <c r="D760" s="58"/>
      <c r="E760" s="58"/>
      <c r="F760" s="58"/>
      <c r="G760" s="58"/>
      <c r="H760" s="58"/>
      <c r="I760" s="58"/>
    </row>
    <row r="761" spans="1:9" ht="13.5">
      <c r="A761" s="57"/>
      <c r="B761" s="80"/>
      <c r="C761" s="99"/>
      <c r="D761" s="59"/>
      <c r="E761" s="59"/>
      <c r="F761" s="59"/>
      <c r="G761" s="59"/>
      <c r="H761" s="59"/>
      <c r="I761" s="59"/>
    </row>
    <row r="762" spans="1:9" ht="13.5">
      <c r="A762" s="57"/>
      <c r="B762" s="80"/>
      <c r="C762" s="99"/>
      <c r="D762" s="58"/>
      <c r="E762" s="58"/>
      <c r="F762" s="58"/>
      <c r="G762" s="58"/>
      <c r="H762" s="58"/>
      <c r="I762" s="58"/>
    </row>
    <row r="763" spans="1:9" ht="13.5">
      <c r="A763" s="57"/>
      <c r="B763" s="80"/>
      <c r="C763" s="99"/>
      <c r="D763" s="59"/>
      <c r="E763" s="59"/>
      <c r="F763" s="59"/>
      <c r="G763" s="59"/>
      <c r="H763" s="59"/>
      <c r="I763" s="59"/>
    </row>
    <row r="764" spans="1:9" ht="13.5">
      <c r="A764" s="57"/>
      <c r="B764" s="80"/>
      <c r="C764" s="99"/>
      <c r="D764" s="58"/>
      <c r="E764" s="58"/>
      <c r="F764" s="58"/>
      <c r="G764" s="58"/>
      <c r="H764" s="58"/>
      <c r="I764" s="58"/>
    </row>
    <row r="765" spans="1:9" ht="13.5">
      <c r="A765" s="57"/>
      <c r="B765" s="80"/>
      <c r="C765" s="99"/>
      <c r="D765" s="59"/>
      <c r="E765" s="59"/>
      <c r="F765" s="59"/>
      <c r="G765" s="59"/>
      <c r="H765" s="59"/>
      <c r="I765" s="59"/>
    </row>
    <row r="766" spans="1:9" ht="13.5">
      <c r="A766" s="57"/>
      <c r="B766" s="80"/>
      <c r="C766" s="99"/>
      <c r="D766" s="58"/>
      <c r="E766" s="58"/>
      <c r="F766" s="58"/>
      <c r="G766" s="58"/>
      <c r="H766" s="58"/>
      <c r="I766" s="58"/>
    </row>
    <row r="767" spans="1:9" ht="13.5">
      <c r="A767" s="57"/>
      <c r="B767" s="80"/>
      <c r="C767" s="99"/>
      <c r="D767" s="59"/>
      <c r="E767" s="59"/>
      <c r="F767" s="59"/>
      <c r="G767" s="59"/>
      <c r="H767" s="59"/>
      <c r="I767" s="59"/>
    </row>
    <row r="768" spans="1:9" ht="13.5">
      <c r="A768" s="57"/>
      <c r="B768" s="80"/>
      <c r="C768" s="99"/>
      <c r="D768" s="58"/>
      <c r="E768" s="58"/>
      <c r="F768" s="58"/>
      <c r="G768" s="58"/>
      <c r="H768" s="58"/>
      <c r="I768" s="58"/>
    </row>
    <row r="769" spans="1:9" ht="13.5">
      <c r="A769" s="57"/>
      <c r="B769" s="80"/>
      <c r="C769" s="99"/>
      <c r="D769" s="59"/>
      <c r="E769" s="59"/>
      <c r="F769" s="59"/>
      <c r="G769" s="59"/>
      <c r="H769" s="59"/>
      <c r="I769" s="59"/>
    </row>
    <row r="770" spans="1:9" ht="13.5">
      <c r="A770" s="57"/>
      <c r="B770" s="80"/>
      <c r="C770" s="99"/>
      <c r="D770" s="58"/>
      <c r="E770" s="58"/>
      <c r="F770" s="58"/>
      <c r="G770" s="58"/>
      <c r="H770" s="58"/>
      <c r="I770" s="58"/>
    </row>
    <row r="771" spans="1:9" ht="13.5">
      <c r="A771" s="57"/>
      <c r="B771" s="80"/>
      <c r="C771" s="99"/>
      <c r="D771" s="59"/>
      <c r="E771" s="59"/>
      <c r="F771" s="59"/>
      <c r="G771" s="59"/>
      <c r="H771" s="59"/>
      <c r="I771" s="59"/>
    </row>
    <row r="772" spans="1:9" ht="13.5">
      <c r="A772" s="57"/>
      <c r="B772" s="80"/>
      <c r="C772" s="99"/>
      <c r="D772" s="58"/>
      <c r="E772" s="58"/>
      <c r="F772" s="58"/>
      <c r="G772" s="58"/>
      <c r="H772" s="58"/>
      <c r="I772" s="58"/>
    </row>
    <row r="773" spans="1:9" ht="13.5">
      <c r="A773" s="57"/>
      <c r="B773" s="80"/>
      <c r="C773" s="99"/>
      <c r="D773" s="59"/>
      <c r="E773" s="59"/>
      <c r="F773" s="59"/>
      <c r="G773" s="59"/>
      <c r="H773" s="59"/>
      <c r="I773" s="59"/>
    </row>
    <row r="774" spans="1:9" ht="13.5">
      <c r="A774" s="57"/>
      <c r="B774" s="80"/>
      <c r="C774" s="99"/>
      <c r="D774" s="58"/>
      <c r="E774" s="58"/>
      <c r="F774" s="58"/>
      <c r="G774" s="58"/>
      <c r="H774" s="58"/>
      <c r="I774" s="58"/>
    </row>
    <row r="775" spans="1:9" ht="13.5">
      <c r="A775" s="57"/>
      <c r="B775" s="80"/>
      <c r="C775" s="99"/>
      <c r="D775" s="59"/>
      <c r="E775" s="59"/>
      <c r="F775" s="59"/>
      <c r="G775" s="59"/>
      <c r="H775" s="59"/>
      <c r="I775" s="59"/>
    </row>
    <row r="776" spans="1:9" ht="13.5">
      <c r="A776" s="57"/>
      <c r="B776" s="80"/>
      <c r="C776" s="99"/>
      <c r="D776" s="58"/>
      <c r="E776" s="58"/>
      <c r="F776" s="58"/>
      <c r="G776" s="58"/>
      <c r="H776" s="58"/>
      <c r="I776" s="58"/>
    </row>
    <row r="777" spans="1:9" ht="13.5">
      <c r="A777" s="57"/>
      <c r="B777" s="80"/>
      <c r="C777" s="99"/>
      <c r="D777" s="59"/>
      <c r="E777" s="59"/>
      <c r="F777" s="59"/>
      <c r="G777" s="59"/>
      <c r="H777" s="59"/>
      <c r="I777" s="59"/>
    </row>
    <row r="778" spans="1:9" ht="13.5">
      <c r="A778" s="57"/>
      <c r="B778" s="81"/>
      <c r="C778" s="99"/>
      <c r="D778" s="58"/>
      <c r="E778" s="58"/>
      <c r="F778" s="58"/>
      <c r="G778" s="58"/>
      <c r="H778" s="58"/>
      <c r="I778" s="58"/>
    </row>
    <row r="779" spans="1:9" ht="13.5">
      <c r="A779" s="57"/>
      <c r="B779" s="80"/>
      <c r="C779" s="99"/>
      <c r="D779" s="59"/>
      <c r="E779" s="59"/>
      <c r="F779" s="59"/>
      <c r="G779" s="59"/>
      <c r="H779" s="59"/>
      <c r="I779" s="59"/>
    </row>
    <row r="780" spans="1:9" ht="13.5">
      <c r="A780" s="57"/>
      <c r="B780" s="57"/>
      <c r="C780" s="99"/>
      <c r="D780" s="57"/>
      <c r="E780" s="57"/>
      <c r="F780" s="57"/>
      <c r="G780" s="57"/>
      <c r="H780" s="57"/>
      <c r="I780" s="57"/>
    </row>
    <row r="781" spans="1:9" ht="13.5">
      <c r="A781" s="57"/>
      <c r="B781" s="57"/>
      <c r="C781" s="99"/>
      <c r="D781" s="57"/>
      <c r="E781" s="57"/>
      <c r="F781" s="57"/>
      <c r="G781" s="57"/>
      <c r="H781" s="57"/>
      <c r="I781" s="57"/>
    </row>
    <row r="782" spans="1:9" ht="13.5">
      <c r="A782" s="57"/>
      <c r="B782" s="57"/>
      <c r="C782" s="99"/>
      <c r="D782" s="57"/>
      <c r="E782" s="57"/>
      <c r="F782" s="57"/>
      <c r="G782" s="57"/>
      <c r="H782" s="57"/>
      <c r="I782" s="57"/>
    </row>
    <row r="783" spans="1:9" ht="13.5">
      <c r="A783" s="57"/>
      <c r="B783" s="57"/>
      <c r="C783" s="99"/>
      <c r="D783" s="57"/>
      <c r="E783" s="57"/>
      <c r="F783" s="57"/>
      <c r="G783" s="57"/>
      <c r="H783" s="57"/>
      <c r="I783" s="57"/>
    </row>
    <row r="784" spans="1:9" ht="13.5">
      <c r="A784" s="57"/>
      <c r="B784" s="57"/>
      <c r="C784" s="99"/>
      <c r="D784" s="57"/>
      <c r="E784" s="57"/>
      <c r="F784" s="57"/>
      <c r="G784" s="57"/>
      <c r="H784" s="57"/>
      <c r="I784" s="57"/>
    </row>
    <row r="785" spans="1:9" ht="13.5">
      <c r="A785" s="57"/>
      <c r="B785" s="57"/>
      <c r="C785" s="99"/>
      <c r="D785" s="57"/>
      <c r="E785" s="57"/>
      <c r="F785" s="57"/>
      <c r="G785" s="57"/>
      <c r="H785" s="57"/>
      <c r="I785" s="57"/>
    </row>
    <row r="786" spans="1:9" ht="13.5">
      <c r="A786" s="57"/>
      <c r="B786" s="57"/>
      <c r="C786" s="99"/>
      <c r="D786" s="57"/>
      <c r="E786" s="57"/>
      <c r="F786" s="57"/>
      <c r="G786" s="57"/>
      <c r="H786" s="57"/>
      <c r="I786" s="57"/>
    </row>
  </sheetData>
  <sheetProtection/>
  <mergeCells count="147">
    <mergeCell ref="B335:B336"/>
    <mergeCell ref="B323:B324"/>
    <mergeCell ref="B325:B326"/>
    <mergeCell ref="B327:B328"/>
    <mergeCell ref="B329:B330"/>
    <mergeCell ref="B331:B332"/>
    <mergeCell ref="B333:B334"/>
    <mergeCell ref="B311:B312"/>
    <mergeCell ref="B313:B314"/>
    <mergeCell ref="B315:B316"/>
    <mergeCell ref="B317:B318"/>
    <mergeCell ref="B319:B320"/>
    <mergeCell ref="B321:B322"/>
    <mergeCell ref="B299:B300"/>
    <mergeCell ref="B301:B302"/>
    <mergeCell ref="B303:B304"/>
    <mergeCell ref="B305:B306"/>
    <mergeCell ref="B307:B308"/>
    <mergeCell ref="B309:B310"/>
    <mergeCell ref="B281:B282"/>
    <mergeCell ref="B283:B284"/>
    <mergeCell ref="B285:B286"/>
    <mergeCell ref="B287:B288"/>
    <mergeCell ref="B295:B296"/>
    <mergeCell ref="B297:B298"/>
    <mergeCell ref="B269:B270"/>
    <mergeCell ref="B271:B272"/>
    <mergeCell ref="B273:B274"/>
    <mergeCell ref="B275:B276"/>
    <mergeCell ref="B277:B278"/>
    <mergeCell ref="B279:B280"/>
    <mergeCell ref="B257:B258"/>
    <mergeCell ref="B259:B260"/>
    <mergeCell ref="B261:B262"/>
    <mergeCell ref="B263:B264"/>
    <mergeCell ref="B265:B266"/>
    <mergeCell ref="B267:B268"/>
    <mergeCell ref="B247:B248"/>
    <mergeCell ref="B249:B250"/>
    <mergeCell ref="B251:B252"/>
    <mergeCell ref="B253:B254"/>
    <mergeCell ref="B255:B256"/>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35:B236"/>
    <mergeCell ref="B237:B238"/>
    <mergeCell ref="B239:B240"/>
    <mergeCell ref="B223:B224"/>
    <mergeCell ref="B225:B226"/>
    <mergeCell ref="B227:B228"/>
    <mergeCell ref="B229:B230"/>
    <mergeCell ref="B231:B232"/>
    <mergeCell ref="B233:B234"/>
  </mergeCells>
  <printOptions/>
  <pageMargins left="0.7" right="0.7" top="0.75" bottom="0.75" header="0.3" footer="0.3"/>
  <pageSetup fitToHeight="0" fitToWidth="1" horizontalDpi="600" verticalDpi="600" orientation="portrait" paperSize="9" scale="73" r:id="rId1"/>
  <rowBreaks count="15" manualBreakCount="15">
    <brk id="48" max="255" man="1"/>
    <brk id="96" max="255" man="1"/>
    <brk id="145" max="255" man="1"/>
    <brk id="194" max="255" man="1"/>
    <brk id="242" max="255" man="1"/>
    <brk id="289" max="255" man="1"/>
    <brk id="338" max="255" man="1"/>
    <brk id="387" max="255" man="1"/>
    <brk id="436" max="255" man="1"/>
    <brk id="487" max="255" man="1"/>
    <brk id="536" max="255" man="1"/>
    <brk id="585" max="255" man="1"/>
    <brk id="635" max="255" man="1"/>
    <brk id="685" max="255" man="1"/>
    <brk id="73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和貝 尚美</cp:lastModifiedBy>
  <cp:lastPrinted>2016-07-11T10:01:57Z</cp:lastPrinted>
  <dcterms:created xsi:type="dcterms:W3CDTF">2010-12-30T07:15:01Z</dcterms:created>
  <dcterms:modified xsi:type="dcterms:W3CDTF">2016-07-11T10:35:34Z</dcterms:modified>
  <cp:category/>
  <cp:version/>
  <cp:contentType/>
  <cp:contentStatus/>
</cp:coreProperties>
</file>