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140" yWindow="65491" windowWidth="15375" windowHeight="15300" activeTab="0"/>
  </bookViews>
  <sheets>
    <sheet name="問1～15" sheetId="1" r:id="rId1"/>
    <sheet name="問16~17" sheetId="2" r:id="rId2"/>
    <sheet name="問18" sheetId="3" r:id="rId3"/>
    <sheet name="問19~20" sheetId="4" r:id="rId4"/>
    <sheet name="問21～23" sheetId="5" r:id="rId5"/>
    <sheet name="問24~25" sheetId="6" r:id="rId6"/>
  </sheets>
  <definedNames>
    <definedName name="_xlnm.Print_Area" localSheetId="0">'問1～15'!$A$1:$M$410</definedName>
    <definedName name="_xlnm.Print_Area" localSheetId="1">'問16~17'!$A$1:$N$25</definedName>
    <definedName name="_xlnm.Print_Area" localSheetId="2">'問18'!$A$1:$L$95</definedName>
    <definedName name="_xlnm.Print_Area" localSheetId="3">'問19~20'!$A$1:$T$41</definedName>
    <definedName name="_xlnm.Print_Area" localSheetId="4">'問21～23'!$A$1:$M$53</definedName>
    <definedName name="_xlnm.Print_Area" localSheetId="5">'問24~25'!$A$1:$N$52</definedName>
  </definedNames>
  <calcPr fullCalcOnLoad="1"/>
</workbook>
</file>

<file path=xl/sharedStrings.xml><?xml version="1.0" encoding="utf-8"?>
<sst xmlns="http://schemas.openxmlformats.org/spreadsheetml/2006/main" count="734" uniqueCount="271">
  <si>
    <t>３歳</t>
  </si>
  <si>
    <t>４歳</t>
  </si>
  <si>
    <t>５歳</t>
  </si>
  <si>
    <t>無回答
その他</t>
  </si>
  <si>
    <t>男</t>
  </si>
  <si>
    <t>女</t>
  </si>
  <si>
    <t>２０歳未満</t>
  </si>
  <si>
    <t>２０歳代</t>
  </si>
  <si>
    <t>３０歳代</t>
  </si>
  <si>
    <t>４０歳代</t>
  </si>
  <si>
    <t>５０歳以上</t>
  </si>
  <si>
    <t>フルタイム勤務</t>
  </si>
  <si>
    <t>パートタイム勤務</t>
  </si>
  <si>
    <t>働いていない</t>
  </si>
  <si>
    <t>産休・育休中</t>
  </si>
  <si>
    <t>決まっていない</t>
  </si>
  <si>
    <t>毎日食べる</t>
  </si>
  <si>
    <t>ほとんど食べない</t>
  </si>
  <si>
    <t>食べる時間がない</t>
  </si>
  <si>
    <t>改善したい</t>
  </si>
  <si>
    <t>すでにできているので改善の必要がない</t>
  </si>
  <si>
    <t>できていないが改善したいと思わない</t>
  </si>
  <si>
    <t>ア．主食・主菜・副菜を組み合わせて食べる</t>
  </si>
  <si>
    <t>イ．主食を十分に食べる</t>
  </si>
  <si>
    <t>ウ．野菜を十分に食べる</t>
  </si>
  <si>
    <t>エ．牛乳・乳製品を食べる</t>
  </si>
  <si>
    <t>オ．朝食を食べる</t>
  </si>
  <si>
    <t>カ．塩分の多い料理を控える</t>
  </si>
  <si>
    <t>キ．菓子や甘い飲み物をほどほどにする</t>
  </si>
  <si>
    <t>ク．食事時間を規則正しくする</t>
  </si>
  <si>
    <t>コ．好き嫌いなく何でも食べる</t>
  </si>
  <si>
    <t>いる</t>
  </si>
  <si>
    <t>いない</t>
  </si>
  <si>
    <t>無回答
その他</t>
  </si>
  <si>
    <t>８０㎝未満</t>
  </si>
  <si>
    <t>１２０㎝以上</t>
  </si>
  <si>
    <t>１１０～１２０㎝未満</t>
  </si>
  <si>
    <t>１００～１１０㎝未満</t>
  </si>
  <si>
    <t>９０～１００㎝未満</t>
  </si>
  <si>
    <t>８０～９０㎝未満</t>
  </si>
  <si>
    <t>１０㎏未満</t>
  </si>
  <si>
    <t>１０～１５㎏未満</t>
  </si>
  <si>
    <t>１５～２０㎏未満</t>
  </si>
  <si>
    <t>２０～２５㎏未満</t>
  </si>
  <si>
    <t>２５～３０㎏未満</t>
  </si>
  <si>
    <t>３０㎏以上</t>
  </si>
  <si>
    <t>保育所</t>
  </si>
  <si>
    <t>幼稚園</t>
  </si>
  <si>
    <t>保育所</t>
  </si>
  <si>
    <t>無回答
その他</t>
  </si>
  <si>
    <t>〔問２．お子さんの性別はどちらですか。〕</t>
  </si>
  <si>
    <t>〔問３．「お子さんの身長・体重から評価基準に基づいて評価」〕</t>
  </si>
  <si>
    <t>食欲がない</t>
  </si>
  <si>
    <t>食べる時間に寝ている</t>
  </si>
  <si>
    <t>食べる習慣がない</t>
  </si>
  <si>
    <t>朝食を用意しない</t>
  </si>
  <si>
    <t>肥満予防のため朝食は控えている</t>
  </si>
  <si>
    <t>食事を用意する時間がない</t>
  </si>
  <si>
    <t>無回答
その他</t>
  </si>
  <si>
    <t>〔問１４．お子さんは、ふだんどのように食事をしていますか。〕</t>
  </si>
  <si>
    <t>ほとんどない</t>
  </si>
  <si>
    <t>牛乳・乳製品</t>
  </si>
  <si>
    <t>果物</t>
  </si>
  <si>
    <t>スナック菓子</t>
  </si>
  <si>
    <t>甘いお菓子</t>
  </si>
  <si>
    <t xml:space="preserve">甘い飲み物(ジュース・スポーツドリンクなど) </t>
  </si>
  <si>
    <t>おにぎり</t>
  </si>
  <si>
    <t>せんべい</t>
  </si>
  <si>
    <t>〔問５．この調査票に記入しているのはどなたですか。〕</t>
  </si>
  <si>
    <t>祖父</t>
  </si>
  <si>
    <t>祖母</t>
  </si>
  <si>
    <t>その他</t>
  </si>
  <si>
    <t>喫煙者はいない</t>
  </si>
  <si>
    <t>計</t>
  </si>
  <si>
    <t>保育所</t>
  </si>
  <si>
    <t>幼稚園</t>
  </si>
  <si>
    <t>父親</t>
  </si>
  <si>
    <t>母親</t>
  </si>
  <si>
    <t>認定こども園</t>
  </si>
  <si>
    <t>〔問６．主にお子さんの食事を用意しているのはどなたですか。〕</t>
  </si>
  <si>
    <t>〔問７．問６でお子さんの食事の用意をしている人は、働いていますか。〕</t>
  </si>
  <si>
    <t>〔問８．お子さんは、保育所等の活動も含め、どのくらい運動（外遊びも含む）をしていますか。〕</t>
  </si>
  <si>
    <t>１週間に５日以上</t>
  </si>
  <si>
    <t>１週間に３～４日</t>
  </si>
  <si>
    <t>父親</t>
  </si>
  <si>
    <t>母親</t>
  </si>
  <si>
    <t>祖父</t>
  </si>
  <si>
    <t>祖母</t>
  </si>
  <si>
    <t>午前
８時台</t>
  </si>
  <si>
    <t>午前
９時台</t>
  </si>
  <si>
    <t>午前１０時以降</t>
  </si>
  <si>
    <t>〔問９．お子さんはふだん何時頃に起きますか。〕</t>
  </si>
  <si>
    <t>兄弟姉妹</t>
  </si>
  <si>
    <t>その他</t>
  </si>
  <si>
    <t>計</t>
  </si>
  <si>
    <t>よくある</t>
  </si>
  <si>
    <t>たまにある</t>
  </si>
  <si>
    <t>ほとんどない</t>
  </si>
  <si>
    <t>ない</t>
  </si>
  <si>
    <t>〔問１８．お子さんについて、次の各質問項目を改善したいと思いますか。〕</t>
  </si>
  <si>
    <t>栄養バランス</t>
  </si>
  <si>
    <t>食べる量</t>
  </si>
  <si>
    <t>食べ物の大きさ、固さ</t>
  </si>
  <si>
    <t>料理の味付け</t>
  </si>
  <si>
    <t>料理の盛り付け、色どり</t>
  </si>
  <si>
    <t>規則正しい時間に食事をすること</t>
  </si>
  <si>
    <t>一緒に食べること</t>
  </si>
  <si>
    <t>楽しく食べること</t>
  </si>
  <si>
    <t>一緒に作ること</t>
  </si>
  <si>
    <t>間食の内容</t>
  </si>
  <si>
    <t>間食の量（間食は適量にする）</t>
  </si>
  <si>
    <t>その他</t>
  </si>
  <si>
    <t>特にない</t>
  </si>
  <si>
    <t xml:space="preserve">〔問２０-①．お子さんは、これまでに食物アレルギーの原因（と思われる）食物を食べないように除去
したり、
</t>
  </si>
  <si>
    <t>制限したことはありますか。〕</t>
  </si>
  <si>
    <t>現在している</t>
  </si>
  <si>
    <t>過去にしていたことはあるが、現在はしていない</t>
  </si>
  <si>
    <t>今までにしたことはない</t>
  </si>
  <si>
    <t>はい</t>
  </si>
  <si>
    <t>いいえ</t>
  </si>
  <si>
    <t>〔問２１．お子さんを連れて外食（飲食店での食事）する頻度はどれくらいですか。</t>
  </si>
  <si>
    <t>また、お子さんの食事に市販のお惣菜やお弁当などを利用する頻度はどれくらいですか。〕</t>
  </si>
  <si>
    <t>毎日</t>
  </si>
  <si>
    <t>週に４～６回</t>
  </si>
  <si>
    <t>週に２～３回</t>
  </si>
  <si>
    <t>週に１回</t>
  </si>
  <si>
    <t>週1回未満</t>
  </si>
  <si>
    <t>１週間に１～２日</t>
  </si>
  <si>
    <t>していない</t>
  </si>
  <si>
    <t>午前
６時前</t>
  </si>
  <si>
    <t>午前
６時台</t>
  </si>
  <si>
    <t>午前
７時台</t>
  </si>
  <si>
    <t>〔問２２．お子さんの歯磨きの際、仕上げ磨きをしていますか。〕</t>
  </si>
  <si>
    <t>午後
８時前</t>
  </si>
  <si>
    <t>午後
８時台</t>
  </si>
  <si>
    <t>午後
９時台</t>
  </si>
  <si>
    <t>午後
１０時台</t>
  </si>
  <si>
    <t>午後
１１時台</t>
  </si>
  <si>
    <t>〔問９．お子さんはふだん何時頃に寝ますか。〕</t>
  </si>
  <si>
    <t>〔問１０．お子さんの排便の頻度はどのくらいですか。〕</t>
  </si>
  <si>
    <t>喫煙する人のうち家の中で喫煙する人はいますか。〕</t>
  </si>
  <si>
    <t>週に1～３日食べないことがある</t>
  </si>
  <si>
    <t>週に４～５日食べないことがある</t>
  </si>
  <si>
    <t>全く食べない</t>
  </si>
  <si>
    <t>家族そろって食べる</t>
  </si>
  <si>
    <t>大人の家族の誰かと食べる</t>
  </si>
  <si>
    <t>子どもだけで食べる</t>
  </si>
  <si>
    <t>一人で食べる</t>
  </si>
  <si>
    <t>幼稚園</t>
  </si>
  <si>
    <t>よくかむこと</t>
  </si>
  <si>
    <t>食事のマナー</t>
  </si>
  <si>
    <t>認定こども園</t>
  </si>
  <si>
    <t>〔問１７．お子さんは、就寝前２時間以内におやつ（甘い飲み物を含む）をとることがありますか。〕</t>
  </si>
  <si>
    <t>3-(4)　集計表(地区別-県北健康福祉センター）</t>
  </si>
  <si>
    <t>喫煙者はいる</t>
  </si>
  <si>
    <t>〔問１５．お子さんの食事で、主食・主菜・副菜をそろえて食べる回数は何回ありますか。〕</t>
  </si>
  <si>
    <t>ほとんど毎日</t>
  </si>
  <si>
    <t>週４～５回</t>
  </si>
  <si>
    <t>週２～３回</t>
  </si>
  <si>
    <t>ファストフード（フライドポテト等）</t>
  </si>
  <si>
    <t>菓子パン</t>
  </si>
  <si>
    <t>２～３日に１回程度</t>
  </si>
  <si>
    <t>４～５日に１回程度</t>
  </si>
  <si>
    <t>週に１回程度</t>
  </si>
  <si>
    <t>不規則である</t>
  </si>
  <si>
    <t>便秘の治療を行っている</t>
  </si>
  <si>
    <t>サ．しっかり噛んで食べる</t>
  </si>
  <si>
    <t>全く利用しない</t>
  </si>
  <si>
    <t>〔問１１．ふだんの食事の状況についてお答えください。朝食は食べていますか。〕</t>
  </si>
  <si>
    <t>〔問２５．お子さんの日中の保育について、主に保育をお願いしている施設、登園及び退園の時間を記入してください。〕</t>
  </si>
  <si>
    <t>〔問１１．ふだんの食事の状況についてお答えください。夕食は食べていますか。〕</t>
  </si>
  <si>
    <t>６歳</t>
  </si>
  <si>
    <r>
      <t xml:space="preserve">太りすぎ
</t>
    </r>
    <r>
      <rPr>
        <sz val="8"/>
        <rFont val="ＭＳ Ｐ明朝"/>
        <family val="1"/>
      </rPr>
      <t>＋30％以上</t>
    </r>
  </si>
  <si>
    <r>
      <t xml:space="preserve">やや太りすぎ
</t>
    </r>
    <r>
      <rPr>
        <sz val="8"/>
        <rFont val="ＭＳ Ｐ明朝"/>
        <family val="1"/>
      </rPr>
      <t>＋20％以上
＋30％未満</t>
    </r>
  </si>
  <si>
    <r>
      <t xml:space="preserve">太り気味
</t>
    </r>
    <r>
      <rPr>
        <sz val="8"/>
        <rFont val="ＭＳ Ｐ明朝"/>
        <family val="1"/>
      </rPr>
      <t>＋15％以上
＋20％未満</t>
    </r>
  </si>
  <si>
    <r>
      <t xml:space="preserve">ふつう
</t>
    </r>
    <r>
      <rPr>
        <sz val="8"/>
        <rFont val="ＭＳ Ｐ明朝"/>
        <family val="1"/>
      </rPr>
      <t>－15％超
＋15％未満</t>
    </r>
  </si>
  <si>
    <r>
      <t xml:space="preserve">やせ
</t>
    </r>
    <r>
      <rPr>
        <sz val="8"/>
        <rFont val="ＭＳ Ｐ明朝"/>
        <family val="1"/>
      </rPr>
      <t>－20％超
－15％以下</t>
    </r>
  </si>
  <si>
    <r>
      <t xml:space="preserve">やせすぎ
</t>
    </r>
    <r>
      <rPr>
        <sz val="8"/>
        <rFont val="ＭＳ Ｐ明朝"/>
        <family val="1"/>
      </rPr>
      <t>－20％以下</t>
    </r>
  </si>
  <si>
    <t>また、父母については年齢についてもお答えください。（複数回答）〕</t>
  </si>
  <si>
    <t>〔問４．お子さんが同居している家族についてあてはまるものすべてに○を付けてください。</t>
  </si>
  <si>
    <t>〔問２０-②．（問２０-①で１、２に○を付けた方）食事制限や食物除去は、医師の指示で行いましたか。〕</t>
  </si>
  <si>
    <t>〔問１２．（問１１で朝食についてお子さんと母親の４、５に○を付けた方）お子さんとお母さんが朝食を食べない主な理由は何ですか。</t>
  </si>
  <si>
    <t>ケ．「いただきます」などのあいさつをする</t>
  </si>
  <si>
    <t>ケ．「いただきます」などのあいさつをする</t>
  </si>
  <si>
    <t>ケ．「いただきます」などのあいさつをする</t>
  </si>
  <si>
    <t>〔問１９．お子さんの食事で、特に気をつけていることはありますか。当てはまる番号をすべて選んでください。なければ、15に◯を付けてください。〕</t>
  </si>
  <si>
    <t>深夜１２時以降</t>
  </si>
  <si>
    <t>午後
６時台</t>
  </si>
  <si>
    <t>午後
７時台</t>
  </si>
  <si>
    <t>午後
９時以降</t>
  </si>
  <si>
    <t>〔問２４．（問２３で６以外に○を付けた方）問２３で喫煙する人がいると答えた方におたずねします。</t>
  </si>
  <si>
    <t>午後
２時前</t>
  </si>
  <si>
    <t>午後
２時台</t>
  </si>
  <si>
    <t>午後
３時台</t>
  </si>
  <si>
    <t>午後
４時台</t>
  </si>
  <si>
    <t>午後
５時台</t>
  </si>
  <si>
    <t>午前
７時前</t>
  </si>
  <si>
    <t>午前
７時台</t>
  </si>
  <si>
    <t>午前
８時台</t>
  </si>
  <si>
    <t>午前
９時台</t>
  </si>
  <si>
    <t>午前
１０時台以降</t>
  </si>
  <si>
    <t>午後
６時以前</t>
  </si>
  <si>
    <t xml:space="preserve"> (３つ以内で回答)〕</t>
  </si>
  <si>
    <t>午後
７時台以降</t>
  </si>
  <si>
    <t>単位＝上段：人、下段：％</t>
  </si>
  <si>
    <t>また、父母については年齢についてもお答えください。〕</t>
  </si>
  <si>
    <t>総数</t>
  </si>
  <si>
    <t>－</t>
  </si>
  <si>
    <t>〔問１６．お子さんは、ふだんどのようなおやつを多く食べますか。（２つ以内で回答）〕</t>
  </si>
  <si>
    <t>無回答
その他</t>
  </si>
  <si>
    <t>単位＝上段：人、下段：％</t>
  </si>
  <si>
    <t>４時間未満</t>
  </si>
  <si>
    <t>４時間</t>
  </si>
  <si>
    <t>５時間</t>
  </si>
  <si>
    <t>６時間</t>
  </si>
  <si>
    <t>７時間</t>
  </si>
  <si>
    <t>８時間</t>
  </si>
  <si>
    <t>９時間</t>
  </si>
  <si>
    <t>１０時間</t>
  </si>
  <si>
    <t>１１時間</t>
  </si>
  <si>
    <t>１１時間以上</t>
  </si>
  <si>
    <t>第251表　お子さんの年齢</t>
  </si>
  <si>
    <t>第252表　お子さんの性別</t>
  </si>
  <si>
    <t>第253表　お子さんの身長・体重（身長）</t>
  </si>
  <si>
    <t>第254表　お子さんの身長・体重（体重）</t>
  </si>
  <si>
    <t>第255表　お子さんの身長・体重（肥満度）</t>
  </si>
  <si>
    <t>第256表　同居家族</t>
  </si>
  <si>
    <t>第257表　同居家族（父親の年齢）</t>
  </si>
  <si>
    <t>第258表　同居家族（母親の年齢）</t>
  </si>
  <si>
    <t>第259表　調査票記入者</t>
  </si>
  <si>
    <t>第260表　子どもの世話</t>
  </si>
  <si>
    <t>第261表　仕事</t>
  </si>
  <si>
    <t>第262表　子どもの運動</t>
  </si>
  <si>
    <t>第263表　子どもの起床時間(平日)</t>
  </si>
  <si>
    <t>第264表　子どもの起床時間(休日)</t>
  </si>
  <si>
    <t>第265表　子どもの就寝時間(平日)</t>
  </si>
  <si>
    <t>第266表　子どもの就寝時間(休日)</t>
  </si>
  <si>
    <t>第267表　子どもの排便</t>
  </si>
  <si>
    <t>第268表　朝食習慣（お子さん）</t>
  </si>
  <si>
    <t>第269表　朝食習慣（母親）</t>
  </si>
  <si>
    <t>第270表　朝食習慣（父親）</t>
  </si>
  <si>
    <t>第271表　夕食習慣（お子さん）</t>
  </si>
  <si>
    <t>第272表　夕食習慣（母親）</t>
  </si>
  <si>
    <t>第273表　夕食習慣（父親）</t>
  </si>
  <si>
    <t>第276表　夕食時間</t>
  </si>
  <si>
    <t>第277表　家族での食事（朝食）</t>
  </si>
  <si>
    <t>第278表　家族での食事（夕食）</t>
  </si>
  <si>
    <t>第279表　主食・主菜・副菜をそろえて食べる頻度（朝食）</t>
  </si>
  <si>
    <t>第280表　主食・主菜・副菜をそろえて食べる頻度（昼食）</t>
  </si>
  <si>
    <t>第281表　主食・主菜・副菜をそろえて食べる頻度（夕食）</t>
  </si>
  <si>
    <t>第282表　子どものおやつ</t>
  </si>
  <si>
    <t>第283表　就寝前２時間以内のおやつ</t>
  </si>
  <si>
    <t>第284表　食生活改善意識</t>
  </si>
  <si>
    <t>第285表　子どもの食事</t>
  </si>
  <si>
    <t>第286表　子どもの食物アレルギーによる食事制限</t>
  </si>
  <si>
    <t>第287表　子どもの食物アレルギーによる食事制限（医師の指示）</t>
  </si>
  <si>
    <t>第288表　外食や市販のお惣菜、お弁当などの利用状況（外食の頻度）</t>
  </si>
  <si>
    <t>第289表　外食や市販のお惣菜、お弁当などの利用状況（市販のお惣菜やお弁当を利用する頻度）</t>
  </si>
  <si>
    <t>第290表　子どもの歯磨き</t>
  </si>
  <si>
    <t>第291表　同居家族喫煙者</t>
  </si>
  <si>
    <t>第293表　登園・退園時間（登園）</t>
  </si>
  <si>
    <t>第295表　保育時間</t>
  </si>
  <si>
    <t>第294表　登園・退園時間（退園）</t>
  </si>
  <si>
    <t>第292表　家の中での喫煙者</t>
  </si>
  <si>
    <t>第274表　朝食を食べない理由（お子さん）</t>
  </si>
  <si>
    <t>第275表　朝食を食べない理由（母親）</t>
  </si>
  <si>
    <t>無回答
その他</t>
  </si>
  <si>
    <t>〔問２３．お子さんが同居している家族のうち喫煙する人はいますか。（複数回答可）〕</t>
  </si>
  <si>
    <t>〔問１．お子さんの年齢をご記入ください。（平成２７年１２月１日現在）〕</t>
  </si>
  <si>
    <t>〔問３．お子さんの身長・体重をご記入ください。〕</t>
  </si>
  <si>
    <t>〔問１３．お子さんのふだんの夕食時間は何時頃ですか。〕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</si>
</sst>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_);[Red]\(&quot;¥&quot;#,##0\)"/>
    <numFmt numFmtId="178" formatCode="0_);[Red]\(0\)"/>
    <numFmt numFmtId="179" formatCode="0.0_);[Red]\(0.0\)"/>
    <numFmt numFmtId="180" formatCode="#,##0.00000"/>
    <numFmt numFmtId="181" formatCode="#,##0.000"/>
    <numFmt numFmtId="182" formatCode="0.0%"/>
    <numFmt numFmtId="183" formatCode="#0.0&quot;%&quot;"/>
    <numFmt numFmtId="184" formatCode="#,##0.0_ "/>
    <numFmt numFmtId="185" formatCode="0.0"/>
    <numFmt numFmtId="186" formatCode="#,##0.0;[Red]\-#,##0.0"/>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6"/>
      <name val="ＭＳ Ｐゴシック"/>
      <family val="3"/>
    </font>
    <font>
      <u val="single"/>
      <sz val="11"/>
      <color indexed="12"/>
      <name val="ＭＳ Ｐゴシック"/>
      <family val="3"/>
    </font>
    <font>
      <sz val="10"/>
      <name val="ＭＳ Ｐ明朝"/>
      <family val="1"/>
    </font>
    <font>
      <sz val="8"/>
      <name val="ＭＳ Ｐ明朝"/>
      <family val="1"/>
    </font>
    <font>
      <sz val="14"/>
      <name val="ＭＳ Ｐ明朝"/>
      <family val="1"/>
    </font>
    <font>
      <sz val="16"/>
      <name val="ＭＳ Ｐ明朝"/>
      <family val="1"/>
    </font>
    <font>
      <u val="single"/>
      <sz val="11"/>
      <color indexed="61"/>
      <name val="ＭＳ Ｐゴシック"/>
      <family val="3"/>
    </font>
    <font>
      <sz val="11"/>
      <color indexed="1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style="thin"/>
      <bottom style="thin"/>
    </border>
    <border>
      <left style="hair"/>
      <right style="hair"/>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right style="thin"/>
      <top/>
      <bottom/>
    </border>
    <border>
      <left style="thin"/>
      <right style="hair"/>
      <top style="thin"/>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hair"/>
      <top style="hair"/>
      <bottom style="thin"/>
    </border>
    <border>
      <left style="hair"/>
      <right>
        <color indexed="63"/>
      </right>
      <top>
        <color indexed="63"/>
      </top>
      <bottom>
        <color indexed="63"/>
      </bottom>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color indexed="63"/>
      </left>
      <right style="hair"/>
      <top style="hair"/>
      <bottom style="thin"/>
    </border>
    <border>
      <left/>
      <right style="thin"/>
      <top style="thin"/>
      <bottom style="thin"/>
    </border>
    <border>
      <left style="hair"/>
      <right style="thin"/>
      <top>
        <color indexed="63"/>
      </top>
      <bottom style="hair"/>
    </border>
    <border>
      <left>
        <color indexed="63"/>
      </left>
      <right style="thin"/>
      <top style="hair"/>
      <bottom style="hair"/>
    </border>
    <border>
      <left>
        <color indexed="63"/>
      </left>
      <right style="thin"/>
      <top style="hair"/>
      <bottom style="thin"/>
    </border>
    <border>
      <left/>
      <right/>
      <top style="thin"/>
      <bottom style="thin"/>
    </border>
    <border>
      <left>
        <color indexed="63"/>
      </left>
      <right style="hair"/>
      <top style="hair"/>
      <bottom style="hair"/>
    </border>
    <border>
      <left style="thin"/>
      <right style="thin"/>
      <top style="thin"/>
      <bottom style="thin"/>
    </border>
    <border>
      <left style="thin"/>
      <right style="thin"/>
      <top style="thin"/>
      <bottom style="hair"/>
    </border>
    <border>
      <left>
        <color indexed="63"/>
      </left>
      <right style="hair"/>
      <top style="thin"/>
      <bottom style="hair"/>
    </border>
    <border>
      <left>
        <color indexed="63"/>
      </left>
      <right style="thin"/>
      <top>
        <color indexed="63"/>
      </top>
      <bottom style="hair"/>
    </border>
    <border>
      <left style="hair"/>
      <right>
        <color indexed="63"/>
      </right>
      <top style="hair"/>
      <bottom style="thin"/>
    </border>
    <border>
      <left style="hair"/>
      <right style="hair"/>
      <top style="hair"/>
      <bottom>
        <color indexed="63"/>
      </bottom>
    </border>
    <border>
      <left>
        <color indexed="63"/>
      </left>
      <right style="hair"/>
      <top style="hair"/>
      <bottom>
        <color indexed="63"/>
      </bottom>
    </border>
    <border>
      <left style="hair"/>
      <right style="thin"/>
      <top style="hair"/>
      <bottom>
        <color indexed="63"/>
      </bottom>
    </border>
    <border>
      <left>
        <color indexed="63"/>
      </left>
      <right>
        <color indexed="63"/>
      </right>
      <top style="hair"/>
      <bottom style="thin"/>
    </border>
    <border>
      <left style="hair"/>
      <right>
        <color indexed="63"/>
      </right>
      <top style="thin"/>
      <bottom style="thin"/>
    </border>
    <border>
      <left style="hair"/>
      <right>
        <color indexed="63"/>
      </right>
      <top style="hair"/>
      <bottom>
        <color indexed="63"/>
      </bottom>
    </border>
    <border>
      <left style="thin"/>
      <right style="hair"/>
      <top style="hair"/>
      <bottom style="thin"/>
    </border>
    <border>
      <left style="thin"/>
      <right style="thin"/>
      <top style="hair"/>
      <bottom style="thin"/>
    </border>
    <border diagonalDown="1">
      <left style="thin"/>
      <right style="thin"/>
      <top style="thin"/>
      <bottom style="thin"/>
      <diagonal style="thin"/>
    </border>
    <border>
      <left>
        <color indexed="63"/>
      </left>
      <right style="thin"/>
      <top style="thin"/>
      <bottom style="hair"/>
    </border>
    <border>
      <left>
        <color indexed="63"/>
      </left>
      <right style="double"/>
      <top style="thin"/>
      <bottom style="thin"/>
    </border>
    <border>
      <left>
        <color indexed="63"/>
      </left>
      <right style="double"/>
      <top style="thin"/>
      <bottom style="hair"/>
    </border>
    <border>
      <left>
        <color indexed="63"/>
      </left>
      <right style="double"/>
      <top style="hair"/>
      <bottom style="hair"/>
    </border>
    <border>
      <left>
        <color indexed="63"/>
      </left>
      <right style="double"/>
      <top style="hair"/>
      <bottom style="thin"/>
    </border>
    <border>
      <left style="double"/>
      <right style="hair"/>
      <top style="thin"/>
      <bottom style="thin"/>
    </border>
    <border>
      <left style="double"/>
      <right style="hair"/>
      <top>
        <color indexed="63"/>
      </top>
      <bottom style="hair"/>
    </border>
    <border>
      <left style="double"/>
      <right style="hair"/>
      <top style="hair"/>
      <bottom>
        <color indexed="63"/>
      </bottom>
    </border>
    <border>
      <left style="double"/>
      <right style="hair"/>
      <top style="hair"/>
      <bottom style="thin"/>
    </border>
    <border>
      <left style="hair"/>
      <right>
        <color indexed="63"/>
      </right>
      <top style="hair"/>
      <bottom style="hair"/>
    </border>
    <border>
      <left style="thin"/>
      <right style="thin"/>
      <top style="hair"/>
      <bottom style="hair"/>
    </border>
    <border>
      <left style="thin"/>
      <right style="thin"/>
      <top>
        <color indexed="63"/>
      </top>
      <bottom style="hair"/>
    </border>
    <border>
      <left style="thin"/>
      <right style="thin"/>
      <top/>
      <bottom/>
    </border>
    <border>
      <left style="thin"/>
      <right style="thin"/>
      <top/>
      <bottom style="thin"/>
    </border>
    <border>
      <left style="thin"/>
      <right style="thin"/>
      <top style="thin"/>
      <bottom>
        <color indexed="63"/>
      </bottom>
    </border>
    <border>
      <left style="thin"/>
      <right style="thin"/>
      <top style="hair"/>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5" fillId="0" borderId="0" applyNumberFormat="0" applyFill="0" applyBorder="0" applyAlignment="0" applyProtection="0"/>
    <xf numFmtId="0" fontId="17" fillId="4" borderId="0" applyNumberFormat="0" applyBorder="0" applyAlignment="0" applyProtection="0"/>
  </cellStyleXfs>
  <cellXfs count="166">
    <xf numFmtId="0" fontId="0" fillId="0" borderId="0" xfId="0" applyAlignment="1">
      <alignment/>
    </xf>
    <xf numFmtId="0" fontId="18" fillId="0" borderId="0" xfId="0" applyFont="1" applyAlignment="1">
      <alignment/>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21" fillId="0" borderId="0" xfId="0" applyFont="1" applyAlignment="1">
      <alignment/>
    </xf>
    <xf numFmtId="0" fontId="21" fillId="0" borderId="12" xfId="0" applyFont="1" applyBorder="1" applyAlignment="1">
      <alignment/>
    </xf>
    <xf numFmtId="0" fontId="18" fillId="0" borderId="13" xfId="0" applyFont="1" applyBorder="1" applyAlignment="1">
      <alignment/>
    </xf>
    <xf numFmtId="0" fontId="18" fillId="0" borderId="14" xfId="0" applyFont="1" applyBorder="1" applyAlignment="1">
      <alignment/>
    </xf>
    <xf numFmtId="0" fontId="21" fillId="0" borderId="15" xfId="0" applyFont="1" applyBorder="1" applyAlignment="1">
      <alignment/>
    </xf>
    <xf numFmtId="0" fontId="18" fillId="0" borderId="16" xfId="0" applyFont="1" applyBorder="1" applyAlignment="1">
      <alignment/>
    </xf>
    <xf numFmtId="0" fontId="18" fillId="0" borderId="17" xfId="0" applyFont="1" applyBorder="1" applyAlignment="1">
      <alignment/>
    </xf>
    <xf numFmtId="0" fontId="21" fillId="0" borderId="18" xfId="0" applyFont="1" applyBorder="1" applyAlignment="1">
      <alignment/>
    </xf>
    <xf numFmtId="0" fontId="18" fillId="0" borderId="0" xfId="0" applyFont="1" applyBorder="1" applyAlignment="1">
      <alignment/>
    </xf>
    <xf numFmtId="0" fontId="18" fillId="0" borderId="19" xfId="0" applyFont="1" applyBorder="1" applyAlignment="1">
      <alignment/>
    </xf>
    <xf numFmtId="0" fontId="21" fillId="0" borderId="0" xfId="0" applyFont="1" applyBorder="1" applyAlignment="1">
      <alignment/>
    </xf>
    <xf numFmtId="0" fontId="0" fillId="0" borderId="0" xfId="0" applyBorder="1" applyAlignment="1">
      <alignment/>
    </xf>
    <xf numFmtId="0" fontId="21" fillId="0" borderId="0" xfId="0" applyFont="1" applyBorder="1" applyAlignment="1">
      <alignment horizontal="center" vertical="center" wrapText="1"/>
    </xf>
    <xf numFmtId="3" fontId="21" fillId="0" borderId="0" xfId="0" applyNumberFormat="1" applyFont="1" applyBorder="1" applyAlignment="1">
      <alignment/>
    </xf>
    <xf numFmtId="176" fontId="21" fillId="0" borderId="0" xfId="0" applyNumberFormat="1" applyFont="1" applyBorder="1" applyAlignment="1">
      <alignment/>
    </xf>
    <xf numFmtId="0" fontId="18" fillId="0" borderId="0" xfId="0" applyFont="1" applyFill="1" applyAlignment="1">
      <alignment/>
    </xf>
    <xf numFmtId="0" fontId="18" fillId="0" borderId="0" xfId="0" applyFont="1" applyFill="1" applyBorder="1" applyAlignment="1">
      <alignment/>
    </xf>
    <xf numFmtId="0" fontId="18" fillId="0" borderId="0" xfId="0" applyFont="1" applyFill="1" applyBorder="1" applyAlignment="1">
      <alignment horizontal="center" vertical="center" wrapText="1"/>
    </xf>
    <xf numFmtId="3" fontId="18" fillId="0" borderId="0" xfId="0" applyNumberFormat="1" applyFont="1" applyFill="1" applyBorder="1" applyAlignment="1">
      <alignment/>
    </xf>
    <xf numFmtId="0" fontId="18" fillId="0" borderId="0" xfId="0" applyNumberFormat="1" applyFont="1" applyFill="1" applyBorder="1" applyAlignment="1">
      <alignment/>
    </xf>
    <xf numFmtId="38" fontId="18" fillId="0" borderId="0" xfId="49" applyFont="1" applyAlignment="1">
      <alignment/>
    </xf>
    <xf numFmtId="38" fontId="0" fillId="0" borderId="0" xfId="49" applyFont="1" applyAlignment="1">
      <alignment/>
    </xf>
    <xf numFmtId="0" fontId="18" fillId="0" borderId="0" xfId="0" applyFont="1" applyFill="1" applyAlignment="1">
      <alignment/>
    </xf>
    <xf numFmtId="0" fontId="0" fillId="0" borderId="0" xfId="0" applyFill="1" applyAlignment="1">
      <alignment/>
    </xf>
    <xf numFmtId="38" fontId="0" fillId="0" borderId="0" xfId="49" applyFont="1" applyFill="1" applyAlignment="1">
      <alignment/>
    </xf>
    <xf numFmtId="38" fontId="18" fillId="0" borderId="20" xfId="49" applyFont="1" applyFill="1" applyBorder="1" applyAlignment="1">
      <alignment horizontal="center" vertical="center" wrapText="1"/>
    </xf>
    <xf numFmtId="0" fontId="18" fillId="0" borderId="10" xfId="0" applyFont="1" applyFill="1" applyBorder="1" applyAlignment="1">
      <alignment horizontal="center" vertical="center" wrapText="1"/>
    </xf>
    <xf numFmtId="38" fontId="18" fillId="0" borderId="21" xfId="49" applyFont="1" applyFill="1" applyBorder="1" applyAlignment="1">
      <alignment/>
    </xf>
    <xf numFmtId="3" fontId="18" fillId="0" borderId="22" xfId="0" applyNumberFormat="1" applyFont="1" applyFill="1" applyBorder="1" applyAlignment="1">
      <alignment/>
    </xf>
    <xf numFmtId="38" fontId="18" fillId="0" borderId="23" xfId="49" applyFont="1" applyFill="1" applyBorder="1" applyAlignment="1">
      <alignment/>
    </xf>
    <xf numFmtId="176" fontId="18" fillId="0" borderId="24" xfId="0" applyNumberFormat="1" applyFont="1" applyFill="1" applyBorder="1" applyAlignment="1">
      <alignment/>
    </xf>
    <xf numFmtId="3" fontId="18" fillId="0" borderId="24" xfId="0" applyNumberFormat="1" applyFont="1" applyFill="1" applyBorder="1" applyAlignment="1">
      <alignment/>
    </xf>
    <xf numFmtId="176" fontId="18" fillId="0" borderId="25" xfId="0" applyNumberFormat="1" applyFont="1" applyFill="1" applyBorder="1" applyAlignment="1">
      <alignment/>
    </xf>
    <xf numFmtId="0" fontId="18" fillId="0" borderId="11" xfId="0" applyFont="1" applyFill="1" applyBorder="1" applyAlignment="1">
      <alignment horizontal="center" vertical="center" wrapText="1"/>
    </xf>
    <xf numFmtId="0" fontId="18" fillId="0" borderId="18" xfId="0" applyFont="1" applyFill="1" applyBorder="1" applyAlignment="1">
      <alignment horizontal="center" wrapText="1"/>
    </xf>
    <xf numFmtId="3" fontId="18" fillId="0" borderId="26" xfId="0" applyNumberFormat="1" applyFont="1" applyFill="1" applyBorder="1" applyAlignment="1">
      <alignment/>
    </xf>
    <xf numFmtId="3" fontId="18" fillId="0" borderId="0" xfId="0" applyNumberFormat="1" applyFont="1" applyFill="1" applyBorder="1" applyAlignment="1">
      <alignment/>
    </xf>
    <xf numFmtId="176" fontId="18" fillId="0" borderId="0" xfId="0" applyNumberFormat="1" applyFont="1" applyFill="1" applyBorder="1" applyAlignment="1">
      <alignment/>
    </xf>
    <xf numFmtId="176" fontId="18" fillId="0" borderId="0" xfId="0" applyNumberFormat="1" applyFont="1" applyFill="1" applyBorder="1" applyAlignment="1">
      <alignment/>
    </xf>
    <xf numFmtId="0" fontId="21" fillId="0" borderId="0" xfId="0" applyFont="1" applyFill="1" applyAlignment="1">
      <alignment/>
    </xf>
    <xf numFmtId="0" fontId="24" fillId="0" borderId="0" xfId="0" applyFont="1" applyFill="1" applyAlignment="1">
      <alignment/>
    </xf>
    <xf numFmtId="0" fontId="23" fillId="0" borderId="0" xfId="0" applyFont="1" applyFill="1" applyAlignment="1">
      <alignment/>
    </xf>
    <xf numFmtId="38" fontId="18" fillId="0" borderId="0" xfId="49" applyFont="1" applyFill="1" applyAlignment="1">
      <alignment/>
    </xf>
    <xf numFmtId="0" fontId="18" fillId="0" borderId="0" xfId="0" applyFont="1" applyFill="1" applyAlignment="1">
      <alignment horizontal="right"/>
    </xf>
    <xf numFmtId="0" fontId="18" fillId="0" borderId="27" xfId="0" applyFont="1" applyFill="1" applyBorder="1" applyAlignment="1">
      <alignment horizontal="center" vertical="center" wrapText="1"/>
    </xf>
    <xf numFmtId="38" fontId="18" fillId="0" borderId="28" xfId="49" applyFont="1" applyFill="1" applyBorder="1" applyAlignment="1">
      <alignment/>
    </xf>
    <xf numFmtId="3" fontId="18" fillId="0" borderId="29" xfId="0" applyNumberFormat="1" applyFont="1" applyFill="1" applyBorder="1" applyAlignment="1">
      <alignment/>
    </xf>
    <xf numFmtId="3" fontId="18" fillId="0" borderId="30" xfId="0" applyNumberFormat="1" applyFont="1" applyFill="1" applyBorder="1" applyAlignment="1">
      <alignment/>
    </xf>
    <xf numFmtId="38" fontId="18" fillId="0" borderId="23" xfId="49" applyFont="1" applyFill="1" applyBorder="1" applyAlignment="1">
      <alignment/>
    </xf>
    <xf numFmtId="176" fontId="18" fillId="0" borderId="24" xfId="0" applyNumberFormat="1" applyFont="1" applyFill="1" applyBorder="1" applyAlignment="1">
      <alignment/>
    </xf>
    <xf numFmtId="176" fontId="18" fillId="0" borderId="31" xfId="0" applyNumberFormat="1" applyFont="1" applyFill="1" applyBorder="1" applyAlignment="1">
      <alignment/>
    </xf>
    <xf numFmtId="3" fontId="18" fillId="0" borderId="24" xfId="0" applyNumberFormat="1" applyFont="1" applyFill="1" applyBorder="1" applyAlignment="1">
      <alignment/>
    </xf>
    <xf numFmtId="3" fontId="18" fillId="0" borderId="31" xfId="0" applyNumberFormat="1" applyFont="1" applyFill="1" applyBorder="1" applyAlignment="1">
      <alignment/>
    </xf>
    <xf numFmtId="38" fontId="18" fillId="0" borderId="21" xfId="49" applyFont="1" applyFill="1" applyBorder="1" applyAlignment="1">
      <alignment/>
    </xf>
    <xf numFmtId="176" fontId="18" fillId="0" borderId="25" xfId="0" applyNumberFormat="1" applyFont="1" applyFill="1" applyBorder="1" applyAlignment="1">
      <alignment/>
    </xf>
    <xf numFmtId="176" fontId="18" fillId="0" borderId="32" xfId="0" applyNumberFormat="1" applyFont="1" applyFill="1" applyBorder="1" applyAlignment="1">
      <alignment/>
    </xf>
    <xf numFmtId="38" fontId="18" fillId="0" borderId="0" xfId="49" applyFont="1" applyFill="1" applyBorder="1" applyAlignment="1">
      <alignment/>
    </xf>
    <xf numFmtId="176" fontId="18" fillId="0" borderId="18" xfId="0" applyNumberFormat="1" applyFont="1" applyFill="1" applyBorder="1" applyAlignment="1">
      <alignment/>
    </xf>
    <xf numFmtId="38" fontId="18" fillId="0" borderId="0" xfId="49" applyFont="1" applyFill="1" applyAlignment="1">
      <alignment/>
    </xf>
    <xf numFmtId="3" fontId="18" fillId="0" borderId="30" xfId="0" applyNumberFormat="1" applyFont="1" applyFill="1" applyBorder="1" applyAlignment="1">
      <alignment/>
    </xf>
    <xf numFmtId="176" fontId="18" fillId="0" borderId="31" xfId="0" applyNumberFormat="1" applyFont="1" applyFill="1" applyBorder="1" applyAlignment="1">
      <alignment/>
    </xf>
    <xf numFmtId="3" fontId="18" fillId="0" borderId="31" xfId="0" applyNumberFormat="1" applyFont="1" applyFill="1" applyBorder="1" applyAlignment="1">
      <alignment/>
    </xf>
    <xf numFmtId="176" fontId="18" fillId="0" borderId="33" xfId="0" applyNumberFormat="1" applyFont="1" applyFill="1" applyBorder="1" applyAlignment="1">
      <alignment/>
    </xf>
    <xf numFmtId="0" fontId="18" fillId="0" borderId="0" xfId="0" applyFont="1" applyFill="1" applyBorder="1" applyAlignment="1">
      <alignment horizontal="center" vertical="center"/>
    </xf>
    <xf numFmtId="38" fontId="18" fillId="0" borderId="0" xfId="49" applyFont="1" applyFill="1" applyBorder="1" applyAlignment="1">
      <alignment/>
    </xf>
    <xf numFmtId="3" fontId="18" fillId="0" borderId="29" xfId="0" applyNumberFormat="1" applyFont="1" applyFill="1" applyBorder="1" applyAlignment="1">
      <alignment/>
    </xf>
    <xf numFmtId="0" fontId="18" fillId="0" borderId="34" xfId="0" applyFont="1" applyFill="1" applyBorder="1" applyAlignment="1">
      <alignment horizontal="center" vertical="center" wrapText="1"/>
    </xf>
    <xf numFmtId="3" fontId="18" fillId="0" borderId="22" xfId="0" applyNumberFormat="1" applyFont="1" applyFill="1" applyBorder="1" applyAlignment="1">
      <alignment/>
    </xf>
    <xf numFmtId="3" fontId="18" fillId="0" borderId="35" xfId="0" applyNumberFormat="1" applyFont="1" applyFill="1" applyBorder="1" applyAlignment="1">
      <alignment/>
    </xf>
    <xf numFmtId="176" fontId="18" fillId="0" borderId="36" xfId="0" applyNumberFormat="1" applyFont="1" applyFill="1" applyBorder="1" applyAlignment="1">
      <alignment/>
    </xf>
    <xf numFmtId="3" fontId="18" fillId="0" borderId="36" xfId="0" applyNumberFormat="1" applyFont="1" applyFill="1" applyBorder="1" applyAlignment="1">
      <alignment/>
    </xf>
    <xf numFmtId="176" fontId="18" fillId="0" borderId="37" xfId="0" applyNumberFormat="1" applyFont="1" applyFill="1" applyBorder="1" applyAlignment="1">
      <alignment/>
    </xf>
    <xf numFmtId="0" fontId="18" fillId="0" borderId="38" xfId="0" applyFont="1" applyFill="1" applyBorder="1" applyAlignment="1">
      <alignment horizontal="center" vertical="center" wrapText="1"/>
    </xf>
    <xf numFmtId="3" fontId="18" fillId="0" borderId="35" xfId="0" applyNumberFormat="1" applyFont="1" applyFill="1" applyBorder="1" applyAlignment="1">
      <alignment/>
    </xf>
    <xf numFmtId="176" fontId="18" fillId="0" borderId="32" xfId="0" applyNumberFormat="1" applyFont="1" applyFill="1" applyBorder="1" applyAlignment="1">
      <alignment/>
    </xf>
    <xf numFmtId="176" fontId="18" fillId="0" borderId="39" xfId="0" applyNumberFormat="1" applyFont="1" applyFill="1" applyBorder="1" applyAlignment="1">
      <alignment/>
    </xf>
    <xf numFmtId="3" fontId="18" fillId="0" borderId="39" xfId="0" applyNumberFormat="1" applyFont="1" applyFill="1" applyBorder="1" applyAlignment="1">
      <alignment/>
    </xf>
    <xf numFmtId="176" fontId="18" fillId="0" borderId="33" xfId="0" applyNumberFormat="1" applyFont="1" applyFill="1" applyBorder="1" applyAlignment="1">
      <alignment/>
    </xf>
    <xf numFmtId="0" fontId="0" fillId="0" borderId="0" xfId="0" applyFont="1" applyFill="1" applyAlignment="1">
      <alignment/>
    </xf>
    <xf numFmtId="0" fontId="26" fillId="0" borderId="0" xfId="0" applyFont="1" applyFill="1" applyBorder="1" applyAlignment="1">
      <alignment horizontal="left" vertical="center"/>
    </xf>
    <xf numFmtId="0" fontId="0" fillId="0" borderId="0" xfId="0" applyFont="1" applyFill="1" applyAlignment="1">
      <alignment vertical="center"/>
    </xf>
    <xf numFmtId="38" fontId="0" fillId="0" borderId="0" xfId="49" applyFont="1" applyFill="1" applyAlignment="1">
      <alignment vertical="center"/>
    </xf>
    <xf numFmtId="0" fontId="18" fillId="0" borderId="0" xfId="0" applyFont="1" applyFill="1" applyAlignment="1">
      <alignment vertical="center"/>
    </xf>
    <xf numFmtId="0" fontId="21" fillId="0" borderId="0" xfId="0" applyFont="1" applyFill="1" applyBorder="1" applyAlignment="1">
      <alignment/>
    </xf>
    <xf numFmtId="0" fontId="0" fillId="0" borderId="0" xfId="0" applyFill="1" applyBorder="1" applyAlignment="1">
      <alignment/>
    </xf>
    <xf numFmtId="0" fontId="18" fillId="0" borderId="20" xfId="0" applyFont="1" applyFill="1" applyBorder="1" applyAlignment="1">
      <alignment horizontal="center" vertical="center" wrapText="1"/>
    </xf>
    <xf numFmtId="38" fontId="18" fillId="0" borderId="40" xfId="49" applyFont="1" applyFill="1" applyBorder="1" applyAlignment="1">
      <alignment horizontal="center" vertical="center" wrapText="1"/>
    </xf>
    <xf numFmtId="38" fontId="18" fillId="0" borderId="41" xfId="49" applyFont="1" applyFill="1" applyBorder="1" applyAlignment="1">
      <alignment/>
    </xf>
    <xf numFmtId="3" fontId="18" fillId="0" borderId="28" xfId="0" applyNumberFormat="1" applyFont="1" applyFill="1" applyBorder="1" applyAlignment="1">
      <alignment/>
    </xf>
    <xf numFmtId="3" fontId="18" fillId="0" borderId="42" xfId="0" applyNumberFormat="1" applyFont="1" applyFill="1" applyBorder="1" applyAlignment="1">
      <alignment/>
    </xf>
    <xf numFmtId="3" fontId="18" fillId="0" borderId="43" xfId="0" applyNumberFormat="1" applyFont="1" applyFill="1" applyBorder="1" applyAlignment="1">
      <alignment/>
    </xf>
    <xf numFmtId="3" fontId="18" fillId="0" borderId="21" xfId="0" applyNumberFormat="1" applyFont="1" applyFill="1" applyBorder="1" applyAlignment="1">
      <alignment/>
    </xf>
    <xf numFmtId="38" fontId="18" fillId="0" borderId="29" xfId="49" applyFont="1" applyFill="1" applyBorder="1" applyAlignment="1">
      <alignment/>
    </xf>
    <xf numFmtId="3" fontId="18" fillId="0" borderId="18" xfId="0" applyNumberFormat="1" applyFont="1" applyFill="1" applyBorder="1" applyAlignment="1">
      <alignment/>
    </xf>
    <xf numFmtId="176" fontId="18" fillId="0" borderId="44" xfId="0" applyNumberFormat="1" applyFont="1" applyFill="1" applyBorder="1" applyAlignment="1">
      <alignment/>
    </xf>
    <xf numFmtId="176" fontId="18" fillId="0" borderId="45" xfId="0" applyNumberFormat="1" applyFont="1" applyFill="1" applyBorder="1" applyAlignment="1">
      <alignment/>
    </xf>
    <xf numFmtId="3" fontId="18" fillId="0" borderId="46" xfId="0" applyNumberFormat="1" applyFont="1" applyFill="1" applyBorder="1" applyAlignment="1">
      <alignment/>
    </xf>
    <xf numFmtId="176" fontId="18" fillId="0" borderId="39" xfId="0" applyNumberFormat="1" applyFont="1" applyFill="1" applyBorder="1" applyAlignment="1">
      <alignment/>
    </xf>
    <xf numFmtId="3" fontId="18" fillId="0" borderId="47" xfId="0" applyNumberFormat="1" applyFont="1" applyFill="1" applyBorder="1" applyAlignment="1">
      <alignment/>
    </xf>
    <xf numFmtId="176" fontId="18" fillId="0" borderId="48" xfId="0" applyNumberFormat="1" applyFont="1" applyFill="1" applyBorder="1" applyAlignment="1">
      <alignment/>
    </xf>
    <xf numFmtId="0" fontId="18" fillId="0" borderId="49" xfId="0" applyFont="1" applyFill="1" applyBorder="1" applyAlignment="1">
      <alignment horizontal="center" vertical="center" wrapText="1"/>
    </xf>
    <xf numFmtId="0" fontId="18" fillId="0" borderId="18" xfId="0" applyFont="1" applyFill="1" applyBorder="1" applyAlignment="1">
      <alignment/>
    </xf>
    <xf numFmtId="176" fontId="18" fillId="0" borderId="50" xfId="0" applyNumberFormat="1" applyFont="1" applyFill="1" applyBorder="1" applyAlignment="1">
      <alignment/>
    </xf>
    <xf numFmtId="3" fontId="18" fillId="0" borderId="50" xfId="0" applyNumberFormat="1" applyFont="1" applyFill="1" applyBorder="1" applyAlignment="1">
      <alignment/>
    </xf>
    <xf numFmtId="176" fontId="18" fillId="0" borderId="47" xfId="0" applyNumberFormat="1" applyFont="1" applyFill="1" applyBorder="1" applyAlignment="1">
      <alignment/>
    </xf>
    <xf numFmtId="0" fontId="0" fillId="0" borderId="0" xfId="0" applyFont="1" applyFill="1" applyBorder="1" applyAlignment="1">
      <alignment/>
    </xf>
    <xf numFmtId="176" fontId="18" fillId="0" borderId="37" xfId="0" applyNumberFormat="1" applyFont="1" applyFill="1" applyBorder="1" applyAlignment="1">
      <alignment/>
    </xf>
    <xf numFmtId="176" fontId="18" fillId="0" borderId="36" xfId="0" applyNumberFormat="1" applyFont="1" applyFill="1" applyBorder="1" applyAlignment="1">
      <alignment/>
    </xf>
    <xf numFmtId="3" fontId="18" fillId="0" borderId="36" xfId="0" applyNumberFormat="1" applyFont="1" applyFill="1" applyBorder="1" applyAlignment="1">
      <alignment/>
    </xf>
    <xf numFmtId="0" fontId="18" fillId="0" borderId="11" xfId="0" applyFont="1" applyFill="1" applyBorder="1" applyAlignment="1" quotePrefix="1">
      <alignment horizontal="center" vertical="center" wrapText="1"/>
    </xf>
    <xf numFmtId="185" fontId="18" fillId="0" borderId="23" xfId="49" applyNumberFormat="1" applyFont="1" applyFill="1" applyBorder="1" applyAlignment="1">
      <alignment/>
    </xf>
    <xf numFmtId="185" fontId="18" fillId="0" borderId="51" xfId="49" applyNumberFormat="1" applyFont="1" applyFill="1" applyBorder="1" applyAlignment="1">
      <alignment/>
    </xf>
    <xf numFmtId="185" fontId="18" fillId="0" borderId="23" xfId="49" applyNumberFormat="1" applyFont="1" applyFill="1" applyBorder="1" applyAlignment="1">
      <alignment/>
    </xf>
    <xf numFmtId="0" fontId="18" fillId="0" borderId="21" xfId="49" applyNumberFormat="1" applyFont="1" applyFill="1" applyBorder="1" applyAlignment="1">
      <alignment/>
    </xf>
    <xf numFmtId="186" fontId="18" fillId="0" borderId="23" xfId="49" applyNumberFormat="1" applyFont="1" applyFill="1" applyBorder="1" applyAlignment="1">
      <alignment/>
    </xf>
    <xf numFmtId="186" fontId="18" fillId="0" borderId="51" xfId="49" applyNumberFormat="1" applyFont="1" applyFill="1" applyBorder="1" applyAlignment="1">
      <alignment/>
    </xf>
    <xf numFmtId="185" fontId="18" fillId="0" borderId="51" xfId="49" applyNumberFormat="1" applyFont="1" applyFill="1" applyBorder="1" applyAlignment="1">
      <alignment/>
    </xf>
    <xf numFmtId="186" fontId="18" fillId="0" borderId="51" xfId="49" applyNumberFormat="1" applyFont="1" applyFill="1" applyBorder="1" applyAlignment="1">
      <alignment/>
    </xf>
    <xf numFmtId="186" fontId="18" fillId="0" borderId="23" xfId="49" applyNumberFormat="1" applyFont="1" applyFill="1" applyBorder="1" applyAlignment="1">
      <alignment/>
    </xf>
    <xf numFmtId="0" fontId="18" fillId="0" borderId="52" xfId="49" applyNumberFormat="1" applyFont="1" applyFill="1" applyBorder="1" applyAlignment="1">
      <alignment/>
    </xf>
    <xf numFmtId="185" fontId="18" fillId="0" borderId="52" xfId="49" applyNumberFormat="1" applyFont="1" applyFill="1" applyBorder="1" applyAlignment="1">
      <alignment/>
    </xf>
    <xf numFmtId="0" fontId="18" fillId="0" borderId="53" xfId="0" applyFont="1" applyFill="1" applyBorder="1" applyAlignment="1">
      <alignment horizontal="center" vertical="center" wrapText="1"/>
    </xf>
    <xf numFmtId="176" fontId="18" fillId="0" borderId="46" xfId="0" applyNumberFormat="1" applyFont="1" applyFill="1" applyBorder="1" applyAlignment="1">
      <alignment/>
    </xf>
    <xf numFmtId="38" fontId="18" fillId="0" borderId="51" xfId="49" applyFont="1" applyFill="1" applyBorder="1" applyAlignment="1">
      <alignment horizontal="center"/>
    </xf>
    <xf numFmtId="38" fontId="18" fillId="0" borderId="23" xfId="49" applyFont="1" applyFill="1" applyBorder="1" applyAlignment="1">
      <alignment horizontal="center"/>
    </xf>
    <xf numFmtId="3" fontId="18" fillId="0" borderId="54" xfId="0" applyNumberFormat="1" applyFont="1" applyFill="1" applyBorder="1" applyAlignment="1">
      <alignment/>
    </xf>
    <xf numFmtId="0" fontId="18" fillId="0" borderId="55" xfId="0" applyFont="1" applyFill="1" applyBorder="1" applyAlignment="1">
      <alignment horizontal="center" vertical="center" wrapText="1"/>
    </xf>
    <xf numFmtId="3" fontId="18" fillId="0" borderId="56" xfId="0" applyNumberFormat="1" applyFont="1" applyFill="1" applyBorder="1" applyAlignment="1">
      <alignment/>
    </xf>
    <xf numFmtId="176" fontId="18" fillId="0" borderId="57" xfId="0" applyNumberFormat="1" applyFont="1" applyFill="1" applyBorder="1" applyAlignment="1">
      <alignment/>
    </xf>
    <xf numFmtId="3" fontId="18" fillId="0" borderId="57" xfId="0" applyNumberFormat="1" applyFont="1" applyFill="1" applyBorder="1" applyAlignment="1">
      <alignment/>
    </xf>
    <xf numFmtId="176" fontId="18" fillId="0" borderId="58" xfId="0" applyNumberFormat="1" applyFont="1" applyFill="1" applyBorder="1" applyAlignment="1">
      <alignment/>
    </xf>
    <xf numFmtId="0" fontId="18" fillId="0" borderId="59" xfId="0" applyFont="1" applyFill="1" applyBorder="1" applyAlignment="1">
      <alignment horizontal="center" vertical="center" wrapText="1"/>
    </xf>
    <xf numFmtId="3" fontId="18" fillId="0" borderId="60" xfId="0" applyNumberFormat="1" applyFont="1" applyFill="1" applyBorder="1" applyAlignment="1">
      <alignment/>
    </xf>
    <xf numFmtId="176" fontId="18" fillId="0" borderId="61" xfId="0" applyNumberFormat="1" applyFont="1" applyFill="1" applyBorder="1" applyAlignment="1">
      <alignment/>
    </xf>
    <xf numFmtId="3" fontId="18" fillId="0" borderId="61" xfId="0" applyNumberFormat="1" applyFont="1" applyFill="1" applyBorder="1" applyAlignment="1">
      <alignment/>
    </xf>
    <xf numFmtId="176" fontId="18" fillId="0" borderId="62" xfId="0" applyNumberFormat="1" applyFont="1" applyFill="1" applyBorder="1" applyAlignment="1">
      <alignment/>
    </xf>
    <xf numFmtId="0" fontId="0" fillId="0" borderId="0" xfId="0" applyFont="1" applyFill="1" applyAlignment="1">
      <alignment/>
    </xf>
    <xf numFmtId="176" fontId="18" fillId="0" borderId="63" xfId="0" applyNumberFormat="1" applyFont="1" applyFill="1" applyBorder="1" applyAlignment="1">
      <alignment/>
    </xf>
    <xf numFmtId="3" fontId="18" fillId="0" borderId="23" xfId="49" applyNumberFormat="1" applyFont="1" applyFill="1" applyBorder="1" applyAlignment="1">
      <alignment/>
    </xf>
    <xf numFmtId="0" fontId="18" fillId="0" borderId="18" xfId="0" applyFont="1" applyFill="1" applyBorder="1" applyAlignment="1">
      <alignment horizontal="center" vertical="center" wrapText="1"/>
    </xf>
    <xf numFmtId="0" fontId="18" fillId="0" borderId="41"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66" xfId="0" applyFont="1" applyFill="1" applyBorder="1" applyAlignment="1">
      <alignment horizontal="center" vertical="center" wrapText="1"/>
    </xf>
    <xf numFmtId="0" fontId="18" fillId="0" borderId="67" xfId="0" applyFont="1" applyFill="1" applyBorder="1" applyAlignment="1">
      <alignment horizontal="center" vertical="center" wrapText="1"/>
    </xf>
    <xf numFmtId="0" fontId="18" fillId="0" borderId="68" xfId="0" applyFont="1" applyFill="1" applyBorder="1" applyAlignment="1">
      <alignment horizontal="center" vertical="center"/>
    </xf>
    <xf numFmtId="0" fontId="18" fillId="0" borderId="69" xfId="0" applyFont="1" applyFill="1" applyBorder="1" applyAlignment="1">
      <alignment horizontal="center" vertical="center"/>
    </xf>
    <xf numFmtId="0" fontId="18" fillId="0" borderId="69" xfId="0" applyFont="1" applyFill="1" applyBorder="1" applyAlignment="1">
      <alignment horizontal="center" vertical="center" wrapText="1"/>
    </xf>
    <xf numFmtId="0" fontId="18" fillId="0" borderId="41" xfId="0" applyFont="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18" fillId="0" borderId="52" xfId="0" applyFont="1" applyBorder="1" applyAlignment="1">
      <alignment horizontal="center" vertical="center"/>
    </xf>
    <xf numFmtId="0" fontId="18" fillId="0" borderId="68" xfId="0" applyFont="1" applyBorder="1" applyAlignment="1">
      <alignment horizontal="center" vertical="center"/>
    </xf>
    <xf numFmtId="0" fontId="18" fillId="0" borderId="66" xfId="0" applyFont="1" applyBorder="1" applyAlignment="1">
      <alignment horizontal="center" vertical="center"/>
    </xf>
    <xf numFmtId="0" fontId="0" fillId="0" borderId="66" xfId="0" applyBorder="1" applyAlignment="1">
      <alignment/>
    </xf>
    <xf numFmtId="0" fontId="0" fillId="0" borderId="67" xfId="0" applyBorder="1" applyAlignment="1">
      <alignment/>
    </xf>
    <xf numFmtId="0" fontId="18" fillId="0" borderId="70" xfId="0" applyFont="1" applyFill="1" applyBorder="1" applyAlignment="1">
      <alignment horizontal="center" vertical="center" wrapText="1"/>
    </xf>
    <xf numFmtId="0" fontId="18" fillId="0" borderId="71"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18" fillId="0" borderId="66" xfId="0" applyFont="1" applyFill="1" applyBorder="1" applyAlignment="1">
      <alignment horizontal="center" vertical="center"/>
    </xf>
    <xf numFmtId="0" fontId="18" fillId="0" borderId="6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409"/>
  <sheetViews>
    <sheetView tabSelected="1" view="pageBreakPreview" zoomScaleSheetLayoutView="100" workbookViewId="0" topLeftCell="A301">
      <selection activeCell="J408" sqref="J408"/>
    </sheetView>
  </sheetViews>
  <sheetFormatPr defaultColWidth="9.00390625" defaultRowHeight="13.5"/>
  <cols>
    <col min="1" max="1" width="2.50390625" style="82" customWidth="1"/>
    <col min="2" max="2" width="12.50390625" style="82" customWidth="1"/>
    <col min="3" max="3" width="9.00390625" style="28" customWidth="1"/>
    <col min="4" max="12" width="9.00390625" style="82" customWidth="1"/>
    <col min="13" max="13" width="4.50390625" style="82" customWidth="1"/>
    <col min="14" max="16384" width="9.00390625" style="82" customWidth="1"/>
  </cols>
  <sheetData>
    <row r="1" spans="1:9" ht="18.75">
      <c r="A1" s="44" t="s">
        <v>153</v>
      </c>
      <c r="B1" s="45"/>
      <c r="C1" s="46"/>
      <c r="D1" s="19"/>
      <c r="E1" s="19"/>
      <c r="F1" s="19"/>
      <c r="G1" s="19"/>
      <c r="H1" s="19"/>
      <c r="I1" s="19"/>
    </row>
    <row r="3" spans="1:9" ht="13.5">
      <c r="A3" s="19" t="s">
        <v>221</v>
      </c>
      <c r="B3" s="19"/>
      <c r="C3" s="46"/>
      <c r="D3" s="19"/>
      <c r="E3" s="19"/>
      <c r="F3" s="19"/>
      <c r="G3" s="19"/>
      <c r="H3" s="19"/>
      <c r="I3" s="19"/>
    </row>
    <row r="4" spans="1:9" ht="13.5">
      <c r="A4" s="19" t="s">
        <v>268</v>
      </c>
      <c r="B4" s="19"/>
      <c r="C4" s="46"/>
      <c r="D4" s="19"/>
      <c r="E4" s="19"/>
      <c r="F4" s="19"/>
      <c r="G4" s="19"/>
      <c r="H4" s="19"/>
      <c r="I4" s="47"/>
    </row>
    <row r="5" spans="1:9" ht="13.5">
      <c r="A5" s="19"/>
      <c r="B5" s="19"/>
      <c r="C5" s="46"/>
      <c r="D5" s="19"/>
      <c r="E5" s="19"/>
      <c r="F5" s="19"/>
      <c r="G5" s="19"/>
      <c r="H5" s="47" t="s">
        <v>204</v>
      </c>
      <c r="I5" s="47"/>
    </row>
    <row r="6" spans="1:8" ht="27">
      <c r="A6" s="19"/>
      <c r="B6" s="125"/>
      <c r="C6" s="29" t="s">
        <v>94</v>
      </c>
      <c r="D6" s="30" t="s">
        <v>0</v>
      </c>
      <c r="E6" s="30" t="s">
        <v>1</v>
      </c>
      <c r="F6" s="30" t="s">
        <v>2</v>
      </c>
      <c r="G6" s="30" t="s">
        <v>171</v>
      </c>
      <c r="H6" s="48" t="s">
        <v>3</v>
      </c>
    </row>
    <row r="7" spans="1:8" ht="13.5">
      <c r="A7" s="19"/>
      <c r="B7" s="150" t="s">
        <v>94</v>
      </c>
      <c r="C7" s="49">
        <f aca="true" t="shared" si="0" ref="C7:H7">SUM(C9,C11,C13)</f>
        <v>1538</v>
      </c>
      <c r="D7" s="50">
        <f t="shared" si="0"/>
        <v>177</v>
      </c>
      <c r="E7" s="50">
        <f t="shared" si="0"/>
        <v>510</v>
      </c>
      <c r="F7" s="50">
        <f t="shared" si="0"/>
        <v>499</v>
      </c>
      <c r="G7" s="50">
        <f t="shared" si="0"/>
        <v>350</v>
      </c>
      <c r="H7" s="51">
        <f t="shared" si="0"/>
        <v>2</v>
      </c>
    </row>
    <row r="8" spans="1:8" ht="13.5">
      <c r="A8" s="19"/>
      <c r="B8" s="146"/>
      <c r="C8" s="122">
        <f aca="true" t="shared" si="1" ref="C8:C14">SUM(D8:H8)</f>
        <v>99.99999999999999</v>
      </c>
      <c r="D8" s="53">
        <f>ROUND(SUM(D7/$C7*100),1)</f>
        <v>11.5</v>
      </c>
      <c r="E8" s="53">
        <f>ROUND(SUM(E7/$C7*100),1)</f>
        <v>33.2</v>
      </c>
      <c r="F8" s="53">
        <f>ROUND(SUM(F7/$C7*100),1)</f>
        <v>32.4</v>
      </c>
      <c r="G8" s="53">
        <f>ROUND(SUM(G7/$C7*100),1)</f>
        <v>22.8</v>
      </c>
      <c r="H8" s="54">
        <f>ROUND(SUM(H7/$C7*100),1)</f>
        <v>0.1</v>
      </c>
    </row>
    <row r="9" spans="1:8" ht="13.5">
      <c r="A9" s="19"/>
      <c r="B9" s="151" t="s">
        <v>46</v>
      </c>
      <c r="C9" s="52">
        <f>SUM(D9:H9)</f>
        <v>570</v>
      </c>
      <c r="D9" s="55">
        <v>71</v>
      </c>
      <c r="E9" s="55">
        <v>187</v>
      </c>
      <c r="F9" s="55">
        <v>186</v>
      </c>
      <c r="G9" s="55">
        <v>125</v>
      </c>
      <c r="H9" s="56">
        <v>1</v>
      </c>
    </row>
    <row r="10" spans="1:8" ht="13.5">
      <c r="A10" s="19"/>
      <c r="B10" s="146"/>
      <c r="C10" s="122">
        <f t="shared" si="1"/>
        <v>100.00000000000001</v>
      </c>
      <c r="D10" s="53">
        <f>ROUND(SUM(D9/$C9*100),1)</f>
        <v>12.5</v>
      </c>
      <c r="E10" s="53">
        <f>ROUND(SUM(E9/$C9*100),1)</f>
        <v>32.8</v>
      </c>
      <c r="F10" s="53">
        <f>ROUND(SUM(F9/$C9*100),1)</f>
        <v>32.6</v>
      </c>
      <c r="G10" s="53">
        <f>ROUND(SUM(G9/$C9*100),1)</f>
        <v>21.9</v>
      </c>
      <c r="H10" s="54">
        <f>ROUND(SUM(H9/$C9*100),1)</f>
        <v>0.2</v>
      </c>
    </row>
    <row r="11" spans="1:8" ht="13.5">
      <c r="A11" s="19"/>
      <c r="B11" s="151" t="s">
        <v>47</v>
      </c>
      <c r="C11" s="52">
        <f>SUM(D11:H11)</f>
        <v>683</v>
      </c>
      <c r="D11" s="55">
        <v>69</v>
      </c>
      <c r="E11" s="55">
        <v>228</v>
      </c>
      <c r="F11" s="55">
        <v>217</v>
      </c>
      <c r="G11" s="55">
        <v>169</v>
      </c>
      <c r="H11" s="56">
        <v>0</v>
      </c>
    </row>
    <row r="12" spans="1:8" ht="13.5">
      <c r="A12" s="19"/>
      <c r="B12" s="146"/>
      <c r="C12" s="122">
        <f t="shared" si="1"/>
        <v>100</v>
      </c>
      <c r="D12" s="53">
        <f>ROUND(SUM(D11/$C11*100),1)</f>
        <v>10.1</v>
      </c>
      <c r="E12" s="53">
        <f>ROUND(SUM(E11/$C11*100),1)</f>
        <v>33.4</v>
      </c>
      <c r="F12" s="53">
        <f>ROUND(SUM(F11/$C11*100),1)</f>
        <v>31.8</v>
      </c>
      <c r="G12" s="53">
        <f>ROUND(SUM(G11/$C11*100),1)</f>
        <v>24.7</v>
      </c>
      <c r="H12" s="54">
        <f>ROUND(SUM(H11/$C11*100),1)</f>
        <v>0</v>
      </c>
    </row>
    <row r="13" spans="1:8" ht="13.5" customHeight="1">
      <c r="A13" s="19"/>
      <c r="B13" s="152" t="s">
        <v>78</v>
      </c>
      <c r="C13" s="57">
        <f>SUM(D13:H13)</f>
        <v>285</v>
      </c>
      <c r="D13" s="55">
        <v>37</v>
      </c>
      <c r="E13" s="55">
        <v>95</v>
      </c>
      <c r="F13" s="55">
        <v>96</v>
      </c>
      <c r="G13" s="55">
        <v>56</v>
      </c>
      <c r="H13" s="56">
        <v>1</v>
      </c>
    </row>
    <row r="14" spans="1:8" ht="13.5">
      <c r="A14" s="19"/>
      <c r="B14" s="149"/>
      <c r="C14" s="121">
        <f t="shared" si="1"/>
        <v>100</v>
      </c>
      <c r="D14" s="58">
        <f>ROUND(SUM(D13/$C13*100),1)</f>
        <v>13</v>
      </c>
      <c r="E14" s="58">
        <f>ROUND(SUM(E13/$C13*100),1)</f>
        <v>33.3</v>
      </c>
      <c r="F14" s="58">
        <f>ROUND(SUM(F13/$C13*100),1)</f>
        <v>33.7</v>
      </c>
      <c r="G14" s="58">
        <f>ROUND(SUM(G13/$C13*100),1)</f>
        <v>19.6</v>
      </c>
      <c r="H14" s="59">
        <f>ROUND(SUM(H13/$C13*100),1)</f>
        <v>0.4</v>
      </c>
    </row>
    <row r="15" spans="1:8" ht="13.5">
      <c r="A15" s="19"/>
      <c r="B15" s="21"/>
      <c r="C15" s="60"/>
      <c r="D15" s="42"/>
      <c r="E15" s="42"/>
      <c r="F15" s="42"/>
      <c r="G15" s="42"/>
      <c r="H15" s="42"/>
    </row>
    <row r="16" spans="1:6" ht="13.5">
      <c r="A16" s="19" t="s">
        <v>222</v>
      </c>
      <c r="B16" s="19"/>
      <c r="C16" s="46"/>
      <c r="D16" s="19"/>
      <c r="E16" s="19"/>
      <c r="F16" s="19"/>
    </row>
    <row r="17" spans="1:6" ht="13.5">
      <c r="A17" s="19" t="s">
        <v>50</v>
      </c>
      <c r="B17" s="19"/>
      <c r="C17" s="46"/>
      <c r="D17" s="19"/>
      <c r="E17" s="19"/>
      <c r="F17" s="19"/>
    </row>
    <row r="18" spans="1:6" ht="13.5">
      <c r="A18" s="19"/>
      <c r="B18" s="19"/>
      <c r="C18" s="46"/>
      <c r="D18" s="19"/>
      <c r="E18" s="19"/>
      <c r="F18" s="47" t="s">
        <v>204</v>
      </c>
    </row>
    <row r="19" spans="1:6" ht="27">
      <c r="A19" s="19"/>
      <c r="B19" s="125"/>
      <c r="C19" s="29" t="s">
        <v>94</v>
      </c>
      <c r="D19" s="37" t="s">
        <v>4</v>
      </c>
      <c r="E19" s="37" t="s">
        <v>5</v>
      </c>
      <c r="F19" s="48" t="s">
        <v>3</v>
      </c>
    </row>
    <row r="20" spans="1:11" ht="13.5">
      <c r="A20" s="19"/>
      <c r="B20" s="144" t="s">
        <v>94</v>
      </c>
      <c r="C20" s="49">
        <f>SUM(C22,C24,C26)</f>
        <v>1538</v>
      </c>
      <c r="D20" s="50">
        <f>SUM(D22,D24,D26)</f>
        <v>819</v>
      </c>
      <c r="E20" s="50">
        <f>SUM(E22,E24,E26)</f>
        <v>703</v>
      </c>
      <c r="F20" s="51">
        <f>SUM(F22,F24,F26)</f>
        <v>16</v>
      </c>
      <c r="H20" s="22"/>
      <c r="I20" s="22"/>
      <c r="J20" s="22"/>
      <c r="K20" s="22"/>
    </row>
    <row r="21" spans="1:11" ht="13.5">
      <c r="A21" s="19"/>
      <c r="B21" s="145"/>
      <c r="C21" s="114">
        <f>SUM(D21:F21)</f>
        <v>100</v>
      </c>
      <c r="D21" s="53">
        <f>ROUND(SUM(D20/$C20*100),1)</f>
        <v>53.3</v>
      </c>
      <c r="E21" s="53">
        <f>ROUND(SUM(E20/$C20*100),1)</f>
        <v>45.7</v>
      </c>
      <c r="F21" s="54">
        <f>ROUND(SUM(F20/$C20*100),1)</f>
        <v>1</v>
      </c>
      <c r="H21" s="23"/>
      <c r="I21" s="42"/>
      <c r="J21" s="42"/>
      <c r="K21" s="42"/>
    </row>
    <row r="22" spans="2:11" ht="13.5">
      <c r="B22" s="145" t="s">
        <v>46</v>
      </c>
      <c r="C22" s="52">
        <f>SUM(D22:F22)</f>
        <v>570</v>
      </c>
      <c r="D22" s="55">
        <v>305</v>
      </c>
      <c r="E22" s="55">
        <v>259</v>
      </c>
      <c r="F22" s="56">
        <v>6</v>
      </c>
      <c r="H22" s="22"/>
      <c r="I22" s="22"/>
      <c r="J22" s="22"/>
      <c r="K22" s="22"/>
    </row>
    <row r="23" spans="2:11" ht="13.5">
      <c r="B23" s="145"/>
      <c r="C23" s="114">
        <f>SUM(D23:F23)</f>
        <v>100</v>
      </c>
      <c r="D23" s="53">
        <f>ROUND(SUM(D22/$C22*100),1)</f>
        <v>53.5</v>
      </c>
      <c r="E23" s="53">
        <f>ROUND(SUM(E22/$C22*100),1)</f>
        <v>45.4</v>
      </c>
      <c r="F23" s="54">
        <f>ROUND(SUM(F22/$C22*100),1)</f>
        <v>1.1</v>
      </c>
      <c r="H23" s="23"/>
      <c r="I23" s="42"/>
      <c r="J23" s="42"/>
      <c r="K23" s="42"/>
    </row>
    <row r="24" spans="2:11" ht="13.5">
      <c r="B24" s="145" t="s">
        <v>47</v>
      </c>
      <c r="C24" s="52">
        <f>SUM(D24:F24)</f>
        <v>683</v>
      </c>
      <c r="D24" s="55">
        <v>370</v>
      </c>
      <c r="E24" s="55">
        <v>305</v>
      </c>
      <c r="F24" s="56">
        <v>8</v>
      </c>
      <c r="H24" s="22"/>
      <c r="I24" s="22"/>
      <c r="J24" s="22"/>
      <c r="K24" s="22"/>
    </row>
    <row r="25" spans="2:11" ht="13.5">
      <c r="B25" s="145"/>
      <c r="C25" s="114">
        <f>SUM(D25:F25)</f>
        <v>100.00000000000001</v>
      </c>
      <c r="D25" s="53">
        <f>ROUND(SUM(D24/$C24*100),1)-0.1</f>
        <v>54.1</v>
      </c>
      <c r="E25" s="53">
        <f>ROUND(SUM(E24/$C24*100),1)</f>
        <v>44.7</v>
      </c>
      <c r="F25" s="54">
        <f>ROUND(SUM(F24/$C24*100),1)</f>
        <v>1.2</v>
      </c>
      <c r="H25" s="23"/>
      <c r="I25" s="42"/>
      <c r="J25" s="42"/>
      <c r="K25" s="42"/>
    </row>
    <row r="26" spans="2:11" ht="13.5">
      <c r="B26" s="148" t="s">
        <v>78</v>
      </c>
      <c r="C26" s="57">
        <f>SUM(D26:H26)</f>
        <v>285</v>
      </c>
      <c r="D26" s="55">
        <v>144</v>
      </c>
      <c r="E26" s="55">
        <v>139</v>
      </c>
      <c r="F26" s="56">
        <v>2</v>
      </c>
      <c r="G26" s="39"/>
      <c r="H26" s="22"/>
      <c r="I26" s="42"/>
      <c r="J26" s="42"/>
      <c r="K26" s="42"/>
    </row>
    <row r="27" spans="2:11" ht="13.5">
      <c r="B27" s="149"/>
      <c r="C27" s="115">
        <f>SUM(D27:H27)</f>
        <v>100</v>
      </c>
      <c r="D27" s="58">
        <f>ROUND(SUM(D26/$C26*100),1)</f>
        <v>50.5</v>
      </c>
      <c r="E27" s="58">
        <f>ROUND(SUM(E26/$C26*100),1)</f>
        <v>48.8</v>
      </c>
      <c r="F27" s="59">
        <f>ROUND(SUM(F26/$C26*100),1)</f>
        <v>0.7</v>
      </c>
      <c r="G27" s="61"/>
      <c r="H27" s="42"/>
      <c r="I27" s="42"/>
      <c r="J27" s="42"/>
      <c r="K27" s="42"/>
    </row>
    <row r="29" spans="1:9" ht="13.5">
      <c r="A29" s="26" t="s">
        <v>223</v>
      </c>
      <c r="B29" s="26"/>
      <c r="C29" s="62"/>
      <c r="D29" s="26"/>
      <c r="E29" s="26"/>
      <c r="F29" s="26"/>
      <c r="G29" s="26"/>
      <c r="H29" s="26"/>
      <c r="I29" s="26"/>
    </row>
    <row r="30" spans="1:9" ht="13.5">
      <c r="A30" s="26" t="s">
        <v>269</v>
      </c>
      <c r="B30" s="26"/>
      <c r="C30" s="62"/>
      <c r="D30" s="26"/>
      <c r="E30" s="26"/>
      <c r="F30" s="26"/>
      <c r="G30" s="26"/>
      <c r="H30" s="26"/>
      <c r="I30" s="26"/>
    </row>
    <row r="31" spans="1:10" ht="13.5">
      <c r="A31" s="26"/>
      <c r="B31" s="26"/>
      <c r="C31" s="62"/>
      <c r="D31" s="26"/>
      <c r="E31" s="26"/>
      <c r="F31" s="26"/>
      <c r="G31" s="26"/>
      <c r="H31" s="26"/>
      <c r="I31" s="47"/>
      <c r="J31" s="47" t="s">
        <v>204</v>
      </c>
    </row>
    <row r="32" spans="1:12" ht="27">
      <c r="A32" s="26"/>
      <c r="B32" s="125"/>
      <c r="C32" s="29" t="s">
        <v>94</v>
      </c>
      <c r="D32" s="37" t="s">
        <v>34</v>
      </c>
      <c r="E32" s="37" t="s">
        <v>39</v>
      </c>
      <c r="F32" s="37" t="s">
        <v>38</v>
      </c>
      <c r="G32" s="37" t="s">
        <v>37</v>
      </c>
      <c r="H32" s="37" t="s">
        <v>36</v>
      </c>
      <c r="I32" s="37" t="s">
        <v>35</v>
      </c>
      <c r="J32" s="48" t="s">
        <v>3</v>
      </c>
      <c r="L32" s="83"/>
    </row>
    <row r="33" spans="1:10" ht="13.5">
      <c r="A33" s="26"/>
      <c r="B33" s="144" t="s">
        <v>94</v>
      </c>
      <c r="C33" s="31">
        <f>SUM(C35,C37,C39)</f>
        <v>1538</v>
      </c>
      <c r="D33" s="32">
        <f>SUM(D35,D37,D39)</f>
        <v>0</v>
      </c>
      <c r="E33" s="32">
        <f aca="true" t="shared" si="2" ref="E33:J33">SUM(E35,E37,E39)</f>
        <v>1</v>
      </c>
      <c r="F33" s="32">
        <f t="shared" si="2"/>
        <v>240</v>
      </c>
      <c r="G33" s="32">
        <f t="shared" si="2"/>
        <v>615</v>
      </c>
      <c r="H33" s="32">
        <f t="shared" si="2"/>
        <v>450</v>
      </c>
      <c r="I33" s="32">
        <f t="shared" si="2"/>
        <v>94</v>
      </c>
      <c r="J33" s="63">
        <f t="shared" si="2"/>
        <v>138</v>
      </c>
    </row>
    <row r="34" spans="1:10" ht="13.5">
      <c r="A34" s="26"/>
      <c r="B34" s="145"/>
      <c r="C34" s="116">
        <f aca="true" t="shared" si="3" ref="C34:C40">SUM(D34:J34)</f>
        <v>99.99999999999999</v>
      </c>
      <c r="D34" s="34">
        <f aca="true" t="shared" si="4" ref="D34:J34">ROUND(SUM(D33/$C33*100),1)</f>
        <v>0</v>
      </c>
      <c r="E34" s="34">
        <f t="shared" si="4"/>
        <v>0.1</v>
      </c>
      <c r="F34" s="34">
        <f t="shared" si="4"/>
        <v>15.6</v>
      </c>
      <c r="G34" s="34">
        <f>ROUND(SUM(G33/$C33*100),1)-0.1</f>
        <v>39.9</v>
      </c>
      <c r="H34" s="34">
        <f t="shared" si="4"/>
        <v>29.3</v>
      </c>
      <c r="I34" s="34">
        <f t="shared" si="4"/>
        <v>6.1</v>
      </c>
      <c r="J34" s="64">
        <f t="shared" si="4"/>
        <v>9</v>
      </c>
    </row>
    <row r="35" spans="1:10" ht="13.5">
      <c r="A35" s="84"/>
      <c r="B35" s="145" t="s">
        <v>46</v>
      </c>
      <c r="C35" s="33">
        <f>SUM(D35:J35)</f>
        <v>570</v>
      </c>
      <c r="D35" s="35">
        <v>0</v>
      </c>
      <c r="E35" s="35">
        <v>0</v>
      </c>
      <c r="F35" s="35">
        <v>84</v>
      </c>
      <c r="G35" s="35">
        <v>220</v>
      </c>
      <c r="H35" s="35">
        <v>172</v>
      </c>
      <c r="I35" s="35">
        <v>32</v>
      </c>
      <c r="J35" s="65">
        <v>62</v>
      </c>
    </row>
    <row r="36" spans="1:10" ht="13.5">
      <c r="A36" s="84"/>
      <c r="B36" s="145"/>
      <c r="C36" s="116">
        <f t="shared" si="3"/>
        <v>100</v>
      </c>
      <c r="D36" s="34">
        <f aca="true" t="shared" si="5" ref="D36:I36">ROUND(SUM(D35/$C35*100),1)</f>
        <v>0</v>
      </c>
      <c r="E36" s="34">
        <f t="shared" si="5"/>
        <v>0</v>
      </c>
      <c r="F36" s="34">
        <f t="shared" si="5"/>
        <v>14.7</v>
      </c>
      <c r="G36" s="34">
        <f t="shared" si="5"/>
        <v>38.6</v>
      </c>
      <c r="H36" s="34">
        <f t="shared" si="5"/>
        <v>30.2</v>
      </c>
      <c r="I36" s="34">
        <f t="shared" si="5"/>
        <v>5.6</v>
      </c>
      <c r="J36" s="64">
        <f>ROUND(SUM(J35/$C35*100),1)</f>
        <v>10.9</v>
      </c>
    </row>
    <row r="37" spans="1:10" ht="13.5">
      <c r="A37" s="84"/>
      <c r="B37" s="145" t="s">
        <v>47</v>
      </c>
      <c r="C37" s="33">
        <f t="shared" si="3"/>
        <v>683</v>
      </c>
      <c r="D37" s="35">
        <v>0</v>
      </c>
      <c r="E37" s="35">
        <v>0</v>
      </c>
      <c r="F37" s="35">
        <v>93</v>
      </c>
      <c r="G37" s="35">
        <v>285</v>
      </c>
      <c r="H37" s="35">
        <v>200</v>
      </c>
      <c r="I37" s="35">
        <v>51</v>
      </c>
      <c r="J37" s="65">
        <v>54</v>
      </c>
    </row>
    <row r="38" spans="1:10" ht="13.5">
      <c r="A38" s="84"/>
      <c r="B38" s="145"/>
      <c r="C38" s="116">
        <f t="shared" si="3"/>
        <v>100.00000000000001</v>
      </c>
      <c r="D38" s="34">
        <f aca="true" t="shared" si="6" ref="D38:I38">ROUND(SUM(D37/$C37*100),1)</f>
        <v>0</v>
      </c>
      <c r="E38" s="34">
        <f t="shared" si="6"/>
        <v>0</v>
      </c>
      <c r="F38" s="34">
        <f t="shared" si="6"/>
        <v>13.6</v>
      </c>
      <c r="G38" s="34">
        <f t="shared" si="6"/>
        <v>41.7</v>
      </c>
      <c r="H38" s="34">
        <f t="shared" si="6"/>
        <v>29.3</v>
      </c>
      <c r="I38" s="34">
        <f t="shared" si="6"/>
        <v>7.5</v>
      </c>
      <c r="J38" s="64">
        <f>ROUND(SUM(J37/$C37*100),1)</f>
        <v>7.9</v>
      </c>
    </row>
    <row r="39" spans="1:10" ht="13.5">
      <c r="A39" s="84"/>
      <c r="B39" s="148" t="s">
        <v>78</v>
      </c>
      <c r="C39" s="57">
        <f t="shared" si="3"/>
        <v>285</v>
      </c>
      <c r="D39" s="35">
        <v>0</v>
      </c>
      <c r="E39" s="35">
        <v>1</v>
      </c>
      <c r="F39" s="35">
        <v>63</v>
      </c>
      <c r="G39" s="35">
        <v>110</v>
      </c>
      <c r="H39" s="35">
        <v>78</v>
      </c>
      <c r="I39" s="35">
        <v>11</v>
      </c>
      <c r="J39" s="65">
        <v>22</v>
      </c>
    </row>
    <row r="40" spans="1:10" ht="13.5">
      <c r="A40" s="84"/>
      <c r="B40" s="149"/>
      <c r="C40" s="115">
        <f t="shared" si="3"/>
        <v>100.00000000000001</v>
      </c>
      <c r="D40" s="58">
        <f aca="true" t="shared" si="7" ref="D40:J40">ROUND(SUM(D39/$C39*100),1)</f>
        <v>0</v>
      </c>
      <c r="E40" s="58">
        <f t="shared" si="7"/>
        <v>0.4</v>
      </c>
      <c r="F40" s="58">
        <f t="shared" si="7"/>
        <v>22.1</v>
      </c>
      <c r="G40" s="58">
        <f>ROUND(SUM(G39/$C39*100),1)-0.1</f>
        <v>38.5</v>
      </c>
      <c r="H40" s="58">
        <f t="shared" si="7"/>
        <v>27.4</v>
      </c>
      <c r="I40" s="66">
        <f t="shared" si="7"/>
        <v>3.9</v>
      </c>
      <c r="J40" s="59">
        <f t="shared" si="7"/>
        <v>7.7</v>
      </c>
    </row>
    <row r="41" spans="1:9" ht="13.5">
      <c r="A41" s="84"/>
      <c r="B41" s="84"/>
      <c r="C41" s="85"/>
      <c r="D41" s="84"/>
      <c r="E41" s="84"/>
      <c r="F41" s="84"/>
      <c r="G41" s="84"/>
      <c r="H41" s="84"/>
      <c r="I41" s="84"/>
    </row>
    <row r="42" spans="1:9" ht="13.5">
      <c r="A42" s="26" t="s">
        <v>224</v>
      </c>
      <c r="B42" s="26"/>
      <c r="C42" s="62"/>
      <c r="D42" s="26"/>
      <c r="E42" s="26"/>
      <c r="F42" s="26"/>
      <c r="G42" s="26"/>
      <c r="H42" s="26"/>
      <c r="I42" s="26"/>
    </row>
    <row r="43" spans="1:9" ht="13.5">
      <c r="A43" s="26" t="s">
        <v>269</v>
      </c>
      <c r="B43" s="26"/>
      <c r="C43" s="62"/>
      <c r="D43" s="26"/>
      <c r="E43" s="26"/>
      <c r="F43" s="26"/>
      <c r="G43" s="26"/>
      <c r="H43" s="26"/>
      <c r="I43" s="26"/>
    </row>
    <row r="44" spans="1:10" ht="13.5">
      <c r="A44" s="26"/>
      <c r="B44" s="26"/>
      <c r="C44" s="62"/>
      <c r="D44" s="26"/>
      <c r="E44" s="26"/>
      <c r="F44" s="26"/>
      <c r="G44" s="26"/>
      <c r="H44" s="26"/>
      <c r="I44" s="47"/>
      <c r="J44" s="47" t="s">
        <v>204</v>
      </c>
    </row>
    <row r="45" spans="1:12" ht="27">
      <c r="A45" s="26"/>
      <c r="B45" s="125"/>
      <c r="C45" s="29" t="s">
        <v>94</v>
      </c>
      <c r="D45" s="37" t="s">
        <v>40</v>
      </c>
      <c r="E45" s="37" t="s">
        <v>41</v>
      </c>
      <c r="F45" s="37" t="s">
        <v>42</v>
      </c>
      <c r="G45" s="37" t="s">
        <v>43</v>
      </c>
      <c r="H45" s="37" t="s">
        <v>44</v>
      </c>
      <c r="I45" s="37" t="s">
        <v>45</v>
      </c>
      <c r="J45" s="48" t="s">
        <v>3</v>
      </c>
      <c r="L45" s="83"/>
    </row>
    <row r="46" spans="1:10" ht="13.5">
      <c r="A46" s="26"/>
      <c r="B46" s="144" t="s">
        <v>94</v>
      </c>
      <c r="C46" s="31">
        <f>SUM(C48,C50,C52)</f>
        <v>1538</v>
      </c>
      <c r="D46" s="32">
        <f>SUM(D48,D50,D52)</f>
        <v>1</v>
      </c>
      <c r="E46" s="32">
        <f aca="true" t="shared" si="8" ref="E46:J46">SUM(E48,E50,E52)</f>
        <v>213</v>
      </c>
      <c r="F46" s="32">
        <f t="shared" si="8"/>
        <v>899</v>
      </c>
      <c r="G46" s="32">
        <f t="shared" si="8"/>
        <v>290</v>
      </c>
      <c r="H46" s="32">
        <f t="shared" si="8"/>
        <v>45</v>
      </c>
      <c r="I46" s="32">
        <f t="shared" si="8"/>
        <v>6</v>
      </c>
      <c r="J46" s="63">
        <f t="shared" si="8"/>
        <v>84</v>
      </c>
    </row>
    <row r="47" spans="1:10" ht="13.5">
      <c r="A47" s="26"/>
      <c r="B47" s="145"/>
      <c r="C47" s="116">
        <f aca="true" t="shared" si="9" ref="C47:C53">SUM(D47:J47)</f>
        <v>100</v>
      </c>
      <c r="D47" s="34">
        <f aca="true" t="shared" si="10" ref="D47:I47">ROUND(SUM(D46/$C46*100),1)</f>
        <v>0.1</v>
      </c>
      <c r="E47" s="34">
        <f t="shared" si="10"/>
        <v>13.8</v>
      </c>
      <c r="F47" s="34">
        <f>ROUND(SUM(F46/$C46*100),1)-0.1</f>
        <v>58.4</v>
      </c>
      <c r="G47" s="34">
        <f t="shared" si="10"/>
        <v>18.9</v>
      </c>
      <c r="H47" s="34">
        <f t="shared" si="10"/>
        <v>2.9</v>
      </c>
      <c r="I47" s="34">
        <f t="shared" si="10"/>
        <v>0.4</v>
      </c>
      <c r="J47" s="64">
        <f>ROUND(SUM(J46/$C46*100),1)</f>
        <v>5.5</v>
      </c>
    </row>
    <row r="48" spans="2:10" ht="13.5">
      <c r="B48" s="145" t="s">
        <v>46</v>
      </c>
      <c r="C48" s="33">
        <f t="shared" si="9"/>
        <v>570</v>
      </c>
      <c r="D48" s="35">
        <v>0</v>
      </c>
      <c r="E48" s="35">
        <v>78</v>
      </c>
      <c r="F48" s="35">
        <v>328</v>
      </c>
      <c r="G48" s="35">
        <v>106</v>
      </c>
      <c r="H48" s="35">
        <v>18</v>
      </c>
      <c r="I48" s="35">
        <v>1</v>
      </c>
      <c r="J48" s="65">
        <v>39</v>
      </c>
    </row>
    <row r="49" spans="2:10" ht="13.5">
      <c r="B49" s="145"/>
      <c r="C49" s="116">
        <f t="shared" si="9"/>
        <v>100.00000000000001</v>
      </c>
      <c r="D49" s="34">
        <f aca="true" t="shared" si="11" ref="D49:I49">ROUND(SUM(D48/$C48*100),1)</f>
        <v>0</v>
      </c>
      <c r="E49" s="34">
        <f t="shared" si="11"/>
        <v>13.7</v>
      </c>
      <c r="F49" s="34">
        <f t="shared" si="11"/>
        <v>57.5</v>
      </c>
      <c r="G49" s="34">
        <f t="shared" si="11"/>
        <v>18.6</v>
      </c>
      <c r="H49" s="34">
        <f t="shared" si="11"/>
        <v>3.2</v>
      </c>
      <c r="I49" s="34">
        <f t="shared" si="11"/>
        <v>0.2</v>
      </c>
      <c r="J49" s="64">
        <f>ROUND(SUM(J48/$C48*100),1)</f>
        <v>6.8</v>
      </c>
    </row>
    <row r="50" spans="2:10" ht="13.5">
      <c r="B50" s="145" t="s">
        <v>47</v>
      </c>
      <c r="C50" s="33">
        <f t="shared" si="9"/>
        <v>683</v>
      </c>
      <c r="D50" s="35">
        <v>1</v>
      </c>
      <c r="E50" s="35">
        <v>80</v>
      </c>
      <c r="F50" s="35">
        <v>414</v>
      </c>
      <c r="G50" s="35">
        <v>134</v>
      </c>
      <c r="H50" s="35">
        <v>20</v>
      </c>
      <c r="I50" s="35">
        <v>3</v>
      </c>
      <c r="J50" s="65">
        <v>31</v>
      </c>
    </row>
    <row r="51" spans="2:10" ht="13.5">
      <c r="B51" s="145"/>
      <c r="C51" s="116">
        <f t="shared" si="9"/>
        <v>100.00000000000001</v>
      </c>
      <c r="D51" s="34">
        <f aca="true" t="shared" si="12" ref="D51:I51">ROUND(SUM(D50/$C50*100),1)</f>
        <v>0.1</v>
      </c>
      <c r="E51" s="34">
        <f t="shared" si="12"/>
        <v>11.7</v>
      </c>
      <c r="F51" s="34">
        <f>ROUND(SUM(F50/$C50*100),1)+0.1</f>
        <v>60.7</v>
      </c>
      <c r="G51" s="34">
        <f>ROUND(SUM(G50/$C50*100),1)+0.1</f>
        <v>19.700000000000003</v>
      </c>
      <c r="H51" s="34">
        <f t="shared" si="12"/>
        <v>2.9</v>
      </c>
      <c r="I51" s="34">
        <f t="shared" si="12"/>
        <v>0.4</v>
      </c>
      <c r="J51" s="64">
        <f>ROUND(SUM(J50/$C50*100),1)</f>
        <v>4.5</v>
      </c>
    </row>
    <row r="52" spans="2:10" ht="13.5">
      <c r="B52" s="148" t="s">
        <v>78</v>
      </c>
      <c r="C52" s="57">
        <f t="shared" si="9"/>
        <v>285</v>
      </c>
      <c r="D52" s="35">
        <v>0</v>
      </c>
      <c r="E52" s="35">
        <v>55</v>
      </c>
      <c r="F52" s="35">
        <v>157</v>
      </c>
      <c r="G52" s="35">
        <v>50</v>
      </c>
      <c r="H52" s="35">
        <v>7</v>
      </c>
      <c r="I52" s="35">
        <v>2</v>
      </c>
      <c r="J52" s="65">
        <v>14</v>
      </c>
    </row>
    <row r="53" spans="2:10" ht="13.5">
      <c r="B53" s="149"/>
      <c r="C53" s="115">
        <f t="shared" si="9"/>
        <v>100.00000000000001</v>
      </c>
      <c r="D53" s="58">
        <f aca="true" t="shared" si="13" ref="D53:J53">ROUND(SUM(D52/$C52*100),1)</f>
        <v>0</v>
      </c>
      <c r="E53" s="58">
        <f t="shared" si="13"/>
        <v>19.3</v>
      </c>
      <c r="F53" s="58">
        <f t="shared" si="13"/>
        <v>55.1</v>
      </c>
      <c r="G53" s="58">
        <f t="shared" si="13"/>
        <v>17.5</v>
      </c>
      <c r="H53" s="58">
        <f t="shared" si="13"/>
        <v>2.5</v>
      </c>
      <c r="I53" s="66">
        <f t="shared" si="13"/>
        <v>0.7</v>
      </c>
      <c r="J53" s="59">
        <f t="shared" si="13"/>
        <v>4.9</v>
      </c>
    </row>
    <row r="55" spans="1:9" ht="13.5">
      <c r="A55" s="26" t="s">
        <v>225</v>
      </c>
      <c r="B55" s="26"/>
      <c r="C55" s="62"/>
      <c r="D55" s="26"/>
      <c r="E55" s="26"/>
      <c r="F55" s="26"/>
      <c r="G55" s="26"/>
      <c r="H55" s="26"/>
      <c r="I55" s="26"/>
    </row>
    <row r="56" spans="1:9" ht="13.5">
      <c r="A56" s="26" t="s">
        <v>51</v>
      </c>
      <c r="B56" s="26"/>
      <c r="C56" s="62"/>
      <c r="D56" s="26"/>
      <c r="E56" s="26"/>
      <c r="F56" s="26"/>
      <c r="G56" s="26"/>
      <c r="H56" s="26"/>
      <c r="I56" s="26"/>
    </row>
    <row r="57" spans="1:10" ht="13.5">
      <c r="A57" s="26"/>
      <c r="B57" s="26"/>
      <c r="C57" s="62"/>
      <c r="D57" s="26"/>
      <c r="E57" s="26"/>
      <c r="F57" s="26"/>
      <c r="G57" s="26"/>
      <c r="H57" s="26"/>
      <c r="J57" s="47" t="s">
        <v>204</v>
      </c>
    </row>
    <row r="58" spans="1:10" ht="61.5" customHeight="1">
      <c r="A58" s="26"/>
      <c r="B58" s="125"/>
      <c r="C58" s="29" t="s">
        <v>94</v>
      </c>
      <c r="D58" s="113" t="s">
        <v>172</v>
      </c>
      <c r="E58" s="113" t="s">
        <v>173</v>
      </c>
      <c r="F58" s="113" t="s">
        <v>174</v>
      </c>
      <c r="G58" s="113" t="s">
        <v>175</v>
      </c>
      <c r="H58" s="113" t="s">
        <v>176</v>
      </c>
      <c r="I58" s="113" t="s">
        <v>177</v>
      </c>
      <c r="J58" s="48" t="s">
        <v>49</v>
      </c>
    </row>
    <row r="59" spans="1:10" ht="13.5">
      <c r="A59" s="26"/>
      <c r="B59" s="144" t="s">
        <v>94</v>
      </c>
      <c r="C59" s="31">
        <f>SUM(C61,C63,C65)</f>
        <v>1538</v>
      </c>
      <c r="D59" s="32">
        <f>SUM(D61,D63,D65)</f>
        <v>20</v>
      </c>
      <c r="E59" s="32">
        <f aca="true" t="shared" si="14" ref="E59:J59">SUM(E61,E63,E65)</f>
        <v>33</v>
      </c>
      <c r="F59" s="32">
        <f t="shared" si="14"/>
        <v>30</v>
      </c>
      <c r="G59" s="32">
        <f t="shared" si="14"/>
        <v>1232</v>
      </c>
      <c r="H59" s="32">
        <f t="shared" si="14"/>
        <v>47</v>
      </c>
      <c r="I59" s="32">
        <f t="shared" si="14"/>
        <v>18</v>
      </c>
      <c r="J59" s="63">
        <f t="shared" si="14"/>
        <v>158</v>
      </c>
    </row>
    <row r="60" spans="1:10" ht="13.5">
      <c r="A60" s="26"/>
      <c r="B60" s="145"/>
      <c r="C60" s="116">
        <f aca="true" t="shared" si="15" ref="C60:C66">SUM(D60:J60)</f>
        <v>100</v>
      </c>
      <c r="D60" s="34">
        <f aca="true" t="shared" si="16" ref="D60:I60">ROUND(SUM(D59/$C59*100),1)</f>
        <v>1.3</v>
      </c>
      <c r="E60" s="34">
        <f t="shared" si="16"/>
        <v>2.1</v>
      </c>
      <c r="F60" s="34">
        <f t="shared" si="16"/>
        <v>2</v>
      </c>
      <c r="G60" s="34">
        <f>ROUND(SUM(G59/$C59*100),1)-0.1</f>
        <v>80</v>
      </c>
      <c r="H60" s="34">
        <f t="shared" si="16"/>
        <v>3.1</v>
      </c>
      <c r="I60" s="34">
        <f t="shared" si="16"/>
        <v>1.2</v>
      </c>
      <c r="J60" s="64">
        <f>ROUND(SUM(J59/$C59*100),1)</f>
        <v>10.3</v>
      </c>
    </row>
    <row r="61" spans="2:10" ht="13.5">
      <c r="B61" s="145" t="s">
        <v>46</v>
      </c>
      <c r="C61" s="33">
        <f t="shared" si="15"/>
        <v>570</v>
      </c>
      <c r="D61" s="35">
        <v>7</v>
      </c>
      <c r="E61" s="35">
        <v>14</v>
      </c>
      <c r="F61" s="35">
        <v>11</v>
      </c>
      <c r="G61" s="35">
        <v>444</v>
      </c>
      <c r="H61" s="35">
        <v>16</v>
      </c>
      <c r="I61" s="35">
        <v>6</v>
      </c>
      <c r="J61" s="65">
        <v>72</v>
      </c>
    </row>
    <row r="62" spans="2:10" ht="13.5">
      <c r="B62" s="145"/>
      <c r="C62" s="116">
        <f t="shared" si="15"/>
        <v>99.99999999999999</v>
      </c>
      <c r="D62" s="34">
        <f aca="true" t="shared" si="17" ref="D62:J62">ROUND(SUM(D61/$C61*100),1)</f>
        <v>1.2</v>
      </c>
      <c r="E62" s="34">
        <f t="shared" si="17"/>
        <v>2.5</v>
      </c>
      <c r="F62" s="34">
        <f t="shared" si="17"/>
        <v>1.9</v>
      </c>
      <c r="G62" s="34">
        <f t="shared" si="17"/>
        <v>77.9</v>
      </c>
      <c r="H62" s="34">
        <f t="shared" si="17"/>
        <v>2.8</v>
      </c>
      <c r="I62" s="34">
        <f t="shared" si="17"/>
        <v>1.1</v>
      </c>
      <c r="J62" s="64">
        <f t="shared" si="17"/>
        <v>12.6</v>
      </c>
    </row>
    <row r="63" spans="2:10" ht="13.5">
      <c r="B63" s="145" t="s">
        <v>47</v>
      </c>
      <c r="C63" s="33">
        <f t="shared" si="15"/>
        <v>683</v>
      </c>
      <c r="D63" s="35">
        <v>7</v>
      </c>
      <c r="E63" s="35">
        <v>16</v>
      </c>
      <c r="F63" s="35">
        <v>14</v>
      </c>
      <c r="G63" s="35">
        <v>552</v>
      </c>
      <c r="H63" s="35">
        <v>21</v>
      </c>
      <c r="I63" s="35">
        <v>11</v>
      </c>
      <c r="J63" s="65">
        <v>62</v>
      </c>
    </row>
    <row r="64" spans="2:10" ht="13.5">
      <c r="B64" s="145"/>
      <c r="C64" s="116">
        <f t="shared" si="15"/>
        <v>99.99999999999997</v>
      </c>
      <c r="D64" s="34">
        <f aca="true" t="shared" si="18" ref="D64:I64">ROUND(SUM(D63/$C63*100),1)</f>
        <v>1</v>
      </c>
      <c r="E64" s="34">
        <f t="shared" si="18"/>
        <v>2.3</v>
      </c>
      <c r="F64" s="34">
        <f t="shared" si="18"/>
        <v>2</v>
      </c>
      <c r="G64" s="34">
        <f>ROUND(SUM(G63/$C63*100),1)+0.1</f>
        <v>80.89999999999999</v>
      </c>
      <c r="H64" s="34">
        <f t="shared" si="18"/>
        <v>3.1</v>
      </c>
      <c r="I64" s="34">
        <f t="shared" si="18"/>
        <v>1.6</v>
      </c>
      <c r="J64" s="64">
        <f>ROUND(SUM(J63/$C63*100),1)</f>
        <v>9.1</v>
      </c>
    </row>
    <row r="65" spans="2:10" ht="13.5">
      <c r="B65" s="148" t="s">
        <v>78</v>
      </c>
      <c r="C65" s="57">
        <f t="shared" si="15"/>
        <v>285</v>
      </c>
      <c r="D65" s="35">
        <v>6</v>
      </c>
      <c r="E65" s="35">
        <v>3</v>
      </c>
      <c r="F65" s="35">
        <v>5</v>
      </c>
      <c r="G65" s="35">
        <v>236</v>
      </c>
      <c r="H65" s="35">
        <v>10</v>
      </c>
      <c r="I65" s="35">
        <v>1</v>
      </c>
      <c r="J65" s="65">
        <v>24</v>
      </c>
    </row>
    <row r="66" spans="2:10" ht="13.5">
      <c r="B66" s="149"/>
      <c r="C66" s="115">
        <f t="shared" si="15"/>
        <v>100.00000000000001</v>
      </c>
      <c r="D66" s="58">
        <f aca="true" t="shared" si="19" ref="D66:J66">ROUND(SUM(D65/$C65*100),1)</f>
        <v>2.1</v>
      </c>
      <c r="E66" s="58">
        <f t="shared" si="19"/>
        <v>1.1</v>
      </c>
      <c r="F66" s="58">
        <f t="shared" si="19"/>
        <v>1.8</v>
      </c>
      <c r="G66" s="58">
        <f>ROUND(SUM(G65/$C65*100),1)-0.1</f>
        <v>82.7</v>
      </c>
      <c r="H66" s="58">
        <f t="shared" si="19"/>
        <v>3.5</v>
      </c>
      <c r="I66" s="66">
        <f t="shared" si="19"/>
        <v>0.4</v>
      </c>
      <c r="J66" s="59">
        <f t="shared" si="19"/>
        <v>8.4</v>
      </c>
    </row>
    <row r="67" spans="2:10" ht="13.5">
      <c r="B67" s="67"/>
      <c r="C67" s="68"/>
      <c r="D67" s="41"/>
      <c r="E67" s="41"/>
      <c r="F67" s="41"/>
      <c r="G67" s="41"/>
      <c r="H67" s="41"/>
      <c r="I67" s="41"/>
      <c r="J67" s="41"/>
    </row>
    <row r="68" spans="1:9" ht="13.5">
      <c r="A68" s="26" t="s">
        <v>226</v>
      </c>
      <c r="B68" s="26"/>
      <c r="C68" s="62"/>
      <c r="D68" s="26"/>
      <c r="E68" s="26"/>
      <c r="F68" s="26"/>
      <c r="G68" s="26"/>
      <c r="H68" s="26"/>
      <c r="I68" s="26"/>
    </row>
    <row r="69" spans="1:9" ht="13.5">
      <c r="A69" s="26" t="s">
        <v>179</v>
      </c>
      <c r="B69" s="26"/>
      <c r="C69" s="62"/>
      <c r="D69" s="26"/>
      <c r="E69" s="26"/>
      <c r="F69" s="26"/>
      <c r="G69" s="26"/>
      <c r="H69" s="26"/>
      <c r="I69" s="26"/>
    </row>
    <row r="70" spans="1:9" ht="13.5">
      <c r="A70" s="26" t="s">
        <v>178</v>
      </c>
      <c r="B70" s="26"/>
      <c r="C70" s="62"/>
      <c r="D70" s="26"/>
      <c r="E70" s="26"/>
      <c r="F70" s="26"/>
      <c r="G70" s="26"/>
      <c r="H70" s="26"/>
      <c r="I70" s="26"/>
    </row>
    <row r="71" spans="1:10" ht="13.5">
      <c r="A71" s="26"/>
      <c r="B71" s="26"/>
      <c r="C71" s="62"/>
      <c r="D71" s="26"/>
      <c r="E71" s="26"/>
      <c r="F71" s="26"/>
      <c r="G71" s="26"/>
      <c r="H71" s="26"/>
      <c r="J71" s="47" t="s">
        <v>204</v>
      </c>
    </row>
    <row r="72" spans="1:10" ht="27" customHeight="1">
      <c r="A72" s="26"/>
      <c r="B72" s="125"/>
      <c r="C72" s="29" t="s">
        <v>206</v>
      </c>
      <c r="D72" s="37" t="s">
        <v>84</v>
      </c>
      <c r="E72" s="37" t="s">
        <v>85</v>
      </c>
      <c r="F72" s="37" t="s">
        <v>86</v>
      </c>
      <c r="G72" s="37" t="s">
        <v>87</v>
      </c>
      <c r="H72" s="37" t="s">
        <v>92</v>
      </c>
      <c r="I72" s="37" t="s">
        <v>93</v>
      </c>
      <c r="J72" s="70" t="s">
        <v>209</v>
      </c>
    </row>
    <row r="73" spans="1:10" ht="13.5">
      <c r="A73" s="26"/>
      <c r="B73" s="144" t="s">
        <v>94</v>
      </c>
      <c r="C73" s="57">
        <v>1538</v>
      </c>
      <c r="D73" s="32">
        <v>1410</v>
      </c>
      <c r="E73" s="32">
        <f aca="true" t="shared" si="20" ref="E73:J73">SUM(E75,E77,E79)</f>
        <v>1522</v>
      </c>
      <c r="F73" s="32">
        <f t="shared" si="20"/>
        <v>373</v>
      </c>
      <c r="G73" s="32">
        <f t="shared" si="20"/>
        <v>452</v>
      </c>
      <c r="H73" s="32">
        <f t="shared" si="20"/>
        <v>1093</v>
      </c>
      <c r="I73" s="69">
        <f t="shared" si="20"/>
        <v>151</v>
      </c>
      <c r="J73" s="129">
        <f t="shared" si="20"/>
        <v>0</v>
      </c>
    </row>
    <row r="74" spans="1:10" ht="13.5">
      <c r="A74" s="26"/>
      <c r="B74" s="145"/>
      <c r="C74" s="128" t="s">
        <v>207</v>
      </c>
      <c r="D74" s="34">
        <f aca="true" t="shared" si="21" ref="D74:I74">ROUND(SUM(D73/$C73*100),1)</f>
        <v>91.7</v>
      </c>
      <c r="E74" s="34">
        <f t="shared" si="21"/>
        <v>99</v>
      </c>
      <c r="F74" s="34">
        <f t="shared" si="21"/>
        <v>24.3</v>
      </c>
      <c r="G74" s="34">
        <f t="shared" si="21"/>
        <v>29.4</v>
      </c>
      <c r="H74" s="34">
        <f t="shared" si="21"/>
        <v>71.1</v>
      </c>
      <c r="I74" s="34">
        <f t="shared" si="21"/>
        <v>9.8</v>
      </c>
      <c r="J74" s="73">
        <f>ROUND(SUM(J73/$C73*100),1)</f>
        <v>0</v>
      </c>
    </row>
    <row r="75" spans="1:10" ht="13.5">
      <c r="A75" s="84"/>
      <c r="B75" s="145" t="s">
        <v>46</v>
      </c>
      <c r="C75" s="52">
        <v>570</v>
      </c>
      <c r="D75" s="35">
        <v>503</v>
      </c>
      <c r="E75" s="35">
        <v>565</v>
      </c>
      <c r="F75" s="35">
        <v>120</v>
      </c>
      <c r="G75" s="35">
        <v>165</v>
      </c>
      <c r="H75" s="35">
        <v>404</v>
      </c>
      <c r="I75" s="35">
        <v>51</v>
      </c>
      <c r="J75" s="74">
        <v>0</v>
      </c>
    </row>
    <row r="76" spans="1:10" ht="13.5">
      <c r="A76" s="84"/>
      <c r="B76" s="145"/>
      <c r="C76" s="128" t="s">
        <v>207</v>
      </c>
      <c r="D76" s="34">
        <f aca="true" t="shared" si="22" ref="D76:I76">ROUND(SUM(D75/$C$73*100),1)</f>
        <v>32.7</v>
      </c>
      <c r="E76" s="34">
        <f t="shared" si="22"/>
        <v>36.7</v>
      </c>
      <c r="F76" s="34">
        <f t="shared" si="22"/>
        <v>7.8</v>
      </c>
      <c r="G76" s="34">
        <f t="shared" si="22"/>
        <v>10.7</v>
      </c>
      <c r="H76" s="34">
        <f t="shared" si="22"/>
        <v>26.3</v>
      </c>
      <c r="I76" s="34">
        <f t="shared" si="22"/>
        <v>3.3</v>
      </c>
      <c r="J76" s="73">
        <f>ROUND(SUM(J75/$C75*100),1)</f>
        <v>0</v>
      </c>
    </row>
    <row r="77" spans="1:10" ht="13.5">
      <c r="A77" s="84"/>
      <c r="B77" s="145" t="s">
        <v>47</v>
      </c>
      <c r="C77" s="52">
        <v>683</v>
      </c>
      <c r="D77" s="35">
        <v>643</v>
      </c>
      <c r="E77" s="35">
        <v>679</v>
      </c>
      <c r="F77" s="35">
        <v>180</v>
      </c>
      <c r="G77" s="35">
        <v>202</v>
      </c>
      <c r="H77" s="35">
        <v>487</v>
      </c>
      <c r="I77" s="35">
        <v>66</v>
      </c>
      <c r="J77" s="74">
        <v>0</v>
      </c>
    </row>
    <row r="78" spans="1:10" ht="13.5">
      <c r="A78" s="84"/>
      <c r="B78" s="145"/>
      <c r="C78" s="128" t="s">
        <v>207</v>
      </c>
      <c r="D78" s="34">
        <f aca="true" t="shared" si="23" ref="D78:I78">ROUND(SUM(D77/$C$73*100),1)</f>
        <v>41.8</v>
      </c>
      <c r="E78" s="34">
        <f t="shared" si="23"/>
        <v>44.1</v>
      </c>
      <c r="F78" s="34">
        <f t="shared" si="23"/>
        <v>11.7</v>
      </c>
      <c r="G78" s="34">
        <f t="shared" si="23"/>
        <v>13.1</v>
      </c>
      <c r="H78" s="34">
        <f t="shared" si="23"/>
        <v>31.7</v>
      </c>
      <c r="I78" s="34">
        <f t="shared" si="23"/>
        <v>4.3</v>
      </c>
      <c r="J78" s="73">
        <f>ROUND(SUM(J77/$C77*100),1)</f>
        <v>0</v>
      </c>
    </row>
    <row r="79" spans="1:10" ht="13.5">
      <c r="A79" s="84"/>
      <c r="B79" s="148" t="s">
        <v>78</v>
      </c>
      <c r="C79" s="52">
        <v>285</v>
      </c>
      <c r="D79" s="35">
        <v>264</v>
      </c>
      <c r="E79" s="35">
        <v>278</v>
      </c>
      <c r="F79" s="35">
        <v>73</v>
      </c>
      <c r="G79" s="35">
        <v>85</v>
      </c>
      <c r="H79" s="35">
        <v>202</v>
      </c>
      <c r="I79" s="35">
        <v>34</v>
      </c>
      <c r="J79" s="74">
        <v>0</v>
      </c>
    </row>
    <row r="80" spans="1:10" ht="13.5">
      <c r="A80" s="84"/>
      <c r="B80" s="149"/>
      <c r="C80" s="127" t="s">
        <v>207</v>
      </c>
      <c r="D80" s="58">
        <f aca="true" t="shared" si="24" ref="D80:I80">ROUND(SUM(D79/$C$73*100),1)</f>
        <v>17.2</v>
      </c>
      <c r="E80" s="58">
        <f t="shared" si="24"/>
        <v>18.1</v>
      </c>
      <c r="F80" s="58">
        <f t="shared" si="24"/>
        <v>4.7</v>
      </c>
      <c r="G80" s="58">
        <f t="shared" si="24"/>
        <v>5.5</v>
      </c>
      <c r="H80" s="58">
        <f t="shared" si="24"/>
        <v>13.1</v>
      </c>
      <c r="I80" s="58">
        <f t="shared" si="24"/>
        <v>2.2</v>
      </c>
      <c r="J80" s="110">
        <f>ROUND(SUM(J79/$C79*100),1)</f>
        <v>0</v>
      </c>
    </row>
    <row r="81" spans="1:9" ht="13.5">
      <c r="A81" s="84"/>
      <c r="B81" s="84"/>
      <c r="C81" s="85"/>
      <c r="D81" s="84"/>
      <c r="E81" s="84"/>
      <c r="F81" s="84"/>
      <c r="G81" s="84"/>
      <c r="H81" s="84"/>
      <c r="I81" s="84"/>
    </row>
    <row r="82" spans="1:9" ht="13.5">
      <c r="A82" s="26" t="s">
        <v>227</v>
      </c>
      <c r="B82" s="26"/>
      <c r="C82" s="62"/>
      <c r="D82" s="26"/>
      <c r="E82" s="26"/>
      <c r="F82" s="26"/>
      <c r="G82" s="26"/>
      <c r="H82" s="26"/>
      <c r="I82" s="26"/>
    </row>
    <row r="83" spans="1:9" ht="13.5">
      <c r="A83" s="26" t="s">
        <v>179</v>
      </c>
      <c r="B83" s="26"/>
      <c r="C83" s="62"/>
      <c r="D83" s="26"/>
      <c r="E83" s="26"/>
      <c r="F83" s="26"/>
      <c r="G83" s="26"/>
      <c r="H83" s="26"/>
      <c r="I83" s="26"/>
    </row>
    <row r="84" spans="1:9" ht="13.5">
      <c r="A84" s="26" t="s">
        <v>205</v>
      </c>
      <c r="B84" s="26"/>
      <c r="C84" s="62"/>
      <c r="D84" s="26"/>
      <c r="E84" s="26"/>
      <c r="F84" s="26"/>
      <c r="G84" s="26"/>
      <c r="H84" s="26"/>
      <c r="I84" s="26"/>
    </row>
    <row r="85" spans="1:9" ht="13.5">
      <c r="A85" s="26"/>
      <c r="B85" s="26"/>
      <c r="C85" s="62"/>
      <c r="D85" s="26"/>
      <c r="E85" s="26"/>
      <c r="F85" s="26"/>
      <c r="G85" s="26"/>
      <c r="H85" s="26"/>
      <c r="I85" s="47" t="s">
        <v>204</v>
      </c>
    </row>
    <row r="86" spans="1:9" ht="27">
      <c r="A86" s="26"/>
      <c r="B86" s="125"/>
      <c r="C86" s="29" t="s">
        <v>94</v>
      </c>
      <c r="D86" s="37" t="s">
        <v>6</v>
      </c>
      <c r="E86" s="37" t="s">
        <v>7</v>
      </c>
      <c r="F86" s="37" t="s">
        <v>8</v>
      </c>
      <c r="G86" s="37" t="s">
        <v>9</v>
      </c>
      <c r="H86" s="37" t="s">
        <v>10</v>
      </c>
      <c r="I86" s="48" t="s">
        <v>3</v>
      </c>
    </row>
    <row r="87" spans="1:9" ht="13.5">
      <c r="A87" s="26"/>
      <c r="B87" s="144" t="s">
        <v>94</v>
      </c>
      <c r="C87" s="31">
        <f aca="true" t="shared" si="25" ref="C87:I87">SUM(C89,C91,C93)</f>
        <v>1538</v>
      </c>
      <c r="D87" s="32">
        <f t="shared" si="25"/>
        <v>0</v>
      </c>
      <c r="E87" s="32">
        <f t="shared" si="25"/>
        <v>100</v>
      </c>
      <c r="F87" s="32">
        <f t="shared" si="25"/>
        <v>813</v>
      </c>
      <c r="G87" s="32">
        <f t="shared" si="25"/>
        <v>462</v>
      </c>
      <c r="H87" s="32">
        <f t="shared" si="25"/>
        <v>23</v>
      </c>
      <c r="I87" s="63">
        <f t="shared" si="25"/>
        <v>140</v>
      </c>
    </row>
    <row r="88" spans="1:9" ht="13.5">
      <c r="A88" s="26"/>
      <c r="B88" s="145"/>
      <c r="C88" s="116">
        <f aca="true" t="shared" si="26" ref="C88:C94">SUM(D88:I88)</f>
        <v>100</v>
      </c>
      <c r="D88" s="34">
        <f aca="true" t="shared" si="27" ref="D88:I88">ROUND(SUM(D87/$C87*100),1)</f>
        <v>0</v>
      </c>
      <c r="E88" s="34">
        <f t="shared" si="27"/>
        <v>6.5</v>
      </c>
      <c r="F88" s="34">
        <f t="shared" si="27"/>
        <v>52.9</v>
      </c>
      <c r="G88" s="34">
        <f t="shared" si="27"/>
        <v>30</v>
      </c>
      <c r="H88" s="34">
        <f t="shared" si="27"/>
        <v>1.5</v>
      </c>
      <c r="I88" s="64">
        <f t="shared" si="27"/>
        <v>9.1</v>
      </c>
    </row>
    <row r="89" spans="1:9" ht="13.5">
      <c r="A89" s="84"/>
      <c r="B89" s="145" t="s">
        <v>46</v>
      </c>
      <c r="C89" s="33">
        <f t="shared" si="26"/>
        <v>570</v>
      </c>
      <c r="D89" s="35">
        <v>0</v>
      </c>
      <c r="E89" s="35">
        <v>35</v>
      </c>
      <c r="F89" s="35">
        <v>309</v>
      </c>
      <c r="G89" s="35">
        <v>145</v>
      </c>
      <c r="H89" s="35">
        <v>7</v>
      </c>
      <c r="I89" s="65">
        <v>74</v>
      </c>
    </row>
    <row r="90" spans="1:9" ht="13.5">
      <c r="A90" s="84"/>
      <c r="B90" s="145"/>
      <c r="C90" s="116">
        <f t="shared" si="26"/>
        <v>100.00000000000001</v>
      </c>
      <c r="D90" s="34">
        <f aca="true" t="shared" si="28" ref="D90:I90">ROUND(SUM(D89/$C89*100),1)</f>
        <v>0</v>
      </c>
      <c r="E90" s="34">
        <f t="shared" si="28"/>
        <v>6.1</v>
      </c>
      <c r="F90" s="34">
        <f>ROUND(SUM(F89/$C89*100),1)+0.1</f>
        <v>54.300000000000004</v>
      </c>
      <c r="G90" s="34">
        <f t="shared" si="28"/>
        <v>25.4</v>
      </c>
      <c r="H90" s="34">
        <f t="shared" si="28"/>
        <v>1.2</v>
      </c>
      <c r="I90" s="64">
        <f t="shared" si="28"/>
        <v>13</v>
      </c>
    </row>
    <row r="91" spans="1:9" ht="13.5">
      <c r="A91" s="84"/>
      <c r="B91" s="145" t="s">
        <v>47</v>
      </c>
      <c r="C91" s="33">
        <f t="shared" si="26"/>
        <v>683</v>
      </c>
      <c r="D91" s="35">
        <v>0</v>
      </c>
      <c r="E91" s="35">
        <v>37</v>
      </c>
      <c r="F91" s="35">
        <v>352</v>
      </c>
      <c r="G91" s="35">
        <v>242</v>
      </c>
      <c r="H91" s="35">
        <v>10</v>
      </c>
      <c r="I91" s="65">
        <v>42</v>
      </c>
    </row>
    <row r="92" spans="1:9" ht="13.5">
      <c r="A92" s="84"/>
      <c r="B92" s="145"/>
      <c r="C92" s="116">
        <f t="shared" si="26"/>
        <v>100</v>
      </c>
      <c r="D92" s="34">
        <f aca="true" t="shared" si="29" ref="D92:I92">ROUND(SUM(D91/$C91*100),1)</f>
        <v>0</v>
      </c>
      <c r="E92" s="34">
        <f t="shared" si="29"/>
        <v>5.4</v>
      </c>
      <c r="F92" s="34">
        <f>ROUND(SUM(F91/$C91*100),1)+0.1</f>
        <v>51.6</v>
      </c>
      <c r="G92" s="34">
        <f t="shared" si="29"/>
        <v>35.4</v>
      </c>
      <c r="H92" s="34">
        <f t="shared" si="29"/>
        <v>1.5</v>
      </c>
      <c r="I92" s="64">
        <f t="shared" si="29"/>
        <v>6.1</v>
      </c>
    </row>
    <row r="93" spans="1:9" ht="13.5">
      <c r="A93" s="84"/>
      <c r="B93" s="148" t="s">
        <v>78</v>
      </c>
      <c r="C93" s="57">
        <f t="shared" si="26"/>
        <v>285</v>
      </c>
      <c r="D93" s="35">
        <v>0</v>
      </c>
      <c r="E93" s="35">
        <v>28</v>
      </c>
      <c r="F93" s="35">
        <v>152</v>
      </c>
      <c r="G93" s="35">
        <v>75</v>
      </c>
      <c r="H93" s="35">
        <v>6</v>
      </c>
      <c r="I93" s="65">
        <v>24</v>
      </c>
    </row>
    <row r="94" spans="1:9" ht="13.5">
      <c r="A94" s="84"/>
      <c r="B94" s="149"/>
      <c r="C94" s="115">
        <f t="shared" si="26"/>
        <v>100</v>
      </c>
      <c r="D94" s="58">
        <f aca="true" t="shared" si="30" ref="D94:I94">ROUND(SUM(D93/$C93*100),1)</f>
        <v>0</v>
      </c>
      <c r="E94" s="58">
        <f t="shared" si="30"/>
        <v>9.8</v>
      </c>
      <c r="F94" s="58">
        <f>ROUND(SUM(F93/$C93*100),1)+0.1</f>
        <v>53.4</v>
      </c>
      <c r="G94" s="58">
        <f t="shared" si="30"/>
        <v>26.3</v>
      </c>
      <c r="H94" s="58">
        <f t="shared" si="30"/>
        <v>2.1</v>
      </c>
      <c r="I94" s="59">
        <f t="shared" si="30"/>
        <v>8.4</v>
      </c>
    </row>
    <row r="95" spans="1:9" ht="13.5">
      <c r="A95" s="84"/>
      <c r="B95" s="84"/>
      <c r="C95" s="85"/>
      <c r="D95" s="84"/>
      <c r="E95" s="84"/>
      <c r="F95" s="84"/>
      <c r="G95" s="84"/>
      <c r="H95" s="84"/>
      <c r="I95" s="84"/>
    </row>
    <row r="96" spans="1:9" ht="13.5">
      <c r="A96" s="26" t="s">
        <v>228</v>
      </c>
      <c r="B96" s="26"/>
      <c r="C96" s="62"/>
      <c r="D96" s="26"/>
      <c r="E96" s="26"/>
      <c r="F96" s="26"/>
      <c r="G96" s="26"/>
      <c r="H96" s="26"/>
      <c r="I96" s="26"/>
    </row>
    <row r="97" spans="1:9" ht="13.5">
      <c r="A97" s="26" t="s">
        <v>179</v>
      </c>
      <c r="B97" s="26"/>
      <c r="C97" s="62"/>
      <c r="D97" s="26"/>
      <c r="E97" s="26"/>
      <c r="F97" s="26"/>
      <c r="G97" s="26"/>
      <c r="H97" s="26"/>
      <c r="I97" s="26"/>
    </row>
    <row r="98" spans="1:9" ht="13.5">
      <c r="A98" s="26" t="s">
        <v>205</v>
      </c>
      <c r="B98" s="26"/>
      <c r="C98" s="62"/>
      <c r="D98" s="26"/>
      <c r="E98" s="26"/>
      <c r="F98" s="26"/>
      <c r="G98" s="26"/>
      <c r="H98" s="26"/>
      <c r="I98" s="26"/>
    </row>
    <row r="99" spans="1:9" ht="13.5">
      <c r="A99" s="26"/>
      <c r="B99" s="26"/>
      <c r="C99" s="62"/>
      <c r="D99" s="26"/>
      <c r="E99" s="26"/>
      <c r="F99" s="26"/>
      <c r="G99" s="26"/>
      <c r="H99" s="26"/>
      <c r="I99" s="47" t="s">
        <v>204</v>
      </c>
    </row>
    <row r="100" spans="1:9" ht="27">
      <c r="A100" s="26"/>
      <c r="B100" s="125"/>
      <c r="C100" s="29" t="s">
        <v>94</v>
      </c>
      <c r="D100" s="37" t="s">
        <v>6</v>
      </c>
      <c r="E100" s="37" t="s">
        <v>7</v>
      </c>
      <c r="F100" s="37" t="s">
        <v>8</v>
      </c>
      <c r="G100" s="37" t="s">
        <v>9</v>
      </c>
      <c r="H100" s="37" t="s">
        <v>10</v>
      </c>
      <c r="I100" s="48" t="s">
        <v>3</v>
      </c>
    </row>
    <row r="101" spans="1:9" ht="13.5">
      <c r="A101" s="26"/>
      <c r="B101" s="144" t="s">
        <v>94</v>
      </c>
      <c r="C101" s="31">
        <f aca="true" t="shared" si="31" ref="C101:I101">SUM(C103,C105,C107)</f>
        <v>1538</v>
      </c>
      <c r="D101" s="32">
        <f t="shared" si="31"/>
        <v>0</v>
      </c>
      <c r="E101" s="32">
        <f t="shared" si="31"/>
        <v>185</v>
      </c>
      <c r="F101" s="32">
        <f t="shared" si="31"/>
        <v>994</v>
      </c>
      <c r="G101" s="32">
        <f t="shared" si="31"/>
        <v>324</v>
      </c>
      <c r="H101" s="32">
        <f t="shared" si="31"/>
        <v>3</v>
      </c>
      <c r="I101" s="63">
        <f t="shared" si="31"/>
        <v>32</v>
      </c>
    </row>
    <row r="102" spans="1:9" ht="13.5">
      <c r="A102" s="26"/>
      <c r="B102" s="145"/>
      <c r="C102" s="116">
        <f aca="true" t="shared" si="32" ref="C102:C108">SUM(D102:I102)</f>
        <v>99.99999999999999</v>
      </c>
      <c r="D102" s="34">
        <f aca="true" t="shared" si="33" ref="D102:I102">ROUND(SUM(D101/$C101*100),1)</f>
        <v>0</v>
      </c>
      <c r="E102" s="34">
        <f t="shared" si="33"/>
        <v>12</v>
      </c>
      <c r="F102" s="34">
        <f t="shared" si="33"/>
        <v>64.6</v>
      </c>
      <c r="G102" s="34">
        <f t="shared" si="33"/>
        <v>21.1</v>
      </c>
      <c r="H102" s="34">
        <f t="shared" si="33"/>
        <v>0.2</v>
      </c>
      <c r="I102" s="64">
        <f t="shared" si="33"/>
        <v>2.1</v>
      </c>
    </row>
    <row r="103" spans="2:9" ht="13.5">
      <c r="B103" s="145" t="s">
        <v>46</v>
      </c>
      <c r="C103" s="33">
        <f t="shared" si="32"/>
        <v>570</v>
      </c>
      <c r="D103" s="35">
        <v>0</v>
      </c>
      <c r="E103" s="35">
        <v>74</v>
      </c>
      <c r="F103" s="35">
        <v>385</v>
      </c>
      <c r="G103" s="35">
        <v>97</v>
      </c>
      <c r="H103" s="35">
        <v>1</v>
      </c>
      <c r="I103" s="65">
        <v>13</v>
      </c>
    </row>
    <row r="104" spans="2:9" ht="13.5">
      <c r="B104" s="145"/>
      <c r="C104" s="116">
        <f t="shared" si="32"/>
        <v>100</v>
      </c>
      <c r="D104" s="34">
        <f aca="true" t="shared" si="34" ref="D104:I104">ROUND(SUM(D103/$C103*100),1)</f>
        <v>0</v>
      </c>
      <c r="E104" s="34">
        <f t="shared" si="34"/>
        <v>13</v>
      </c>
      <c r="F104" s="34">
        <f t="shared" si="34"/>
        <v>67.5</v>
      </c>
      <c r="G104" s="34">
        <f t="shared" si="34"/>
        <v>17</v>
      </c>
      <c r="H104" s="34">
        <f t="shared" si="34"/>
        <v>0.2</v>
      </c>
      <c r="I104" s="64">
        <f t="shared" si="34"/>
        <v>2.3</v>
      </c>
    </row>
    <row r="105" spans="2:9" ht="13.5">
      <c r="B105" s="145" t="s">
        <v>47</v>
      </c>
      <c r="C105" s="33">
        <f t="shared" si="32"/>
        <v>683</v>
      </c>
      <c r="D105" s="35">
        <v>0</v>
      </c>
      <c r="E105" s="35">
        <v>66</v>
      </c>
      <c r="F105" s="35">
        <v>437</v>
      </c>
      <c r="G105" s="35">
        <v>169</v>
      </c>
      <c r="H105" s="35">
        <v>2</v>
      </c>
      <c r="I105" s="65">
        <v>9</v>
      </c>
    </row>
    <row r="106" spans="2:9" ht="13.5">
      <c r="B106" s="145"/>
      <c r="C106" s="116">
        <f t="shared" si="32"/>
        <v>100</v>
      </c>
      <c r="D106" s="34">
        <f aca="true" t="shared" si="35" ref="D106:I106">ROUND(SUM(D105/$C105*100),1)</f>
        <v>0</v>
      </c>
      <c r="E106" s="34">
        <f t="shared" si="35"/>
        <v>9.7</v>
      </c>
      <c r="F106" s="34">
        <f t="shared" si="35"/>
        <v>64</v>
      </c>
      <c r="G106" s="34">
        <f t="shared" si="35"/>
        <v>24.7</v>
      </c>
      <c r="H106" s="34">
        <f t="shared" si="35"/>
        <v>0.3</v>
      </c>
      <c r="I106" s="64">
        <f t="shared" si="35"/>
        <v>1.3</v>
      </c>
    </row>
    <row r="107" spans="2:9" ht="13.5">
      <c r="B107" s="148" t="s">
        <v>78</v>
      </c>
      <c r="C107" s="57">
        <f t="shared" si="32"/>
        <v>285</v>
      </c>
      <c r="D107" s="35">
        <v>0</v>
      </c>
      <c r="E107" s="35">
        <v>45</v>
      </c>
      <c r="F107" s="35">
        <v>172</v>
      </c>
      <c r="G107" s="35">
        <v>58</v>
      </c>
      <c r="H107" s="35">
        <v>0</v>
      </c>
      <c r="I107" s="65">
        <v>10</v>
      </c>
    </row>
    <row r="108" spans="2:9" ht="13.5">
      <c r="B108" s="149"/>
      <c r="C108" s="115">
        <f t="shared" si="32"/>
        <v>100</v>
      </c>
      <c r="D108" s="58">
        <f aca="true" t="shared" si="36" ref="D108:I108">ROUND(SUM(D107/$C107*100),1)</f>
        <v>0</v>
      </c>
      <c r="E108" s="58">
        <f t="shared" si="36"/>
        <v>15.8</v>
      </c>
      <c r="F108" s="58">
        <f>ROUND(SUM(F107/$C107*100),1)-0.1</f>
        <v>60.3</v>
      </c>
      <c r="G108" s="58">
        <f t="shared" si="36"/>
        <v>20.4</v>
      </c>
      <c r="H108" s="58">
        <f t="shared" si="36"/>
        <v>0</v>
      </c>
      <c r="I108" s="59">
        <f t="shared" si="36"/>
        <v>3.5</v>
      </c>
    </row>
    <row r="110" spans="1:11" ht="13.5">
      <c r="A110" s="26" t="s">
        <v>229</v>
      </c>
      <c r="B110" s="26"/>
      <c r="C110" s="62"/>
      <c r="D110" s="26"/>
      <c r="E110" s="26"/>
      <c r="F110" s="26"/>
      <c r="G110" s="26"/>
      <c r="H110" s="26"/>
      <c r="I110" s="26"/>
      <c r="J110" s="84"/>
      <c r="K110" s="84"/>
    </row>
    <row r="111" spans="1:11" ht="13.5">
      <c r="A111" s="26" t="s">
        <v>68</v>
      </c>
      <c r="B111" s="26"/>
      <c r="C111" s="62"/>
      <c r="D111" s="26"/>
      <c r="E111" s="26"/>
      <c r="F111" s="26"/>
      <c r="G111" s="26"/>
      <c r="H111" s="26"/>
      <c r="I111" s="26"/>
      <c r="J111" s="84"/>
      <c r="K111" s="84"/>
    </row>
    <row r="112" spans="1:11" ht="13.5">
      <c r="A112" s="26"/>
      <c r="B112" s="26"/>
      <c r="C112" s="62"/>
      <c r="D112" s="26"/>
      <c r="E112" s="26"/>
      <c r="F112" s="26"/>
      <c r="G112" s="26"/>
      <c r="H112" s="26"/>
      <c r="I112" s="47" t="s">
        <v>204</v>
      </c>
      <c r="J112" s="84"/>
      <c r="K112" s="84"/>
    </row>
    <row r="113" spans="1:11" ht="27">
      <c r="A113" s="26"/>
      <c r="B113" s="125"/>
      <c r="C113" s="29" t="s">
        <v>94</v>
      </c>
      <c r="D113" s="37" t="s">
        <v>84</v>
      </c>
      <c r="E113" s="37" t="s">
        <v>85</v>
      </c>
      <c r="F113" s="37" t="s">
        <v>86</v>
      </c>
      <c r="G113" s="37" t="s">
        <v>87</v>
      </c>
      <c r="H113" s="37" t="s">
        <v>93</v>
      </c>
      <c r="I113" s="48" t="s">
        <v>3</v>
      </c>
      <c r="J113" s="84"/>
      <c r="K113" s="84"/>
    </row>
    <row r="114" spans="1:11" ht="13.5">
      <c r="A114" s="26"/>
      <c r="B114" s="144" t="s">
        <v>94</v>
      </c>
      <c r="C114" s="31">
        <f aca="true" t="shared" si="37" ref="C114:I114">SUM(C116,C118,C120)</f>
        <v>1538</v>
      </c>
      <c r="D114" s="32">
        <f t="shared" si="37"/>
        <v>63</v>
      </c>
      <c r="E114" s="32">
        <f t="shared" si="37"/>
        <v>1462</v>
      </c>
      <c r="F114" s="32">
        <f t="shared" si="37"/>
        <v>0</v>
      </c>
      <c r="G114" s="32">
        <f t="shared" si="37"/>
        <v>7</v>
      </c>
      <c r="H114" s="32">
        <f t="shared" si="37"/>
        <v>4</v>
      </c>
      <c r="I114" s="63">
        <f t="shared" si="37"/>
        <v>2</v>
      </c>
      <c r="J114" s="84"/>
      <c r="K114" s="84"/>
    </row>
    <row r="115" spans="1:11" ht="13.5">
      <c r="A115" s="26"/>
      <c r="B115" s="145"/>
      <c r="C115" s="116">
        <f aca="true" t="shared" si="38" ref="C115:C121">SUM(D115:I115)</f>
        <v>99.99999999999999</v>
      </c>
      <c r="D115" s="34">
        <f aca="true" t="shared" si="39" ref="D115:I115">ROUND(SUM(D114/$C114*100),1)</f>
        <v>4.1</v>
      </c>
      <c r="E115" s="34">
        <f>ROUND(SUM(E114/$C114*100),1)-0.1</f>
        <v>95</v>
      </c>
      <c r="F115" s="34">
        <f t="shared" si="39"/>
        <v>0</v>
      </c>
      <c r="G115" s="34">
        <f t="shared" si="39"/>
        <v>0.5</v>
      </c>
      <c r="H115" s="34">
        <f t="shared" si="39"/>
        <v>0.3</v>
      </c>
      <c r="I115" s="64">
        <f t="shared" si="39"/>
        <v>0.1</v>
      </c>
      <c r="J115" s="84"/>
      <c r="K115" s="84"/>
    </row>
    <row r="116" spans="1:11" ht="13.5">
      <c r="A116" s="84"/>
      <c r="B116" s="145" t="s">
        <v>46</v>
      </c>
      <c r="C116" s="33">
        <f t="shared" si="38"/>
        <v>570</v>
      </c>
      <c r="D116" s="35">
        <v>28</v>
      </c>
      <c r="E116" s="35">
        <v>539</v>
      </c>
      <c r="F116" s="35">
        <v>0</v>
      </c>
      <c r="G116" s="35">
        <v>2</v>
      </c>
      <c r="H116" s="35">
        <v>1</v>
      </c>
      <c r="I116" s="65">
        <v>0</v>
      </c>
      <c r="J116" s="84"/>
      <c r="K116" s="84"/>
    </row>
    <row r="117" spans="1:11" ht="13.5">
      <c r="A117" s="84"/>
      <c r="B117" s="145"/>
      <c r="C117" s="116">
        <f t="shared" si="38"/>
        <v>100.00000000000001</v>
      </c>
      <c r="D117" s="34">
        <f aca="true" t="shared" si="40" ref="D117:I117">ROUND(SUM(D116/$C116*100),1)</f>
        <v>4.9</v>
      </c>
      <c r="E117" s="34">
        <f>ROUND(SUM(E116/$C116*100),1)-0.1</f>
        <v>94.5</v>
      </c>
      <c r="F117" s="34">
        <f t="shared" si="40"/>
        <v>0</v>
      </c>
      <c r="G117" s="34">
        <f>ROUND(SUM(G116/$C116*100),1)</f>
        <v>0.4</v>
      </c>
      <c r="H117" s="34">
        <f t="shared" si="40"/>
        <v>0.2</v>
      </c>
      <c r="I117" s="64">
        <f t="shared" si="40"/>
        <v>0</v>
      </c>
      <c r="J117" s="84"/>
      <c r="K117" s="84"/>
    </row>
    <row r="118" spans="1:11" ht="13.5">
      <c r="A118" s="84"/>
      <c r="B118" s="145" t="s">
        <v>47</v>
      </c>
      <c r="C118" s="33">
        <f t="shared" si="38"/>
        <v>683</v>
      </c>
      <c r="D118" s="35">
        <v>25</v>
      </c>
      <c r="E118" s="35">
        <v>651</v>
      </c>
      <c r="F118" s="35">
        <v>0</v>
      </c>
      <c r="G118" s="35">
        <v>4</v>
      </c>
      <c r="H118" s="35">
        <v>1</v>
      </c>
      <c r="I118" s="65">
        <v>2</v>
      </c>
      <c r="J118" s="84"/>
      <c r="K118" s="84"/>
    </row>
    <row r="119" spans="1:11" ht="13.5">
      <c r="A119" s="84"/>
      <c r="B119" s="145"/>
      <c r="C119" s="118">
        <f t="shared" si="38"/>
        <v>99.99999999999999</v>
      </c>
      <c r="D119" s="34">
        <f aca="true" t="shared" si="41" ref="D119:I119">ROUND(SUM(D118/$C118*100),1)</f>
        <v>3.7</v>
      </c>
      <c r="E119" s="34">
        <f t="shared" si="41"/>
        <v>95.3</v>
      </c>
      <c r="F119" s="34">
        <f t="shared" si="41"/>
        <v>0</v>
      </c>
      <c r="G119" s="34">
        <f t="shared" si="41"/>
        <v>0.6</v>
      </c>
      <c r="H119" s="34">
        <f t="shared" si="41"/>
        <v>0.1</v>
      </c>
      <c r="I119" s="64">
        <f t="shared" si="41"/>
        <v>0.3</v>
      </c>
      <c r="J119" s="84"/>
      <c r="K119" s="84"/>
    </row>
    <row r="120" spans="1:11" ht="13.5">
      <c r="A120" s="84"/>
      <c r="B120" s="148" t="s">
        <v>78</v>
      </c>
      <c r="C120" s="117">
        <f t="shared" si="38"/>
        <v>285</v>
      </c>
      <c r="D120" s="35">
        <v>10</v>
      </c>
      <c r="E120" s="35">
        <v>272</v>
      </c>
      <c r="F120" s="35">
        <v>0</v>
      </c>
      <c r="G120" s="35">
        <v>1</v>
      </c>
      <c r="H120" s="35">
        <v>2</v>
      </c>
      <c r="I120" s="65">
        <v>0</v>
      </c>
      <c r="J120" s="84"/>
      <c r="K120" s="84"/>
    </row>
    <row r="121" spans="1:11" ht="13.5">
      <c r="A121" s="84"/>
      <c r="B121" s="149"/>
      <c r="C121" s="115">
        <f t="shared" si="38"/>
        <v>100.00000000000001</v>
      </c>
      <c r="D121" s="58">
        <f aca="true" t="shared" si="42" ref="D121:I121">ROUND(SUM(D120/$C120*100),1)</f>
        <v>3.5</v>
      </c>
      <c r="E121" s="58">
        <f t="shared" si="42"/>
        <v>95.4</v>
      </c>
      <c r="F121" s="58">
        <f t="shared" si="42"/>
        <v>0</v>
      </c>
      <c r="G121" s="58">
        <f t="shared" si="42"/>
        <v>0.4</v>
      </c>
      <c r="H121" s="58">
        <f t="shared" si="42"/>
        <v>0.7</v>
      </c>
      <c r="I121" s="59">
        <f t="shared" si="42"/>
        <v>0</v>
      </c>
      <c r="J121" s="84"/>
      <c r="K121" s="84"/>
    </row>
    <row r="122" spans="1:11" ht="13.5">
      <c r="A122" s="84"/>
      <c r="B122" s="84"/>
      <c r="C122" s="85"/>
      <c r="D122" s="84"/>
      <c r="E122" s="84"/>
      <c r="F122" s="84"/>
      <c r="G122" s="84"/>
      <c r="H122" s="84"/>
      <c r="I122" s="84"/>
      <c r="J122" s="84"/>
      <c r="K122" s="84"/>
    </row>
    <row r="123" spans="1:11" ht="13.5">
      <c r="A123" s="26" t="s">
        <v>230</v>
      </c>
      <c r="B123" s="26"/>
      <c r="C123" s="62"/>
      <c r="D123" s="26"/>
      <c r="E123" s="26"/>
      <c r="F123" s="26"/>
      <c r="G123" s="26"/>
      <c r="H123" s="26"/>
      <c r="I123" s="26"/>
      <c r="J123" s="84"/>
      <c r="K123" s="84"/>
    </row>
    <row r="124" spans="1:11" ht="13.5">
      <c r="A124" s="26" t="s">
        <v>79</v>
      </c>
      <c r="B124" s="26"/>
      <c r="C124" s="62"/>
      <c r="D124" s="26"/>
      <c r="E124" s="26"/>
      <c r="F124" s="26"/>
      <c r="G124" s="26"/>
      <c r="H124" s="26"/>
      <c r="I124" s="26"/>
      <c r="J124" s="84"/>
      <c r="K124" s="84"/>
    </row>
    <row r="125" spans="1:11" ht="13.5">
      <c r="A125" s="26"/>
      <c r="B125" s="26"/>
      <c r="C125" s="62"/>
      <c r="D125" s="26"/>
      <c r="E125" s="26"/>
      <c r="F125" s="26"/>
      <c r="G125" s="26"/>
      <c r="H125" s="26"/>
      <c r="I125" s="47" t="s">
        <v>204</v>
      </c>
      <c r="J125" s="84"/>
      <c r="K125" s="84"/>
    </row>
    <row r="126" spans="1:11" ht="27">
      <c r="A126" s="26"/>
      <c r="B126" s="125"/>
      <c r="C126" s="29" t="s">
        <v>94</v>
      </c>
      <c r="D126" s="37" t="s">
        <v>84</v>
      </c>
      <c r="E126" s="37" t="s">
        <v>85</v>
      </c>
      <c r="F126" s="37" t="s">
        <v>86</v>
      </c>
      <c r="G126" s="37" t="s">
        <v>87</v>
      </c>
      <c r="H126" s="37" t="s">
        <v>93</v>
      </c>
      <c r="I126" s="48" t="s">
        <v>3</v>
      </c>
      <c r="J126" s="84"/>
      <c r="K126" s="84"/>
    </row>
    <row r="127" spans="1:11" ht="13.5">
      <c r="A127" s="26"/>
      <c r="B127" s="144" t="s">
        <v>94</v>
      </c>
      <c r="C127" s="31">
        <f aca="true" t="shared" si="43" ref="C127:I127">SUM(C129,C131,C133)</f>
        <v>1538</v>
      </c>
      <c r="D127" s="32">
        <f t="shared" si="43"/>
        <v>14</v>
      </c>
      <c r="E127" s="32">
        <f t="shared" si="43"/>
        <v>1338</v>
      </c>
      <c r="F127" s="32">
        <f t="shared" si="43"/>
        <v>2</v>
      </c>
      <c r="G127" s="32">
        <f t="shared" si="43"/>
        <v>98</v>
      </c>
      <c r="H127" s="32">
        <f t="shared" si="43"/>
        <v>6</v>
      </c>
      <c r="I127" s="63">
        <f t="shared" si="43"/>
        <v>80</v>
      </c>
      <c r="J127" s="84"/>
      <c r="K127" s="84"/>
    </row>
    <row r="128" spans="1:11" ht="13.5">
      <c r="A128" s="26"/>
      <c r="B128" s="145"/>
      <c r="C128" s="116">
        <f aca="true" t="shared" si="44" ref="C128:C134">SUM(D128:I128)</f>
        <v>100.00000000000001</v>
      </c>
      <c r="D128" s="34">
        <f aca="true" t="shared" si="45" ref="D128:I128">ROUND(SUM(D127/$C127*100),1)</f>
        <v>0.9</v>
      </c>
      <c r="E128" s="34">
        <f t="shared" si="45"/>
        <v>87</v>
      </c>
      <c r="F128" s="34">
        <f t="shared" si="45"/>
        <v>0.1</v>
      </c>
      <c r="G128" s="34">
        <f t="shared" si="45"/>
        <v>6.4</v>
      </c>
      <c r="H128" s="34">
        <f t="shared" si="45"/>
        <v>0.4</v>
      </c>
      <c r="I128" s="64">
        <f t="shared" si="45"/>
        <v>5.2</v>
      </c>
      <c r="J128" s="84"/>
      <c r="K128" s="84"/>
    </row>
    <row r="129" spans="1:11" ht="13.5">
      <c r="A129" s="84"/>
      <c r="B129" s="145" t="s">
        <v>46</v>
      </c>
      <c r="C129" s="33">
        <f t="shared" si="44"/>
        <v>570</v>
      </c>
      <c r="D129" s="35">
        <v>9</v>
      </c>
      <c r="E129" s="35">
        <v>482</v>
      </c>
      <c r="F129" s="35">
        <v>0</v>
      </c>
      <c r="G129" s="35">
        <v>44</v>
      </c>
      <c r="H129" s="35">
        <v>0</v>
      </c>
      <c r="I129" s="65">
        <v>35</v>
      </c>
      <c r="J129" s="84"/>
      <c r="K129" s="84"/>
    </row>
    <row r="130" spans="1:11" ht="13.5">
      <c r="A130" s="84"/>
      <c r="B130" s="145"/>
      <c r="C130" s="116">
        <f t="shared" si="44"/>
        <v>99.99999999999999</v>
      </c>
      <c r="D130" s="34">
        <f aca="true" t="shared" si="46" ref="D130:I130">ROUND(SUM(D129/$C129*100),1)</f>
        <v>1.6</v>
      </c>
      <c r="E130" s="34">
        <f t="shared" si="46"/>
        <v>84.6</v>
      </c>
      <c r="F130" s="34">
        <f t="shared" si="46"/>
        <v>0</v>
      </c>
      <c r="G130" s="34">
        <f t="shared" si="46"/>
        <v>7.7</v>
      </c>
      <c r="H130" s="34">
        <f t="shared" si="46"/>
        <v>0</v>
      </c>
      <c r="I130" s="64">
        <f t="shared" si="46"/>
        <v>6.1</v>
      </c>
      <c r="J130" s="84"/>
      <c r="K130" s="84"/>
    </row>
    <row r="131" spans="1:11" ht="13.5">
      <c r="A131" s="84"/>
      <c r="B131" s="145" t="s">
        <v>47</v>
      </c>
      <c r="C131" s="33">
        <f t="shared" si="44"/>
        <v>683</v>
      </c>
      <c r="D131" s="35">
        <v>3</v>
      </c>
      <c r="E131" s="35">
        <v>607</v>
      </c>
      <c r="F131" s="35">
        <v>0</v>
      </c>
      <c r="G131" s="35">
        <v>37</v>
      </c>
      <c r="H131" s="35">
        <v>3</v>
      </c>
      <c r="I131" s="65">
        <v>33</v>
      </c>
      <c r="J131" s="84"/>
      <c r="K131" s="84"/>
    </row>
    <row r="132" spans="1:11" ht="13.5">
      <c r="A132" s="84"/>
      <c r="B132" s="145"/>
      <c r="C132" s="116">
        <f t="shared" si="44"/>
        <v>100.00000000000001</v>
      </c>
      <c r="D132" s="34">
        <f aca="true" t="shared" si="47" ref="D132:I132">ROUND(SUM(D131/$C131*100),1)</f>
        <v>0.4</v>
      </c>
      <c r="E132" s="34">
        <f>ROUND(SUM(E131/$C131*100),1)+0.1</f>
        <v>89</v>
      </c>
      <c r="F132" s="34">
        <f t="shared" si="47"/>
        <v>0</v>
      </c>
      <c r="G132" s="34">
        <f t="shared" si="47"/>
        <v>5.4</v>
      </c>
      <c r="H132" s="34">
        <f t="shared" si="47"/>
        <v>0.4</v>
      </c>
      <c r="I132" s="64">
        <f t="shared" si="47"/>
        <v>4.8</v>
      </c>
      <c r="J132" s="84"/>
      <c r="K132" s="84"/>
    </row>
    <row r="133" spans="1:11" ht="13.5">
      <c r="A133" s="84"/>
      <c r="B133" s="148" t="s">
        <v>78</v>
      </c>
      <c r="C133" s="57">
        <f t="shared" si="44"/>
        <v>285</v>
      </c>
      <c r="D133" s="35">
        <v>2</v>
      </c>
      <c r="E133" s="35">
        <v>249</v>
      </c>
      <c r="F133" s="35">
        <v>2</v>
      </c>
      <c r="G133" s="35">
        <v>17</v>
      </c>
      <c r="H133" s="35">
        <v>3</v>
      </c>
      <c r="I133" s="65">
        <v>12</v>
      </c>
      <c r="J133" s="84"/>
      <c r="K133" s="84"/>
    </row>
    <row r="134" spans="1:11" ht="13.5">
      <c r="A134" s="84"/>
      <c r="B134" s="149"/>
      <c r="C134" s="115">
        <f t="shared" si="44"/>
        <v>100.00000000000001</v>
      </c>
      <c r="D134" s="58">
        <f aca="true" t="shared" si="48" ref="D134:I134">ROUND(SUM(D133/$C133*100),1)</f>
        <v>0.7</v>
      </c>
      <c r="E134" s="58">
        <f>ROUND(SUM(E133/$C133*100),1)-0.1</f>
        <v>87.30000000000001</v>
      </c>
      <c r="F134" s="58">
        <f t="shared" si="48"/>
        <v>0.7</v>
      </c>
      <c r="G134" s="58">
        <f t="shared" si="48"/>
        <v>6</v>
      </c>
      <c r="H134" s="58">
        <f t="shared" si="48"/>
        <v>1.1</v>
      </c>
      <c r="I134" s="59">
        <f t="shared" si="48"/>
        <v>4.2</v>
      </c>
      <c r="J134" s="84"/>
      <c r="K134" s="84"/>
    </row>
    <row r="135" spans="1:11" ht="13.5">
      <c r="A135" s="84"/>
      <c r="B135" s="84"/>
      <c r="C135" s="85"/>
      <c r="D135" s="84"/>
      <c r="E135" s="84"/>
      <c r="F135" s="84"/>
      <c r="G135" s="84"/>
      <c r="H135" s="84"/>
      <c r="I135" s="84"/>
      <c r="J135" s="84"/>
      <c r="K135" s="84"/>
    </row>
    <row r="136" spans="1:11" ht="13.5">
      <c r="A136" s="26" t="s">
        <v>231</v>
      </c>
      <c r="B136" s="26"/>
      <c r="C136" s="62"/>
      <c r="D136" s="26"/>
      <c r="E136" s="26"/>
      <c r="F136" s="26"/>
      <c r="G136" s="26"/>
      <c r="H136" s="26"/>
      <c r="I136" s="84"/>
      <c r="J136" s="84"/>
      <c r="K136" s="84"/>
    </row>
    <row r="137" spans="1:11" ht="13.5">
      <c r="A137" s="26" t="s">
        <v>80</v>
      </c>
      <c r="B137" s="26"/>
      <c r="C137" s="62"/>
      <c r="D137" s="26"/>
      <c r="E137" s="26"/>
      <c r="F137" s="26"/>
      <c r="G137" s="26"/>
      <c r="H137" s="26"/>
      <c r="I137" s="84"/>
      <c r="J137" s="84"/>
      <c r="K137" s="84"/>
    </row>
    <row r="138" spans="1:11" ht="13.5">
      <c r="A138" s="26"/>
      <c r="B138" s="26"/>
      <c r="C138" s="62"/>
      <c r="D138" s="26"/>
      <c r="E138" s="26"/>
      <c r="F138" s="26"/>
      <c r="G138" s="26"/>
      <c r="H138" s="47" t="s">
        <v>204</v>
      </c>
      <c r="I138" s="84"/>
      <c r="J138" s="84"/>
      <c r="K138" s="84"/>
    </row>
    <row r="139" spans="1:11" ht="27">
      <c r="A139" s="26"/>
      <c r="B139" s="125"/>
      <c r="C139" s="29" t="s">
        <v>94</v>
      </c>
      <c r="D139" s="37" t="s">
        <v>11</v>
      </c>
      <c r="E139" s="37" t="s">
        <v>12</v>
      </c>
      <c r="F139" s="37" t="s">
        <v>13</v>
      </c>
      <c r="G139" s="37" t="s">
        <v>14</v>
      </c>
      <c r="H139" s="48" t="s">
        <v>3</v>
      </c>
      <c r="I139" s="84"/>
      <c r="J139" s="84"/>
      <c r="K139" s="84"/>
    </row>
    <row r="140" spans="1:11" ht="13.5">
      <c r="A140" s="26"/>
      <c r="B140" s="144" t="s">
        <v>94</v>
      </c>
      <c r="C140" s="31">
        <f aca="true" t="shared" si="49" ref="C140:H140">SUM(C142,C144,C146)</f>
        <v>1538</v>
      </c>
      <c r="D140" s="69">
        <f t="shared" si="49"/>
        <v>357</v>
      </c>
      <c r="E140" s="69">
        <f t="shared" si="49"/>
        <v>562</v>
      </c>
      <c r="F140" s="69">
        <f t="shared" si="49"/>
        <v>552</v>
      </c>
      <c r="G140" s="69">
        <f t="shared" si="49"/>
        <v>33</v>
      </c>
      <c r="H140" s="63">
        <f t="shared" si="49"/>
        <v>34</v>
      </c>
      <c r="I140" s="84"/>
      <c r="J140" s="84"/>
      <c r="K140" s="84"/>
    </row>
    <row r="141" spans="1:11" ht="13.5">
      <c r="A141" s="26"/>
      <c r="B141" s="145"/>
      <c r="C141" s="116">
        <f aca="true" t="shared" si="50" ref="C141:C147">SUM(D141:H141)</f>
        <v>99.99999999999999</v>
      </c>
      <c r="D141" s="34">
        <f>ROUND(SUM(D140/$C140*100),1)</f>
        <v>23.2</v>
      </c>
      <c r="E141" s="34">
        <f>ROUND(SUM(E140/$C140*100),1)+0.1</f>
        <v>36.6</v>
      </c>
      <c r="F141" s="34">
        <f>ROUND(SUM(F140/$C140*100),1)</f>
        <v>35.9</v>
      </c>
      <c r="G141" s="34">
        <f>ROUND(SUM(G140/$C140*100),1)</f>
        <v>2.1</v>
      </c>
      <c r="H141" s="64">
        <f>ROUND(SUM(H140/$C140*100),1)</f>
        <v>2.2</v>
      </c>
      <c r="I141" s="84"/>
      <c r="J141" s="84"/>
      <c r="K141" s="84"/>
    </row>
    <row r="142" spans="1:11" ht="13.5">
      <c r="A142" s="84"/>
      <c r="B142" s="145" t="s">
        <v>46</v>
      </c>
      <c r="C142" s="33">
        <f t="shared" si="50"/>
        <v>570</v>
      </c>
      <c r="D142" s="35">
        <v>232</v>
      </c>
      <c r="E142" s="35">
        <v>264</v>
      </c>
      <c r="F142" s="35">
        <v>37</v>
      </c>
      <c r="G142" s="35">
        <v>21</v>
      </c>
      <c r="H142" s="65">
        <v>16</v>
      </c>
      <c r="I142" s="84"/>
      <c r="J142" s="84"/>
      <c r="K142" s="84"/>
    </row>
    <row r="143" spans="1:11" ht="13.5">
      <c r="A143" s="84"/>
      <c r="B143" s="145"/>
      <c r="C143" s="116">
        <f t="shared" si="50"/>
        <v>100</v>
      </c>
      <c r="D143" s="34">
        <f>ROUND(SUM(D142/$C142*100),1)</f>
        <v>40.7</v>
      </c>
      <c r="E143" s="34">
        <f>ROUND(SUM(E142/$C142*100),1)</f>
        <v>46.3</v>
      </c>
      <c r="F143" s="34">
        <f>ROUND(SUM(F142/$C142*100),1)</f>
        <v>6.5</v>
      </c>
      <c r="G143" s="34">
        <f>ROUND(SUM(G142/$C142*100),1)</f>
        <v>3.7</v>
      </c>
      <c r="H143" s="64">
        <f>ROUND(SUM(H142/$C142*100),1)</f>
        <v>2.8</v>
      </c>
      <c r="I143" s="84"/>
      <c r="J143" s="84"/>
      <c r="K143" s="84"/>
    </row>
    <row r="144" spans="1:11" ht="13.5">
      <c r="A144" s="84"/>
      <c r="B144" s="145" t="s">
        <v>47</v>
      </c>
      <c r="C144" s="33">
        <f t="shared" si="50"/>
        <v>683</v>
      </c>
      <c r="D144" s="35">
        <v>82</v>
      </c>
      <c r="E144" s="35">
        <v>198</v>
      </c>
      <c r="F144" s="35">
        <v>388</v>
      </c>
      <c r="G144" s="35">
        <v>7</v>
      </c>
      <c r="H144" s="65">
        <v>8</v>
      </c>
      <c r="I144" s="84"/>
      <c r="J144" s="84"/>
      <c r="K144" s="84"/>
    </row>
    <row r="145" spans="1:11" ht="13.5">
      <c r="A145" s="84"/>
      <c r="B145" s="145"/>
      <c r="C145" s="116">
        <f t="shared" si="50"/>
        <v>100</v>
      </c>
      <c r="D145" s="34">
        <f>ROUND(SUM(D144/$C144*100),1)</f>
        <v>12</v>
      </c>
      <c r="E145" s="34">
        <f>ROUND(SUM(E144/$C144*100),1)</f>
        <v>29</v>
      </c>
      <c r="F145" s="34">
        <f>ROUND(SUM(F144/$C144*100),1)</f>
        <v>56.8</v>
      </c>
      <c r="G145" s="34">
        <f>ROUND(SUM(G144/$C144*100),1)</f>
        <v>1</v>
      </c>
      <c r="H145" s="64">
        <f>ROUND(SUM(H144/$C144*100),1)</f>
        <v>1.2</v>
      </c>
      <c r="I145" s="84"/>
      <c r="J145" s="84"/>
      <c r="K145" s="84"/>
    </row>
    <row r="146" spans="1:11" ht="13.5">
      <c r="A146" s="84"/>
      <c r="B146" s="148" t="s">
        <v>78</v>
      </c>
      <c r="C146" s="57">
        <f t="shared" si="50"/>
        <v>285</v>
      </c>
      <c r="D146" s="35">
        <v>43</v>
      </c>
      <c r="E146" s="35">
        <v>100</v>
      </c>
      <c r="F146" s="35">
        <v>127</v>
      </c>
      <c r="G146" s="35">
        <v>5</v>
      </c>
      <c r="H146" s="65">
        <v>10</v>
      </c>
      <c r="I146" s="84"/>
      <c r="J146" s="84"/>
      <c r="K146" s="84"/>
    </row>
    <row r="147" spans="1:11" ht="13.5">
      <c r="A147" s="84"/>
      <c r="B147" s="149"/>
      <c r="C147" s="115">
        <f t="shared" si="50"/>
        <v>100</v>
      </c>
      <c r="D147" s="58">
        <f>ROUND(SUM(D146/$C146*100),1)</f>
        <v>15.1</v>
      </c>
      <c r="E147" s="58">
        <f>ROUND(SUM(E146/$C146*100),1)</f>
        <v>35.1</v>
      </c>
      <c r="F147" s="58">
        <f>ROUND(SUM(F146/$C146*100),1)-0.1</f>
        <v>44.5</v>
      </c>
      <c r="G147" s="58">
        <f>ROUND(SUM(G146/$C146*100),1)</f>
        <v>1.8</v>
      </c>
      <c r="H147" s="59">
        <f>ROUND(SUM(H146/$C146*100),1)</f>
        <v>3.5</v>
      </c>
      <c r="I147" s="84"/>
      <c r="J147" s="84"/>
      <c r="K147" s="84"/>
    </row>
    <row r="148" spans="1:11" ht="13.5">
      <c r="A148" s="84"/>
      <c r="B148" s="84"/>
      <c r="C148" s="85"/>
      <c r="D148" s="84"/>
      <c r="E148" s="84"/>
      <c r="F148" s="84"/>
      <c r="G148" s="84"/>
      <c r="H148" s="84"/>
      <c r="I148" s="84"/>
      <c r="J148" s="84"/>
      <c r="K148" s="84"/>
    </row>
    <row r="149" spans="1:11" ht="13.5">
      <c r="A149" s="26" t="s">
        <v>232</v>
      </c>
      <c r="B149" s="26"/>
      <c r="C149" s="62"/>
      <c r="D149" s="26"/>
      <c r="E149" s="26"/>
      <c r="F149" s="26"/>
      <c r="G149" s="26"/>
      <c r="H149" s="26"/>
      <c r="I149" s="84"/>
      <c r="J149" s="84"/>
      <c r="K149" s="84"/>
    </row>
    <row r="150" spans="1:11" ht="13.5">
      <c r="A150" s="26" t="s">
        <v>81</v>
      </c>
      <c r="B150" s="26"/>
      <c r="C150" s="62"/>
      <c r="D150" s="26"/>
      <c r="E150" s="26"/>
      <c r="F150" s="26"/>
      <c r="G150" s="26"/>
      <c r="H150" s="26"/>
      <c r="I150" s="84"/>
      <c r="J150" s="84"/>
      <c r="K150" s="84"/>
    </row>
    <row r="151" spans="1:11" ht="13.5">
      <c r="A151" s="26"/>
      <c r="B151" s="26"/>
      <c r="C151" s="62"/>
      <c r="D151" s="26"/>
      <c r="E151" s="26"/>
      <c r="F151" s="26"/>
      <c r="G151" s="26"/>
      <c r="H151" s="47" t="s">
        <v>204</v>
      </c>
      <c r="I151" s="84"/>
      <c r="J151" s="84"/>
      <c r="K151" s="84"/>
    </row>
    <row r="152" spans="1:11" ht="27">
      <c r="A152" s="26"/>
      <c r="B152" s="125"/>
      <c r="C152" s="29" t="s">
        <v>94</v>
      </c>
      <c r="D152" s="30" t="s">
        <v>82</v>
      </c>
      <c r="E152" s="37" t="s">
        <v>83</v>
      </c>
      <c r="F152" s="37" t="s">
        <v>127</v>
      </c>
      <c r="G152" s="37" t="s">
        <v>128</v>
      </c>
      <c r="H152" s="70" t="s">
        <v>3</v>
      </c>
      <c r="I152" s="84"/>
      <c r="J152" s="84"/>
      <c r="K152" s="84"/>
    </row>
    <row r="153" spans="1:11" ht="13.5">
      <c r="A153" s="26"/>
      <c r="B153" s="144" t="s">
        <v>94</v>
      </c>
      <c r="C153" s="31">
        <f aca="true" t="shared" si="51" ref="C153:H153">SUM(C155,C157,C159)</f>
        <v>1538</v>
      </c>
      <c r="D153" s="69">
        <f t="shared" si="51"/>
        <v>1021</v>
      </c>
      <c r="E153" s="69">
        <f t="shared" si="51"/>
        <v>392</v>
      </c>
      <c r="F153" s="69">
        <f>SUM(F155,F157,F159)</f>
        <v>111</v>
      </c>
      <c r="G153" s="69">
        <f t="shared" si="51"/>
        <v>9</v>
      </c>
      <c r="H153" s="63">
        <f t="shared" si="51"/>
        <v>5</v>
      </c>
      <c r="I153" s="84"/>
      <c r="J153" s="84"/>
      <c r="K153" s="40"/>
    </row>
    <row r="154" spans="1:11" ht="13.5">
      <c r="A154" s="26"/>
      <c r="B154" s="145"/>
      <c r="C154" s="116">
        <f aca="true" t="shared" si="52" ref="C154:C160">SUM(D154:H154)</f>
        <v>100</v>
      </c>
      <c r="D154" s="34">
        <f>ROUND(SUM(D153/$C153*100),1)</f>
        <v>66.4</v>
      </c>
      <c r="E154" s="34">
        <f>ROUND(SUM(E153/$C153*100),1)</f>
        <v>25.5</v>
      </c>
      <c r="F154" s="34">
        <f>ROUND(SUM(F153/$C153*100),1)</f>
        <v>7.2</v>
      </c>
      <c r="G154" s="34">
        <f>ROUND(SUM(G153/$C153*100),1)</f>
        <v>0.6</v>
      </c>
      <c r="H154" s="64">
        <f>ROUND(SUM(H153/$C153*100),1)</f>
        <v>0.3</v>
      </c>
      <c r="I154" s="84"/>
      <c r="J154" s="84"/>
      <c r="K154" s="41"/>
    </row>
    <row r="155" spans="1:11" ht="13.5">
      <c r="A155" s="84"/>
      <c r="B155" s="145" t="s">
        <v>46</v>
      </c>
      <c r="C155" s="33">
        <f>SUM(D155:H155)</f>
        <v>570</v>
      </c>
      <c r="D155" s="35">
        <v>319</v>
      </c>
      <c r="E155" s="35">
        <v>189</v>
      </c>
      <c r="F155" s="35">
        <v>55</v>
      </c>
      <c r="G155" s="35">
        <v>6</v>
      </c>
      <c r="H155" s="65">
        <v>1</v>
      </c>
      <c r="I155" s="84"/>
      <c r="J155" s="84"/>
      <c r="K155" s="40"/>
    </row>
    <row r="156" spans="1:11" ht="13.5">
      <c r="A156" s="84"/>
      <c r="B156" s="145"/>
      <c r="C156" s="116">
        <f t="shared" si="52"/>
        <v>99.99999999999999</v>
      </c>
      <c r="D156" s="34">
        <f>ROUND(SUM(D155/$C155*100),1)-0.1</f>
        <v>55.9</v>
      </c>
      <c r="E156" s="34">
        <f>ROUND(SUM(E155/$C155*100),1)</f>
        <v>33.2</v>
      </c>
      <c r="F156" s="34">
        <f>ROUND(SUM(F155/$C155*100),1)</f>
        <v>9.6</v>
      </c>
      <c r="G156" s="34">
        <f>ROUND(SUM(G155/$C155*100),1)</f>
        <v>1.1</v>
      </c>
      <c r="H156" s="64">
        <f>ROUND(SUM(H155/$C155*100),1)</f>
        <v>0.2</v>
      </c>
      <c r="I156" s="84"/>
      <c r="J156" s="84"/>
      <c r="K156" s="41"/>
    </row>
    <row r="157" spans="1:11" ht="13.5">
      <c r="A157" s="84"/>
      <c r="B157" s="145" t="s">
        <v>47</v>
      </c>
      <c r="C157" s="33">
        <f>SUM(D157:H157)</f>
        <v>683</v>
      </c>
      <c r="D157" s="35">
        <v>492</v>
      </c>
      <c r="E157" s="35">
        <v>149</v>
      </c>
      <c r="F157" s="35">
        <v>38</v>
      </c>
      <c r="G157" s="35">
        <v>2</v>
      </c>
      <c r="H157" s="65">
        <v>2</v>
      </c>
      <c r="I157" s="84"/>
      <c r="J157" s="84"/>
      <c r="K157" s="40"/>
    </row>
    <row r="158" spans="1:11" ht="13.5">
      <c r="A158" s="84"/>
      <c r="B158" s="145"/>
      <c r="C158" s="116">
        <f t="shared" si="52"/>
        <v>99.99999999999999</v>
      </c>
      <c r="D158" s="34">
        <f>ROUND(SUM(D157/$C157*100),1)</f>
        <v>72</v>
      </c>
      <c r="E158" s="34">
        <f>ROUND(SUM(E157/$C157*100),1)</f>
        <v>21.8</v>
      </c>
      <c r="F158" s="34">
        <f>ROUND(SUM(F157/$C157*100),1)</f>
        <v>5.6</v>
      </c>
      <c r="G158" s="34">
        <f>ROUND(SUM(G157/$C157*100),1)</f>
        <v>0.3</v>
      </c>
      <c r="H158" s="64">
        <f>ROUND(SUM(H157/$C157*100),1)</f>
        <v>0.3</v>
      </c>
      <c r="I158" s="84"/>
      <c r="J158" s="84"/>
      <c r="K158" s="41"/>
    </row>
    <row r="159" spans="1:11" ht="13.5">
      <c r="A159" s="84"/>
      <c r="B159" s="148" t="s">
        <v>78</v>
      </c>
      <c r="C159" s="57">
        <f>SUM(D159:H159)</f>
        <v>285</v>
      </c>
      <c r="D159" s="35">
        <v>210</v>
      </c>
      <c r="E159" s="35">
        <v>54</v>
      </c>
      <c r="F159" s="35">
        <v>18</v>
      </c>
      <c r="G159" s="35">
        <v>1</v>
      </c>
      <c r="H159" s="65">
        <v>2</v>
      </c>
      <c r="I159" s="84"/>
      <c r="J159" s="84"/>
      <c r="K159" s="40"/>
    </row>
    <row r="160" spans="1:11" ht="13.5">
      <c r="A160" s="84"/>
      <c r="B160" s="149"/>
      <c r="C160" s="115">
        <f t="shared" si="52"/>
        <v>100</v>
      </c>
      <c r="D160" s="58">
        <f>ROUND(SUM(D159/$C159*100),1)</f>
        <v>73.7</v>
      </c>
      <c r="E160" s="58">
        <f>ROUND(SUM(E159/$C159*100),1)</f>
        <v>18.9</v>
      </c>
      <c r="F160" s="58">
        <f>ROUND(SUM(F159/$C159*100),1)</f>
        <v>6.3</v>
      </c>
      <c r="G160" s="58">
        <f>ROUND(SUM(G159/$C159*100),1)</f>
        <v>0.4</v>
      </c>
      <c r="H160" s="59">
        <f>ROUND(SUM(H159/$C159*100),1)</f>
        <v>0.7</v>
      </c>
      <c r="I160" s="84"/>
      <c r="J160" s="84"/>
      <c r="K160" s="42"/>
    </row>
    <row r="161" spans="1:11" ht="13.5">
      <c r="A161" s="84"/>
      <c r="B161" s="84"/>
      <c r="C161" s="85"/>
      <c r="D161" s="84"/>
      <c r="E161" s="84"/>
      <c r="F161" s="84"/>
      <c r="G161" s="84"/>
      <c r="H161" s="84"/>
      <c r="I161" s="84"/>
      <c r="J161" s="84"/>
      <c r="K161" s="84"/>
    </row>
    <row r="162" spans="1:11" ht="13.5">
      <c r="A162" s="26" t="s">
        <v>233</v>
      </c>
      <c r="B162" s="26"/>
      <c r="C162" s="62"/>
      <c r="D162" s="26"/>
      <c r="E162" s="26"/>
      <c r="F162" s="26"/>
      <c r="G162" s="26"/>
      <c r="H162" s="26"/>
      <c r="I162" s="26"/>
      <c r="J162" s="84"/>
      <c r="K162" s="84"/>
    </row>
    <row r="163" spans="1:11" ht="13.5">
      <c r="A163" s="26" t="s">
        <v>91</v>
      </c>
      <c r="B163" s="26"/>
      <c r="C163" s="62"/>
      <c r="D163" s="26"/>
      <c r="E163" s="26"/>
      <c r="F163" s="26"/>
      <c r="G163" s="26"/>
      <c r="H163" s="26"/>
      <c r="I163" s="26"/>
      <c r="J163" s="84"/>
      <c r="K163" s="84"/>
    </row>
    <row r="164" spans="1:11" ht="13.5">
      <c r="A164" s="26"/>
      <c r="B164" s="26"/>
      <c r="C164" s="62"/>
      <c r="D164" s="26"/>
      <c r="E164" s="26"/>
      <c r="F164" s="26"/>
      <c r="G164" s="47"/>
      <c r="H164" s="26"/>
      <c r="I164" s="84"/>
      <c r="J164" s="84"/>
      <c r="K164" s="47" t="s">
        <v>204</v>
      </c>
    </row>
    <row r="165" spans="1:11" ht="27">
      <c r="A165" s="26"/>
      <c r="B165" s="125"/>
      <c r="C165" s="29" t="s">
        <v>94</v>
      </c>
      <c r="D165" s="30" t="s">
        <v>129</v>
      </c>
      <c r="E165" s="37" t="s">
        <v>130</v>
      </c>
      <c r="F165" s="37" t="s">
        <v>131</v>
      </c>
      <c r="G165" s="37" t="s">
        <v>88</v>
      </c>
      <c r="H165" s="37" t="s">
        <v>89</v>
      </c>
      <c r="I165" s="37" t="s">
        <v>90</v>
      </c>
      <c r="J165" s="37" t="s">
        <v>15</v>
      </c>
      <c r="K165" s="70" t="s">
        <v>3</v>
      </c>
    </row>
    <row r="166" spans="1:11" ht="13.5">
      <c r="A166" s="26"/>
      <c r="B166" s="144" t="s">
        <v>94</v>
      </c>
      <c r="C166" s="31">
        <f>SUM(C168,C170,C172)</f>
        <v>1538</v>
      </c>
      <c r="D166" s="69">
        <f>SUM(D168,D170,D172)</f>
        <v>46</v>
      </c>
      <c r="E166" s="69">
        <f aca="true" t="shared" si="53" ref="E166:K166">SUM(E168,E170,E172)</f>
        <v>746</v>
      </c>
      <c r="F166" s="69">
        <f t="shared" si="53"/>
        <v>692</v>
      </c>
      <c r="G166" s="69">
        <f t="shared" si="53"/>
        <v>42</v>
      </c>
      <c r="H166" s="69">
        <f t="shared" si="53"/>
        <v>3</v>
      </c>
      <c r="I166" s="69">
        <f t="shared" si="53"/>
        <v>0</v>
      </c>
      <c r="J166" s="69">
        <f t="shared" si="53"/>
        <v>0</v>
      </c>
      <c r="K166" s="63">
        <f t="shared" si="53"/>
        <v>9</v>
      </c>
    </row>
    <row r="167" spans="1:11" ht="13.5">
      <c r="A167" s="26"/>
      <c r="B167" s="145"/>
      <c r="C167" s="118">
        <f aca="true" t="shared" si="54" ref="C167:C173">SUM(D167:K167)</f>
        <v>100</v>
      </c>
      <c r="D167" s="34">
        <f aca="true" t="shared" si="55" ref="D167:K167">ROUND(SUM(D166/$C166*100),1)</f>
        <v>3</v>
      </c>
      <c r="E167" s="34">
        <f t="shared" si="55"/>
        <v>48.5</v>
      </c>
      <c r="F167" s="34">
        <f t="shared" si="55"/>
        <v>45</v>
      </c>
      <c r="G167" s="34">
        <f t="shared" si="55"/>
        <v>2.7</v>
      </c>
      <c r="H167" s="34">
        <f t="shared" si="55"/>
        <v>0.2</v>
      </c>
      <c r="I167" s="34">
        <f t="shared" si="55"/>
        <v>0</v>
      </c>
      <c r="J167" s="34">
        <f t="shared" si="55"/>
        <v>0</v>
      </c>
      <c r="K167" s="64">
        <f t="shared" si="55"/>
        <v>0.6</v>
      </c>
    </row>
    <row r="168" spans="1:11" ht="13.5">
      <c r="A168" s="84"/>
      <c r="B168" s="145" t="s">
        <v>46</v>
      </c>
      <c r="C168" s="33">
        <f t="shared" si="54"/>
        <v>570</v>
      </c>
      <c r="D168" s="35">
        <v>18</v>
      </c>
      <c r="E168" s="35">
        <v>318</v>
      </c>
      <c r="F168" s="35">
        <v>218</v>
      </c>
      <c r="G168" s="35">
        <v>11</v>
      </c>
      <c r="H168" s="35">
        <v>1</v>
      </c>
      <c r="I168" s="35">
        <v>0</v>
      </c>
      <c r="J168" s="35">
        <v>0</v>
      </c>
      <c r="K168" s="65">
        <v>4</v>
      </c>
    </row>
    <row r="169" spans="1:11" ht="13.5">
      <c r="A169" s="84"/>
      <c r="B169" s="145"/>
      <c r="C169" s="118">
        <f t="shared" si="54"/>
        <v>100.00000000000001</v>
      </c>
      <c r="D169" s="34">
        <f aca="true" t="shared" si="56" ref="D169:K169">ROUND(SUM(D168/$C168*100),1)</f>
        <v>3.2</v>
      </c>
      <c r="E169" s="34">
        <f t="shared" si="56"/>
        <v>55.8</v>
      </c>
      <c r="F169" s="34">
        <f t="shared" si="56"/>
        <v>38.2</v>
      </c>
      <c r="G169" s="34">
        <f t="shared" si="56"/>
        <v>1.9</v>
      </c>
      <c r="H169" s="34">
        <f t="shared" si="56"/>
        <v>0.2</v>
      </c>
      <c r="I169" s="34">
        <f t="shared" si="56"/>
        <v>0</v>
      </c>
      <c r="J169" s="34">
        <f t="shared" si="56"/>
        <v>0</v>
      </c>
      <c r="K169" s="64">
        <f t="shared" si="56"/>
        <v>0.7</v>
      </c>
    </row>
    <row r="170" spans="1:11" ht="13.5">
      <c r="A170" s="84"/>
      <c r="B170" s="145" t="s">
        <v>47</v>
      </c>
      <c r="C170" s="33">
        <f t="shared" si="54"/>
        <v>683</v>
      </c>
      <c r="D170" s="35">
        <v>20</v>
      </c>
      <c r="E170" s="35">
        <v>291</v>
      </c>
      <c r="F170" s="35">
        <v>343</v>
      </c>
      <c r="G170" s="35">
        <v>25</v>
      </c>
      <c r="H170" s="35">
        <v>0</v>
      </c>
      <c r="I170" s="35">
        <v>0</v>
      </c>
      <c r="J170" s="35">
        <v>0</v>
      </c>
      <c r="K170" s="65">
        <v>4</v>
      </c>
    </row>
    <row r="171" spans="1:11" ht="13.5">
      <c r="A171" s="84"/>
      <c r="B171" s="145"/>
      <c r="C171" s="118">
        <f t="shared" si="54"/>
        <v>100</v>
      </c>
      <c r="D171" s="34">
        <f aca="true" t="shared" si="57" ref="D171:K171">ROUND(SUM(D170/$C170*100),1)</f>
        <v>2.9</v>
      </c>
      <c r="E171" s="34">
        <f t="shared" si="57"/>
        <v>42.6</v>
      </c>
      <c r="F171" s="34">
        <f t="shared" si="57"/>
        <v>50.2</v>
      </c>
      <c r="G171" s="34">
        <f t="shared" si="57"/>
        <v>3.7</v>
      </c>
      <c r="H171" s="34">
        <f t="shared" si="57"/>
        <v>0</v>
      </c>
      <c r="I171" s="34">
        <f t="shared" si="57"/>
        <v>0</v>
      </c>
      <c r="J171" s="34">
        <f t="shared" si="57"/>
        <v>0</v>
      </c>
      <c r="K171" s="64">
        <f t="shared" si="57"/>
        <v>0.6</v>
      </c>
    </row>
    <row r="172" spans="1:11" ht="13.5">
      <c r="A172" s="84"/>
      <c r="B172" s="148" t="s">
        <v>78</v>
      </c>
      <c r="C172" s="33">
        <f t="shared" si="54"/>
        <v>285</v>
      </c>
      <c r="D172" s="35">
        <v>8</v>
      </c>
      <c r="E172" s="35">
        <v>137</v>
      </c>
      <c r="F172" s="35">
        <v>131</v>
      </c>
      <c r="G172" s="35">
        <v>6</v>
      </c>
      <c r="H172" s="35">
        <v>2</v>
      </c>
      <c r="I172" s="35">
        <v>0</v>
      </c>
      <c r="J172" s="35">
        <v>0</v>
      </c>
      <c r="K172" s="65">
        <v>1</v>
      </c>
    </row>
    <row r="173" spans="1:11" ht="13.5">
      <c r="A173" s="84"/>
      <c r="B173" s="149"/>
      <c r="C173" s="119">
        <f t="shared" si="54"/>
        <v>100</v>
      </c>
      <c r="D173" s="58">
        <f aca="true" t="shared" si="58" ref="D173:K173">ROUND(SUM(D172/$C172*100),1)</f>
        <v>2.8</v>
      </c>
      <c r="E173" s="58">
        <f>ROUND(SUM(E172/$C172*100),1)-0.1</f>
        <v>48</v>
      </c>
      <c r="F173" s="58">
        <f t="shared" si="58"/>
        <v>46</v>
      </c>
      <c r="G173" s="58">
        <f t="shared" si="58"/>
        <v>2.1</v>
      </c>
      <c r="H173" s="58">
        <f t="shared" si="58"/>
        <v>0.7</v>
      </c>
      <c r="I173" s="58">
        <f t="shared" si="58"/>
        <v>0</v>
      </c>
      <c r="J173" s="58">
        <f t="shared" si="58"/>
        <v>0</v>
      </c>
      <c r="K173" s="59">
        <f t="shared" si="58"/>
        <v>0.4</v>
      </c>
    </row>
    <row r="174" spans="1:11" ht="13.5">
      <c r="A174" s="84"/>
      <c r="B174" s="84"/>
      <c r="C174" s="85"/>
      <c r="D174" s="84"/>
      <c r="E174" s="84"/>
      <c r="F174" s="84"/>
      <c r="G174" s="84"/>
      <c r="H174" s="84"/>
      <c r="I174" s="84"/>
      <c r="J174" s="84"/>
      <c r="K174" s="84"/>
    </row>
    <row r="175" spans="1:11" ht="13.5">
      <c r="A175" s="26" t="s">
        <v>234</v>
      </c>
      <c r="B175" s="26"/>
      <c r="C175" s="62"/>
      <c r="D175" s="26"/>
      <c r="E175" s="26"/>
      <c r="F175" s="26"/>
      <c r="G175" s="26"/>
      <c r="H175" s="26"/>
      <c r="I175" s="26"/>
      <c r="J175" s="84"/>
      <c r="K175" s="84"/>
    </row>
    <row r="176" spans="1:11" ht="13.5">
      <c r="A176" s="26" t="s">
        <v>91</v>
      </c>
      <c r="B176" s="26"/>
      <c r="C176" s="62"/>
      <c r="D176" s="26"/>
      <c r="E176" s="26"/>
      <c r="F176" s="26"/>
      <c r="G176" s="26"/>
      <c r="H176" s="26"/>
      <c r="I176" s="26"/>
      <c r="J176" s="84"/>
      <c r="K176" s="84"/>
    </row>
    <row r="177" spans="1:11" ht="13.5">
      <c r="A177" s="26"/>
      <c r="B177" s="26"/>
      <c r="C177" s="62"/>
      <c r="D177" s="26"/>
      <c r="E177" s="26"/>
      <c r="F177" s="26"/>
      <c r="G177" s="47"/>
      <c r="H177" s="26"/>
      <c r="I177" s="84"/>
      <c r="J177" s="84"/>
      <c r="K177" s="47" t="s">
        <v>204</v>
      </c>
    </row>
    <row r="178" spans="1:11" ht="27" customHeight="1">
      <c r="A178" s="26"/>
      <c r="B178" s="125"/>
      <c r="C178" s="29" t="s">
        <v>94</v>
      </c>
      <c r="D178" s="30" t="s">
        <v>129</v>
      </c>
      <c r="E178" s="37" t="s">
        <v>130</v>
      </c>
      <c r="F178" s="37" t="s">
        <v>131</v>
      </c>
      <c r="G178" s="37" t="s">
        <v>88</v>
      </c>
      <c r="H178" s="37" t="s">
        <v>89</v>
      </c>
      <c r="I178" s="37" t="s">
        <v>90</v>
      </c>
      <c r="J178" s="37" t="s">
        <v>15</v>
      </c>
      <c r="K178" s="70" t="s">
        <v>3</v>
      </c>
    </row>
    <row r="179" spans="1:11" ht="13.5">
      <c r="A179" s="26"/>
      <c r="B179" s="144" t="s">
        <v>94</v>
      </c>
      <c r="C179" s="31">
        <f>SUM(C181,C183,C185)</f>
        <v>1538</v>
      </c>
      <c r="D179" s="69">
        <f>SUM(D181,D183,D185)</f>
        <v>32</v>
      </c>
      <c r="E179" s="69">
        <f aca="true" t="shared" si="59" ref="E179:K179">SUM(E181,E183,E185)</f>
        <v>353</v>
      </c>
      <c r="F179" s="69">
        <f t="shared" si="59"/>
        <v>814</v>
      </c>
      <c r="G179" s="69">
        <f t="shared" si="59"/>
        <v>295</v>
      </c>
      <c r="H179" s="69">
        <f t="shared" si="59"/>
        <v>19</v>
      </c>
      <c r="I179" s="69">
        <f t="shared" si="59"/>
        <v>0</v>
      </c>
      <c r="J179" s="69">
        <f t="shared" si="59"/>
        <v>8</v>
      </c>
      <c r="K179" s="63">
        <f t="shared" si="59"/>
        <v>17</v>
      </c>
    </row>
    <row r="180" spans="1:11" ht="13.5">
      <c r="A180" s="26"/>
      <c r="B180" s="145"/>
      <c r="C180" s="118">
        <f aca="true" t="shared" si="60" ref="C180:C186">SUM(D180:K180)</f>
        <v>100</v>
      </c>
      <c r="D180" s="34">
        <f aca="true" t="shared" si="61" ref="D180:K180">ROUND(SUM(D179/$C179*100),1)</f>
        <v>2.1</v>
      </c>
      <c r="E180" s="34">
        <f t="shared" si="61"/>
        <v>23</v>
      </c>
      <c r="F180" s="34">
        <f t="shared" si="61"/>
        <v>52.9</v>
      </c>
      <c r="G180" s="34">
        <f t="shared" si="61"/>
        <v>19.2</v>
      </c>
      <c r="H180" s="34">
        <f t="shared" si="61"/>
        <v>1.2</v>
      </c>
      <c r="I180" s="34">
        <f t="shared" si="61"/>
        <v>0</v>
      </c>
      <c r="J180" s="34">
        <f t="shared" si="61"/>
        <v>0.5</v>
      </c>
      <c r="K180" s="64">
        <f t="shared" si="61"/>
        <v>1.1</v>
      </c>
    </row>
    <row r="181" spans="1:11" ht="13.5">
      <c r="A181" s="84"/>
      <c r="B181" s="145" t="s">
        <v>46</v>
      </c>
      <c r="C181" s="33">
        <f>SUM(D181:K181)</f>
        <v>570</v>
      </c>
      <c r="D181" s="35">
        <v>13</v>
      </c>
      <c r="E181" s="35">
        <v>123</v>
      </c>
      <c r="F181" s="35">
        <v>306</v>
      </c>
      <c r="G181" s="35">
        <v>112</v>
      </c>
      <c r="H181" s="35">
        <v>8</v>
      </c>
      <c r="I181" s="35">
        <v>0</v>
      </c>
      <c r="J181" s="35">
        <v>3</v>
      </c>
      <c r="K181" s="65">
        <v>5</v>
      </c>
    </row>
    <row r="182" spans="1:11" ht="13.5">
      <c r="A182" s="84"/>
      <c r="B182" s="145"/>
      <c r="C182" s="118">
        <f>SUM(D182:K182)</f>
        <v>100.00000000000003</v>
      </c>
      <c r="D182" s="34">
        <f aca="true" t="shared" si="62" ref="D182:K182">ROUND(SUM(D181/$C181*100),1)</f>
        <v>2.3</v>
      </c>
      <c r="E182" s="34">
        <f t="shared" si="62"/>
        <v>21.6</v>
      </c>
      <c r="F182" s="34">
        <f t="shared" si="62"/>
        <v>53.7</v>
      </c>
      <c r="G182" s="34">
        <f t="shared" si="62"/>
        <v>19.6</v>
      </c>
      <c r="H182" s="34">
        <f t="shared" si="62"/>
        <v>1.4</v>
      </c>
      <c r="I182" s="34">
        <f t="shared" si="62"/>
        <v>0</v>
      </c>
      <c r="J182" s="34">
        <f t="shared" si="62"/>
        <v>0.5</v>
      </c>
      <c r="K182" s="64">
        <f t="shared" si="62"/>
        <v>0.9</v>
      </c>
    </row>
    <row r="183" spans="1:11" ht="13.5">
      <c r="A183" s="84"/>
      <c r="B183" s="145" t="s">
        <v>47</v>
      </c>
      <c r="C183" s="33">
        <f t="shared" si="60"/>
        <v>683</v>
      </c>
      <c r="D183" s="35">
        <v>12</v>
      </c>
      <c r="E183" s="35">
        <v>163</v>
      </c>
      <c r="F183" s="35">
        <v>357</v>
      </c>
      <c r="G183" s="35">
        <v>134</v>
      </c>
      <c r="H183" s="35">
        <v>7</v>
      </c>
      <c r="I183" s="35">
        <v>0</v>
      </c>
      <c r="J183" s="35">
        <v>3</v>
      </c>
      <c r="K183" s="65">
        <v>7</v>
      </c>
    </row>
    <row r="184" spans="1:11" ht="13.5">
      <c r="A184" s="84"/>
      <c r="B184" s="145"/>
      <c r="C184" s="118">
        <f t="shared" si="60"/>
        <v>100</v>
      </c>
      <c r="D184" s="34">
        <f aca="true" t="shared" si="63" ref="D184:K184">ROUND(SUM(D183/$C183*100),1)</f>
        <v>1.8</v>
      </c>
      <c r="E184" s="34">
        <f t="shared" si="63"/>
        <v>23.9</v>
      </c>
      <c r="F184" s="34">
        <f t="shared" si="63"/>
        <v>52.3</v>
      </c>
      <c r="G184" s="34">
        <f t="shared" si="63"/>
        <v>19.6</v>
      </c>
      <c r="H184" s="34">
        <f t="shared" si="63"/>
        <v>1</v>
      </c>
      <c r="I184" s="34">
        <f t="shared" si="63"/>
        <v>0</v>
      </c>
      <c r="J184" s="34">
        <f t="shared" si="63"/>
        <v>0.4</v>
      </c>
      <c r="K184" s="64">
        <f t="shared" si="63"/>
        <v>1</v>
      </c>
    </row>
    <row r="185" spans="1:11" ht="13.5">
      <c r="A185" s="84"/>
      <c r="B185" s="148" t="s">
        <v>78</v>
      </c>
      <c r="C185" s="33">
        <f t="shared" si="60"/>
        <v>285</v>
      </c>
      <c r="D185" s="71">
        <v>7</v>
      </c>
      <c r="E185" s="71">
        <v>67</v>
      </c>
      <c r="F185" s="71">
        <v>151</v>
      </c>
      <c r="G185" s="71">
        <v>49</v>
      </c>
      <c r="H185" s="71">
        <v>4</v>
      </c>
      <c r="I185" s="71">
        <v>0</v>
      </c>
      <c r="J185" s="71">
        <v>2</v>
      </c>
      <c r="K185" s="56">
        <v>5</v>
      </c>
    </row>
    <row r="186" spans="1:11" ht="13.5">
      <c r="A186" s="84"/>
      <c r="B186" s="149"/>
      <c r="C186" s="119">
        <f t="shared" si="60"/>
        <v>100.00000000000001</v>
      </c>
      <c r="D186" s="58">
        <f aca="true" t="shared" si="64" ref="D186:K186">ROUND(SUM(D185/$C185*100),1)</f>
        <v>2.5</v>
      </c>
      <c r="E186" s="58">
        <f t="shared" si="64"/>
        <v>23.5</v>
      </c>
      <c r="F186" s="58">
        <f>ROUND(SUM(F185/$C185*100),1)-0.1</f>
        <v>52.9</v>
      </c>
      <c r="G186" s="58">
        <f t="shared" si="64"/>
        <v>17.2</v>
      </c>
      <c r="H186" s="58">
        <f t="shared" si="64"/>
        <v>1.4</v>
      </c>
      <c r="I186" s="58">
        <f t="shared" si="64"/>
        <v>0</v>
      </c>
      <c r="J186" s="58">
        <f t="shared" si="64"/>
        <v>0.7</v>
      </c>
      <c r="K186" s="59">
        <f t="shared" si="64"/>
        <v>1.8</v>
      </c>
    </row>
    <row r="187" spans="1:11" ht="13.5">
      <c r="A187" s="84"/>
      <c r="B187" s="84"/>
      <c r="C187" s="85"/>
      <c r="D187" s="84"/>
      <c r="E187" s="84"/>
      <c r="F187" s="84"/>
      <c r="G187" s="84"/>
      <c r="H187" s="84"/>
      <c r="I187" s="84"/>
      <c r="J187" s="84"/>
      <c r="K187" s="84"/>
    </row>
    <row r="188" spans="1:11" ht="13.5">
      <c r="A188" s="26" t="s">
        <v>235</v>
      </c>
      <c r="B188" s="26"/>
      <c r="C188" s="62"/>
      <c r="D188" s="26"/>
      <c r="E188" s="26"/>
      <c r="F188" s="26"/>
      <c r="G188" s="26"/>
      <c r="H188" s="26"/>
      <c r="I188" s="26"/>
      <c r="J188" s="84"/>
      <c r="K188" s="84"/>
    </row>
    <row r="189" spans="1:11" ht="13.5">
      <c r="A189" s="26" t="s">
        <v>138</v>
      </c>
      <c r="B189" s="26"/>
      <c r="C189" s="62"/>
      <c r="D189" s="26"/>
      <c r="E189" s="26"/>
      <c r="F189" s="26"/>
      <c r="G189" s="26"/>
      <c r="H189" s="26"/>
      <c r="I189" s="26"/>
      <c r="J189" s="84"/>
      <c r="K189" s="84"/>
    </row>
    <row r="190" spans="1:11" ht="13.5">
      <c r="A190" s="26"/>
      <c r="B190" s="26"/>
      <c r="C190" s="62"/>
      <c r="D190" s="26"/>
      <c r="E190" s="26"/>
      <c r="F190" s="26"/>
      <c r="G190" s="26"/>
      <c r="H190" s="26"/>
      <c r="I190" s="47"/>
      <c r="J190" s="84"/>
      <c r="K190" s="47" t="s">
        <v>204</v>
      </c>
    </row>
    <row r="191" spans="1:11" ht="27">
      <c r="A191" s="26"/>
      <c r="B191" s="125"/>
      <c r="C191" s="29" t="s">
        <v>94</v>
      </c>
      <c r="D191" s="30" t="s">
        <v>133</v>
      </c>
      <c r="E191" s="37" t="s">
        <v>134</v>
      </c>
      <c r="F191" s="37" t="s">
        <v>135</v>
      </c>
      <c r="G191" s="37" t="s">
        <v>136</v>
      </c>
      <c r="H191" s="37" t="s">
        <v>137</v>
      </c>
      <c r="I191" s="37" t="s">
        <v>186</v>
      </c>
      <c r="J191" s="37" t="s">
        <v>15</v>
      </c>
      <c r="K191" s="70" t="s">
        <v>3</v>
      </c>
    </row>
    <row r="192" spans="1:11" ht="13.5">
      <c r="A192" s="26"/>
      <c r="B192" s="144" t="s">
        <v>94</v>
      </c>
      <c r="C192" s="31">
        <f>SUM(C194,C196,C198)</f>
        <v>1538</v>
      </c>
      <c r="D192" s="69">
        <f>SUM(D194,D196,D198)</f>
        <v>67</v>
      </c>
      <c r="E192" s="69">
        <f aca="true" t="shared" si="65" ref="E192:K192">SUM(E194,E196,E198)</f>
        <v>400</v>
      </c>
      <c r="F192" s="69">
        <f t="shared" si="65"/>
        <v>842</v>
      </c>
      <c r="G192" s="69">
        <f t="shared" si="65"/>
        <v>197</v>
      </c>
      <c r="H192" s="69">
        <f t="shared" si="65"/>
        <v>17</v>
      </c>
      <c r="I192" s="69">
        <f t="shared" si="65"/>
        <v>1</v>
      </c>
      <c r="J192" s="69">
        <f t="shared" si="65"/>
        <v>2</v>
      </c>
      <c r="K192" s="63">
        <f t="shared" si="65"/>
        <v>12</v>
      </c>
    </row>
    <row r="193" spans="1:11" ht="13.5">
      <c r="A193" s="26"/>
      <c r="B193" s="145"/>
      <c r="C193" s="118">
        <f>SUM(D193:K193)</f>
        <v>99.99999999999997</v>
      </c>
      <c r="D193" s="34">
        <f aca="true" t="shared" si="66" ref="D193:K193">ROUND(SUM(D192/$C192*100),1)</f>
        <v>4.4</v>
      </c>
      <c r="E193" s="34">
        <f t="shared" si="66"/>
        <v>26</v>
      </c>
      <c r="F193" s="34">
        <f t="shared" si="66"/>
        <v>54.7</v>
      </c>
      <c r="G193" s="34">
        <f t="shared" si="66"/>
        <v>12.8</v>
      </c>
      <c r="H193" s="34">
        <f t="shared" si="66"/>
        <v>1.1</v>
      </c>
      <c r="I193" s="34">
        <f t="shared" si="66"/>
        <v>0.1</v>
      </c>
      <c r="J193" s="34">
        <f t="shared" si="66"/>
        <v>0.1</v>
      </c>
      <c r="K193" s="64">
        <f t="shared" si="66"/>
        <v>0.8</v>
      </c>
    </row>
    <row r="194" spans="1:11" ht="13.5">
      <c r="A194" s="84"/>
      <c r="B194" s="145" t="s">
        <v>46</v>
      </c>
      <c r="C194" s="33">
        <f aca="true" t="shared" si="67" ref="C194:C199">SUM(D194:K194)</f>
        <v>570</v>
      </c>
      <c r="D194" s="35">
        <v>3</v>
      </c>
      <c r="E194" s="35">
        <v>58</v>
      </c>
      <c r="F194" s="35">
        <v>365</v>
      </c>
      <c r="G194" s="35">
        <v>130</v>
      </c>
      <c r="H194" s="35">
        <v>7</v>
      </c>
      <c r="I194" s="35">
        <v>0</v>
      </c>
      <c r="J194" s="35">
        <v>0</v>
      </c>
      <c r="K194" s="65">
        <v>7</v>
      </c>
    </row>
    <row r="195" spans="1:11" ht="13.5">
      <c r="A195" s="84"/>
      <c r="B195" s="145"/>
      <c r="C195" s="118">
        <f t="shared" si="67"/>
        <v>100</v>
      </c>
      <c r="D195" s="34">
        <f aca="true" t="shared" si="68" ref="D195:K195">ROUND(SUM(D194/$C194*100),1)</f>
        <v>0.5</v>
      </c>
      <c r="E195" s="34">
        <f t="shared" si="68"/>
        <v>10.2</v>
      </c>
      <c r="F195" s="34">
        <f>ROUND(SUM(F194/$C194*100),1)+0.1</f>
        <v>64.1</v>
      </c>
      <c r="G195" s="34">
        <f t="shared" si="68"/>
        <v>22.8</v>
      </c>
      <c r="H195" s="34">
        <f t="shared" si="68"/>
        <v>1.2</v>
      </c>
      <c r="I195" s="34">
        <f t="shared" si="68"/>
        <v>0</v>
      </c>
      <c r="J195" s="34">
        <f t="shared" si="68"/>
        <v>0</v>
      </c>
      <c r="K195" s="64">
        <f t="shared" si="68"/>
        <v>1.2</v>
      </c>
    </row>
    <row r="196" spans="1:11" ht="13.5">
      <c r="A196" s="84"/>
      <c r="B196" s="145" t="s">
        <v>47</v>
      </c>
      <c r="C196" s="33">
        <f t="shared" si="67"/>
        <v>683</v>
      </c>
      <c r="D196" s="35">
        <v>48</v>
      </c>
      <c r="E196" s="35">
        <v>243</v>
      </c>
      <c r="F196" s="35">
        <v>344</v>
      </c>
      <c r="G196" s="35">
        <v>37</v>
      </c>
      <c r="H196" s="35">
        <v>8</v>
      </c>
      <c r="I196" s="35">
        <v>0</v>
      </c>
      <c r="J196" s="35">
        <v>0</v>
      </c>
      <c r="K196" s="65">
        <v>3</v>
      </c>
    </row>
    <row r="197" spans="1:11" ht="13.5">
      <c r="A197" s="84"/>
      <c r="B197" s="145"/>
      <c r="C197" s="118">
        <f t="shared" si="67"/>
        <v>100.00000000000001</v>
      </c>
      <c r="D197" s="34">
        <f aca="true" t="shared" si="69" ref="D197:K197">ROUND(SUM(D196/$C196*100),1)</f>
        <v>7</v>
      </c>
      <c r="E197" s="34">
        <f t="shared" si="69"/>
        <v>35.6</v>
      </c>
      <c r="F197" s="34">
        <f t="shared" si="69"/>
        <v>50.4</v>
      </c>
      <c r="G197" s="34">
        <f t="shared" si="69"/>
        <v>5.4</v>
      </c>
      <c r="H197" s="34">
        <f t="shared" si="69"/>
        <v>1.2</v>
      </c>
      <c r="I197" s="34">
        <f t="shared" si="69"/>
        <v>0</v>
      </c>
      <c r="J197" s="34">
        <f t="shared" si="69"/>
        <v>0</v>
      </c>
      <c r="K197" s="64">
        <f t="shared" si="69"/>
        <v>0.4</v>
      </c>
    </row>
    <row r="198" spans="1:11" ht="13.5">
      <c r="A198" s="84"/>
      <c r="B198" s="148" t="s">
        <v>78</v>
      </c>
      <c r="C198" s="33">
        <f t="shared" si="67"/>
        <v>285</v>
      </c>
      <c r="D198" s="71">
        <v>16</v>
      </c>
      <c r="E198" s="71">
        <v>99</v>
      </c>
      <c r="F198" s="71">
        <v>133</v>
      </c>
      <c r="G198" s="71">
        <v>30</v>
      </c>
      <c r="H198" s="71">
        <v>2</v>
      </c>
      <c r="I198" s="71">
        <v>1</v>
      </c>
      <c r="J198" s="71">
        <v>2</v>
      </c>
      <c r="K198" s="56">
        <v>2</v>
      </c>
    </row>
    <row r="199" spans="1:11" ht="13.5">
      <c r="A199" s="84"/>
      <c r="B199" s="149"/>
      <c r="C199" s="119">
        <f t="shared" si="67"/>
        <v>100.00000000000001</v>
      </c>
      <c r="D199" s="58">
        <f>ROUND(SUM(D198/$C198*100),1)</f>
        <v>5.6</v>
      </c>
      <c r="E199" s="58">
        <f>ROUND(SUM(E198/$C198*100),1)</f>
        <v>34.7</v>
      </c>
      <c r="F199" s="58">
        <f aca="true" t="shared" si="70" ref="F199:K199">ROUND(SUM(F198/$C198*100),1)</f>
        <v>46.7</v>
      </c>
      <c r="G199" s="58">
        <f t="shared" si="70"/>
        <v>10.5</v>
      </c>
      <c r="H199" s="58">
        <f t="shared" si="70"/>
        <v>0.7</v>
      </c>
      <c r="I199" s="58">
        <f t="shared" si="70"/>
        <v>0.4</v>
      </c>
      <c r="J199" s="58">
        <f t="shared" si="70"/>
        <v>0.7</v>
      </c>
      <c r="K199" s="59">
        <f t="shared" si="70"/>
        <v>0.7</v>
      </c>
    </row>
    <row r="200" spans="1:11" ht="13.5">
      <c r="A200" s="84"/>
      <c r="B200" s="84"/>
      <c r="C200" s="85"/>
      <c r="D200" s="84"/>
      <c r="E200" s="84"/>
      <c r="F200" s="84"/>
      <c r="G200" s="84"/>
      <c r="H200" s="84"/>
      <c r="I200" s="84"/>
      <c r="J200" s="84"/>
      <c r="K200" s="84"/>
    </row>
    <row r="201" spans="1:11" ht="13.5">
      <c r="A201" s="26" t="s">
        <v>236</v>
      </c>
      <c r="B201" s="26"/>
      <c r="C201" s="62"/>
      <c r="D201" s="26"/>
      <c r="E201" s="26"/>
      <c r="F201" s="26"/>
      <c r="G201" s="26"/>
      <c r="H201" s="26"/>
      <c r="I201" s="26"/>
      <c r="J201" s="84"/>
      <c r="K201" s="84"/>
    </row>
    <row r="202" spans="1:11" ht="13.5">
      <c r="A202" s="26" t="s">
        <v>138</v>
      </c>
      <c r="B202" s="26"/>
      <c r="C202" s="62"/>
      <c r="D202" s="26"/>
      <c r="E202" s="26"/>
      <c r="F202" s="26"/>
      <c r="G202" s="26"/>
      <c r="H202" s="26"/>
      <c r="I202" s="26"/>
      <c r="J202" s="84"/>
      <c r="K202" s="84"/>
    </row>
    <row r="203" spans="1:11" ht="13.5">
      <c r="A203" s="26"/>
      <c r="B203" s="26"/>
      <c r="C203" s="62"/>
      <c r="D203" s="26"/>
      <c r="E203" s="26"/>
      <c r="F203" s="26"/>
      <c r="G203" s="26"/>
      <c r="H203" s="26"/>
      <c r="I203" s="47"/>
      <c r="J203" s="84"/>
      <c r="K203" s="47" t="s">
        <v>204</v>
      </c>
    </row>
    <row r="204" spans="1:11" ht="27">
      <c r="A204" s="26"/>
      <c r="B204" s="125"/>
      <c r="C204" s="29" t="s">
        <v>94</v>
      </c>
      <c r="D204" s="30" t="s">
        <v>133</v>
      </c>
      <c r="E204" s="37" t="s">
        <v>134</v>
      </c>
      <c r="F204" s="37" t="s">
        <v>135</v>
      </c>
      <c r="G204" s="37" t="s">
        <v>136</v>
      </c>
      <c r="H204" s="37" t="s">
        <v>137</v>
      </c>
      <c r="I204" s="37" t="s">
        <v>186</v>
      </c>
      <c r="J204" s="37" t="s">
        <v>15</v>
      </c>
      <c r="K204" s="70" t="s">
        <v>3</v>
      </c>
    </row>
    <row r="205" spans="1:11" ht="13.5">
      <c r="A205" s="26"/>
      <c r="B205" s="144" t="s">
        <v>94</v>
      </c>
      <c r="C205" s="31">
        <f>SUM(C207,C209,C211)</f>
        <v>1538</v>
      </c>
      <c r="D205" s="69">
        <f>SUM(D207,D209,D211)</f>
        <v>39</v>
      </c>
      <c r="E205" s="69">
        <f aca="true" t="shared" si="71" ref="E205:K205">SUM(E207,E209,E211)</f>
        <v>310</v>
      </c>
      <c r="F205" s="69">
        <f t="shared" si="71"/>
        <v>828</v>
      </c>
      <c r="G205" s="69">
        <f t="shared" si="71"/>
        <v>306</v>
      </c>
      <c r="H205" s="69">
        <f t="shared" si="71"/>
        <v>24</v>
      </c>
      <c r="I205" s="69">
        <f t="shared" si="71"/>
        <v>1</v>
      </c>
      <c r="J205" s="69">
        <f t="shared" si="71"/>
        <v>12</v>
      </c>
      <c r="K205" s="63">
        <f t="shared" si="71"/>
        <v>18</v>
      </c>
    </row>
    <row r="206" spans="1:11" ht="13.5">
      <c r="A206" s="26"/>
      <c r="B206" s="145"/>
      <c r="C206" s="118">
        <f>SUM(D206:K206)</f>
        <v>99.99999999999997</v>
      </c>
      <c r="D206" s="34">
        <f aca="true" t="shared" si="72" ref="D206:K206">ROUND(SUM(D205/$C205*100),1)</f>
        <v>2.5</v>
      </c>
      <c r="E206" s="34">
        <f t="shared" si="72"/>
        <v>20.2</v>
      </c>
      <c r="F206" s="34">
        <f>ROUND(SUM(F205/$C205*100),1)-0.1</f>
        <v>53.699999999999996</v>
      </c>
      <c r="G206" s="34">
        <f t="shared" si="72"/>
        <v>19.9</v>
      </c>
      <c r="H206" s="34">
        <f t="shared" si="72"/>
        <v>1.6</v>
      </c>
      <c r="I206" s="34">
        <f t="shared" si="72"/>
        <v>0.1</v>
      </c>
      <c r="J206" s="34">
        <f t="shared" si="72"/>
        <v>0.8</v>
      </c>
      <c r="K206" s="64">
        <f t="shared" si="72"/>
        <v>1.2</v>
      </c>
    </row>
    <row r="207" spans="1:11" ht="13.5">
      <c r="A207" s="84"/>
      <c r="B207" s="145" t="s">
        <v>46</v>
      </c>
      <c r="C207" s="33">
        <f aca="true" t="shared" si="73" ref="C207:C212">SUM(D207:K207)</f>
        <v>570</v>
      </c>
      <c r="D207" s="35">
        <v>3</v>
      </c>
      <c r="E207" s="35">
        <v>42</v>
      </c>
      <c r="F207" s="35">
        <v>330</v>
      </c>
      <c r="G207" s="35">
        <v>175</v>
      </c>
      <c r="H207" s="35">
        <v>11</v>
      </c>
      <c r="I207" s="35">
        <v>0</v>
      </c>
      <c r="J207" s="35">
        <v>2</v>
      </c>
      <c r="K207" s="65">
        <v>7</v>
      </c>
    </row>
    <row r="208" spans="1:11" ht="13.5">
      <c r="A208" s="84"/>
      <c r="B208" s="145"/>
      <c r="C208" s="118">
        <f t="shared" si="73"/>
        <v>100.00000000000001</v>
      </c>
      <c r="D208" s="34">
        <f aca="true" t="shared" si="74" ref="D208:K208">ROUND(SUM(D207/$C207*100),1)</f>
        <v>0.5</v>
      </c>
      <c r="E208" s="34">
        <f t="shared" si="74"/>
        <v>7.4</v>
      </c>
      <c r="F208" s="34">
        <f t="shared" si="74"/>
        <v>57.9</v>
      </c>
      <c r="G208" s="34">
        <f t="shared" si="74"/>
        <v>30.7</v>
      </c>
      <c r="H208" s="34">
        <f t="shared" si="74"/>
        <v>1.9</v>
      </c>
      <c r="I208" s="34">
        <f t="shared" si="74"/>
        <v>0</v>
      </c>
      <c r="J208" s="34">
        <f t="shared" si="74"/>
        <v>0.4</v>
      </c>
      <c r="K208" s="64">
        <f t="shared" si="74"/>
        <v>1.2</v>
      </c>
    </row>
    <row r="209" spans="1:11" ht="13.5">
      <c r="A209" s="84"/>
      <c r="B209" s="145" t="s">
        <v>47</v>
      </c>
      <c r="C209" s="33">
        <f t="shared" si="73"/>
        <v>683</v>
      </c>
      <c r="D209" s="35">
        <v>26</v>
      </c>
      <c r="E209" s="35">
        <v>190</v>
      </c>
      <c r="F209" s="35">
        <v>365</v>
      </c>
      <c r="G209" s="35">
        <v>83</v>
      </c>
      <c r="H209" s="35">
        <v>7</v>
      </c>
      <c r="I209" s="35">
        <v>1</v>
      </c>
      <c r="J209" s="35">
        <v>5</v>
      </c>
      <c r="K209" s="65">
        <v>6</v>
      </c>
    </row>
    <row r="210" spans="1:11" ht="13.5">
      <c r="A210" s="84"/>
      <c r="B210" s="145"/>
      <c r="C210" s="118">
        <f t="shared" si="73"/>
        <v>100</v>
      </c>
      <c r="D210" s="34">
        <f aca="true" t="shared" si="75" ref="D210:K210">ROUND(SUM(D209/$C209*100),1)</f>
        <v>3.8</v>
      </c>
      <c r="E210" s="34">
        <f t="shared" si="75"/>
        <v>27.8</v>
      </c>
      <c r="F210" s="34">
        <f>ROUND(SUM(F209/$C209*100),1)+0.1</f>
        <v>53.5</v>
      </c>
      <c r="G210" s="34">
        <f t="shared" si="75"/>
        <v>12.2</v>
      </c>
      <c r="H210" s="34">
        <f t="shared" si="75"/>
        <v>1</v>
      </c>
      <c r="I210" s="34">
        <f t="shared" si="75"/>
        <v>0.1</v>
      </c>
      <c r="J210" s="34">
        <f t="shared" si="75"/>
        <v>0.7</v>
      </c>
      <c r="K210" s="64">
        <f t="shared" si="75"/>
        <v>0.9</v>
      </c>
    </row>
    <row r="211" spans="1:11" ht="13.5">
      <c r="A211" s="84"/>
      <c r="B211" s="148" t="s">
        <v>78</v>
      </c>
      <c r="C211" s="33">
        <f t="shared" si="73"/>
        <v>285</v>
      </c>
      <c r="D211" s="71">
        <v>10</v>
      </c>
      <c r="E211" s="71">
        <v>78</v>
      </c>
      <c r="F211" s="71">
        <v>133</v>
      </c>
      <c r="G211" s="71">
        <v>48</v>
      </c>
      <c r="H211" s="71">
        <v>6</v>
      </c>
      <c r="I211" s="71">
        <v>0</v>
      </c>
      <c r="J211" s="71">
        <v>5</v>
      </c>
      <c r="K211" s="56">
        <v>5</v>
      </c>
    </row>
    <row r="212" spans="1:11" ht="13.5">
      <c r="A212" s="84"/>
      <c r="B212" s="149"/>
      <c r="C212" s="119">
        <f t="shared" si="73"/>
        <v>99.99999999999999</v>
      </c>
      <c r="D212" s="58">
        <f>ROUND(SUM(D211/$C211*100),1)</f>
        <v>3.5</v>
      </c>
      <c r="E212" s="58">
        <f>ROUND(SUM(E211/$C211*100),1)</f>
        <v>27.4</v>
      </c>
      <c r="F212" s="58">
        <f>ROUND(SUM(F211/$C211*100),1)-0.1</f>
        <v>46.6</v>
      </c>
      <c r="G212" s="58">
        <f>ROUND(SUM(G211/$C211*100),1)</f>
        <v>16.8</v>
      </c>
      <c r="H212" s="58">
        <f>ROUND(SUM(H211/$C211*100),1)</f>
        <v>2.1</v>
      </c>
      <c r="I212" s="58">
        <f>ROUND(SUM(I211/$C211*100),1)</f>
        <v>0</v>
      </c>
      <c r="J212" s="58">
        <f>ROUND(SUM(J211/$C211*100),1)</f>
        <v>1.8</v>
      </c>
      <c r="K212" s="59">
        <f>ROUND(SUM(K211/$C211*100),1)</f>
        <v>1.8</v>
      </c>
    </row>
    <row r="213" spans="1:11" ht="13.5">
      <c r="A213" s="84"/>
      <c r="B213" s="84"/>
      <c r="C213" s="85"/>
      <c r="D213" s="84"/>
      <c r="E213" s="84"/>
      <c r="F213" s="84"/>
      <c r="G213" s="84"/>
      <c r="H213" s="84"/>
      <c r="I213" s="84"/>
      <c r="J213" s="84"/>
      <c r="K213" s="84"/>
    </row>
    <row r="214" spans="1:11" ht="13.5">
      <c r="A214" s="26" t="s">
        <v>237</v>
      </c>
      <c r="B214" s="26"/>
      <c r="C214" s="62"/>
      <c r="D214" s="26"/>
      <c r="E214" s="26"/>
      <c r="F214" s="26"/>
      <c r="G214" s="26"/>
      <c r="H214" s="26"/>
      <c r="I214" s="26"/>
      <c r="J214" s="26"/>
      <c r="K214" s="84"/>
    </row>
    <row r="215" spans="1:11" ht="13.5">
      <c r="A215" s="26" t="s">
        <v>139</v>
      </c>
      <c r="B215" s="26"/>
      <c r="C215" s="62"/>
      <c r="D215" s="26"/>
      <c r="E215" s="26"/>
      <c r="F215" s="26"/>
      <c r="G215" s="26"/>
      <c r="H215" s="26"/>
      <c r="I215" s="26"/>
      <c r="J215" s="26"/>
      <c r="K215" s="84"/>
    </row>
    <row r="216" spans="1:11" ht="13.5">
      <c r="A216" s="26"/>
      <c r="B216" s="26"/>
      <c r="C216" s="62"/>
      <c r="D216" s="26"/>
      <c r="E216" s="26"/>
      <c r="F216" s="26"/>
      <c r="G216" s="26"/>
      <c r="H216" s="26"/>
      <c r="I216" s="26"/>
      <c r="J216" s="47" t="s">
        <v>204</v>
      </c>
      <c r="K216" s="84"/>
    </row>
    <row r="217" spans="1:11" ht="40.5">
      <c r="A217" s="26"/>
      <c r="B217" s="125"/>
      <c r="C217" s="29" t="s">
        <v>94</v>
      </c>
      <c r="D217" s="30" t="s">
        <v>122</v>
      </c>
      <c r="E217" s="37" t="s">
        <v>161</v>
      </c>
      <c r="F217" s="37" t="s">
        <v>162</v>
      </c>
      <c r="G217" s="37" t="s">
        <v>163</v>
      </c>
      <c r="H217" s="37" t="s">
        <v>164</v>
      </c>
      <c r="I217" s="37" t="s">
        <v>165</v>
      </c>
      <c r="J217" s="48" t="s">
        <v>3</v>
      </c>
      <c r="K217" s="84"/>
    </row>
    <row r="218" spans="1:11" ht="13.5">
      <c r="A218" s="26"/>
      <c r="B218" s="144" t="s">
        <v>94</v>
      </c>
      <c r="C218" s="31">
        <f aca="true" t="shared" si="76" ref="C218:J218">SUM(C220,C222,C224)</f>
        <v>1538</v>
      </c>
      <c r="D218" s="69">
        <f t="shared" si="76"/>
        <v>1045</v>
      </c>
      <c r="E218" s="69">
        <f t="shared" si="76"/>
        <v>417</v>
      </c>
      <c r="F218" s="69">
        <f t="shared" si="76"/>
        <v>25</v>
      </c>
      <c r="G218" s="69">
        <f t="shared" si="76"/>
        <v>2</v>
      </c>
      <c r="H218" s="69">
        <f t="shared" si="76"/>
        <v>30</v>
      </c>
      <c r="I218" s="69">
        <f t="shared" si="76"/>
        <v>6</v>
      </c>
      <c r="J218" s="63">
        <f t="shared" si="76"/>
        <v>13</v>
      </c>
      <c r="K218" s="84"/>
    </row>
    <row r="219" spans="1:11" ht="13.5">
      <c r="A219" s="26"/>
      <c r="B219" s="145"/>
      <c r="C219" s="118">
        <f aca="true" t="shared" si="77" ref="C219:C225">SUM(D219:J219)</f>
        <v>99.99999999999999</v>
      </c>
      <c r="D219" s="34">
        <f>ROUND(SUM(D218/$C218*100),1)+0.1</f>
        <v>68</v>
      </c>
      <c r="E219" s="34">
        <f aca="true" t="shared" si="78" ref="E219:J219">ROUND(SUM(E218/$C218*100),1)</f>
        <v>27.1</v>
      </c>
      <c r="F219" s="34">
        <f t="shared" si="78"/>
        <v>1.6</v>
      </c>
      <c r="G219" s="34">
        <f t="shared" si="78"/>
        <v>0.1</v>
      </c>
      <c r="H219" s="34">
        <f t="shared" si="78"/>
        <v>2</v>
      </c>
      <c r="I219" s="34">
        <f t="shared" si="78"/>
        <v>0.4</v>
      </c>
      <c r="J219" s="64">
        <f t="shared" si="78"/>
        <v>0.8</v>
      </c>
      <c r="K219" s="84"/>
    </row>
    <row r="220" spans="1:11" ht="13.5">
      <c r="A220" s="84"/>
      <c r="B220" s="145" t="s">
        <v>46</v>
      </c>
      <c r="C220" s="33">
        <f>SUM(D220:J220)</f>
        <v>570</v>
      </c>
      <c r="D220" s="35">
        <v>377</v>
      </c>
      <c r="E220" s="35">
        <v>163</v>
      </c>
      <c r="F220" s="35">
        <v>11</v>
      </c>
      <c r="G220" s="35">
        <v>1</v>
      </c>
      <c r="H220" s="35">
        <v>9</v>
      </c>
      <c r="I220" s="35">
        <v>4</v>
      </c>
      <c r="J220" s="65">
        <v>5</v>
      </c>
      <c r="K220" s="84"/>
    </row>
    <row r="221" spans="1:11" ht="13.5">
      <c r="A221" s="84"/>
      <c r="B221" s="145"/>
      <c r="C221" s="118">
        <f t="shared" si="77"/>
        <v>100</v>
      </c>
      <c r="D221" s="34">
        <f aca="true" t="shared" si="79" ref="D221:I221">ROUND(SUM(D220/$C220*100),1)</f>
        <v>66.1</v>
      </c>
      <c r="E221" s="34">
        <f t="shared" si="79"/>
        <v>28.6</v>
      </c>
      <c r="F221" s="34">
        <f t="shared" si="79"/>
        <v>1.9</v>
      </c>
      <c r="G221" s="34">
        <f t="shared" si="79"/>
        <v>0.2</v>
      </c>
      <c r="H221" s="34">
        <f t="shared" si="79"/>
        <v>1.6</v>
      </c>
      <c r="I221" s="34">
        <f t="shared" si="79"/>
        <v>0.7</v>
      </c>
      <c r="J221" s="64">
        <f>ROUND(SUM(J220/$C220*100),1)</f>
        <v>0.9</v>
      </c>
      <c r="K221" s="84"/>
    </row>
    <row r="222" spans="1:11" ht="13.5">
      <c r="A222" s="84"/>
      <c r="B222" s="145" t="s">
        <v>47</v>
      </c>
      <c r="C222" s="33">
        <f t="shared" si="77"/>
        <v>683</v>
      </c>
      <c r="D222" s="35">
        <v>476</v>
      </c>
      <c r="E222" s="35">
        <v>172</v>
      </c>
      <c r="F222" s="35">
        <v>10</v>
      </c>
      <c r="G222" s="35">
        <v>0</v>
      </c>
      <c r="H222" s="35">
        <v>19</v>
      </c>
      <c r="I222" s="35">
        <v>2</v>
      </c>
      <c r="J222" s="65">
        <v>4</v>
      </c>
      <c r="K222" s="84"/>
    </row>
    <row r="223" spans="1:11" ht="13.5">
      <c r="A223" s="84"/>
      <c r="B223" s="145"/>
      <c r="C223" s="118">
        <f t="shared" si="77"/>
        <v>100</v>
      </c>
      <c r="D223" s="34">
        <f>ROUND(SUM(D222/$C222*100),1)-0.1</f>
        <v>69.60000000000001</v>
      </c>
      <c r="E223" s="34">
        <f aca="true" t="shared" si="80" ref="E223:J223">ROUND(SUM(E222/$C222*100),1)</f>
        <v>25.2</v>
      </c>
      <c r="F223" s="34">
        <f t="shared" si="80"/>
        <v>1.5</v>
      </c>
      <c r="G223" s="34">
        <f t="shared" si="80"/>
        <v>0</v>
      </c>
      <c r="H223" s="34">
        <f t="shared" si="80"/>
        <v>2.8</v>
      </c>
      <c r="I223" s="34">
        <f t="shared" si="80"/>
        <v>0.3</v>
      </c>
      <c r="J223" s="64">
        <f t="shared" si="80"/>
        <v>0.6</v>
      </c>
      <c r="K223" s="84"/>
    </row>
    <row r="224" spans="1:11" ht="13.5">
      <c r="A224" s="84"/>
      <c r="B224" s="148" t="s">
        <v>78</v>
      </c>
      <c r="C224" s="57">
        <f t="shared" si="77"/>
        <v>285</v>
      </c>
      <c r="D224" s="71">
        <v>192</v>
      </c>
      <c r="E224" s="71">
        <v>82</v>
      </c>
      <c r="F224" s="71">
        <v>4</v>
      </c>
      <c r="G224" s="71">
        <v>1</v>
      </c>
      <c r="H224" s="71">
        <v>2</v>
      </c>
      <c r="I224" s="71">
        <v>0</v>
      </c>
      <c r="J224" s="72">
        <v>4</v>
      </c>
      <c r="K224" s="84"/>
    </row>
    <row r="225" spans="1:11" ht="13.5">
      <c r="A225" s="84"/>
      <c r="B225" s="149"/>
      <c r="C225" s="121">
        <f t="shared" si="77"/>
        <v>100.00000000000003</v>
      </c>
      <c r="D225" s="58">
        <f>ROUND(SUM(D224/$C224*100),1)-0.1</f>
        <v>67.30000000000001</v>
      </c>
      <c r="E225" s="58">
        <f aca="true" t="shared" si="81" ref="E225:J225">ROUND(SUM(E224/$C224*100),1)</f>
        <v>28.8</v>
      </c>
      <c r="F225" s="58">
        <f t="shared" si="81"/>
        <v>1.4</v>
      </c>
      <c r="G225" s="58">
        <f t="shared" si="81"/>
        <v>0.4</v>
      </c>
      <c r="H225" s="58">
        <f t="shared" si="81"/>
        <v>0.7</v>
      </c>
      <c r="I225" s="58">
        <f t="shared" si="81"/>
        <v>0</v>
      </c>
      <c r="J225" s="59">
        <f t="shared" si="81"/>
        <v>1.4</v>
      </c>
      <c r="K225" s="84"/>
    </row>
    <row r="226" spans="1:11" ht="13.5">
      <c r="A226" s="84"/>
      <c r="B226" s="84"/>
      <c r="C226" s="85"/>
      <c r="D226" s="84"/>
      <c r="E226" s="84"/>
      <c r="F226" s="84"/>
      <c r="G226" s="84"/>
      <c r="H226" s="84"/>
      <c r="I226" s="84"/>
      <c r="J226" s="84"/>
      <c r="K226" s="84"/>
    </row>
    <row r="227" spans="1:11" ht="13.5">
      <c r="A227" s="26" t="s">
        <v>238</v>
      </c>
      <c r="B227" s="26"/>
      <c r="C227" s="62"/>
      <c r="D227" s="26"/>
      <c r="E227" s="26"/>
      <c r="F227" s="26"/>
      <c r="G227" s="26"/>
      <c r="H227" s="84"/>
      <c r="I227" s="84"/>
      <c r="J227" s="84"/>
      <c r="K227" s="84"/>
    </row>
    <row r="228" spans="1:11" ht="13.5">
      <c r="A228" s="26" t="s">
        <v>168</v>
      </c>
      <c r="B228" s="26"/>
      <c r="C228" s="62"/>
      <c r="D228" s="26"/>
      <c r="E228" s="26"/>
      <c r="F228" s="26"/>
      <c r="G228" s="26"/>
      <c r="H228" s="84"/>
      <c r="I228" s="84"/>
      <c r="J228" s="84"/>
      <c r="K228" s="84"/>
    </row>
    <row r="229" spans="1:11" ht="13.5">
      <c r="A229" s="26"/>
      <c r="B229" s="26"/>
      <c r="C229" s="62"/>
      <c r="D229" s="26"/>
      <c r="E229" s="26"/>
      <c r="F229" s="26"/>
      <c r="G229" s="47"/>
      <c r="H229" s="84"/>
      <c r="I229" s="47" t="s">
        <v>204</v>
      </c>
      <c r="J229" s="84"/>
      <c r="K229" s="84"/>
    </row>
    <row r="230" spans="1:11" ht="54">
      <c r="A230" s="26"/>
      <c r="B230" s="125"/>
      <c r="C230" s="29" t="s">
        <v>94</v>
      </c>
      <c r="D230" s="30" t="s">
        <v>16</v>
      </c>
      <c r="E230" s="37" t="s">
        <v>141</v>
      </c>
      <c r="F230" s="37" t="s">
        <v>142</v>
      </c>
      <c r="G230" s="37" t="s">
        <v>17</v>
      </c>
      <c r="H230" s="37" t="s">
        <v>143</v>
      </c>
      <c r="I230" s="70" t="s">
        <v>3</v>
      </c>
      <c r="J230" s="84"/>
      <c r="K230" s="84"/>
    </row>
    <row r="231" spans="1:11" ht="13.5">
      <c r="A231" s="26"/>
      <c r="B231" s="144" t="s">
        <v>94</v>
      </c>
      <c r="C231" s="31">
        <f aca="true" t="shared" si="82" ref="C231:I231">SUM(C233,C235,C237)</f>
        <v>1538</v>
      </c>
      <c r="D231" s="69">
        <f t="shared" si="82"/>
        <v>1468</v>
      </c>
      <c r="E231" s="69">
        <f t="shared" si="82"/>
        <v>57</v>
      </c>
      <c r="F231" s="69">
        <f t="shared" si="82"/>
        <v>3</v>
      </c>
      <c r="G231" s="69">
        <f t="shared" si="82"/>
        <v>6</v>
      </c>
      <c r="H231" s="69">
        <f t="shared" si="82"/>
        <v>1</v>
      </c>
      <c r="I231" s="63">
        <f t="shared" si="82"/>
        <v>3</v>
      </c>
      <c r="J231" s="84"/>
      <c r="K231" s="84"/>
    </row>
    <row r="232" spans="1:11" ht="13.5">
      <c r="A232" s="26"/>
      <c r="B232" s="145"/>
      <c r="C232" s="118">
        <f>SUM(D232:I232)</f>
        <v>100.00000000000001</v>
      </c>
      <c r="D232" s="34">
        <f aca="true" t="shared" si="83" ref="D232:I232">ROUND(SUM(D231/$C231*100),1)</f>
        <v>95.4</v>
      </c>
      <c r="E232" s="34">
        <f t="shared" si="83"/>
        <v>3.7</v>
      </c>
      <c r="F232" s="34">
        <f t="shared" si="83"/>
        <v>0.2</v>
      </c>
      <c r="G232" s="34">
        <f t="shared" si="83"/>
        <v>0.4</v>
      </c>
      <c r="H232" s="34">
        <f t="shared" si="83"/>
        <v>0.1</v>
      </c>
      <c r="I232" s="73">
        <f t="shared" si="83"/>
        <v>0.2</v>
      </c>
      <c r="J232" s="84"/>
      <c r="K232" s="84"/>
    </row>
    <row r="233" spans="1:11" ht="13.5">
      <c r="A233" s="26"/>
      <c r="B233" s="145" t="s">
        <v>46</v>
      </c>
      <c r="C233" s="33">
        <f aca="true" t="shared" si="84" ref="C233:C238">SUM(D233:I233)</f>
        <v>570</v>
      </c>
      <c r="D233" s="35">
        <v>535</v>
      </c>
      <c r="E233" s="35">
        <v>33</v>
      </c>
      <c r="F233" s="35">
        <v>1</v>
      </c>
      <c r="G233" s="35">
        <v>0</v>
      </c>
      <c r="H233" s="35">
        <v>1</v>
      </c>
      <c r="I233" s="74">
        <v>0</v>
      </c>
      <c r="J233" s="84"/>
      <c r="K233" s="84"/>
    </row>
    <row r="234" spans="1:11" ht="13.5">
      <c r="A234" s="26"/>
      <c r="B234" s="145"/>
      <c r="C234" s="118">
        <f t="shared" si="84"/>
        <v>100.00000000000001</v>
      </c>
      <c r="D234" s="34">
        <f>ROUND(SUM(D233/$C233*100),1)-0.1</f>
        <v>93.80000000000001</v>
      </c>
      <c r="E234" s="34">
        <f>ROUND(SUM(E233/$C233*100),1)</f>
        <v>5.8</v>
      </c>
      <c r="F234" s="34">
        <f>ROUND(SUM(F233/$C233*100),1)</f>
        <v>0.2</v>
      </c>
      <c r="G234" s="34">
        <f>ROUND(SUM(G233/$C233*100),1)</f>
        <v>0</v>
      </c>
      <c r="H234" s="34">
        <f>ROUND(SUM(H233/$C233*100),1)</f>
        <v>0.2</v>
      </c>
      <c r="I234" s="73">
        <f>ROUND(SUM(I233/$C233*100),1)</f>
        <v>0</v>
      </c>
      <c r="J234" s="84"/>
      <c r="K234" s="84"/>
    </row>
    <row r="235" spans="1:11" ht="13.5">
      <c r="A235" s="26"/>
      <c r="B235" s="145" t="s">
        <v>47</v>
      </c>
      <c r="C235" s="33">
        <f t="shared" si="84"/>
        <v>683</v>
      </c>
      <c r="D235" s="35">
        <v>660</v>
      </c>
      <c r="E235" s="35">
        <v>15</v>
      </c>
      <c r="F235" s="35">
        <v>2</v>
      </c>
      <c r="G235" s="35">
        <v>4</v>
      </c>
      <c r="H235" s="35">
        <v>0</v>
      </c>
      <c r="I235" s="74">
        <v>2</v>
      </c>
      <c r="J235" s="84"/>
      <c r="K235" s="84"/>
    </row>
    <row r="236" spans="1:11" ht="13.5">
      <c r="A236" s="26"/>
      <c r="B236" s="145"/>
      <c r="C236" s="118">
        <f t="shared" si="84"/>
        <v>99.99999999999999</v>
      </c>
      <c r="D236" s="34">
        <f aca="true" t="shared" si="85" ref="D236:I236">ROUND(SUM(D235/$C235*100),1)</f>
        <v>96.6</v>
      </c>
      <c r="E236" s="34">
        <f t="shared" si="85"/>
        <v>2.2</v>
      </c>
      <c r="F236" s="34">
        <f t="shared" si="85"/>
        <v>0.3</v>
      </c>
      <c r="G236" s="34">
        <f t="shared" si="85"/>
        <v>0.6</v>
      </c>
      <c r="H236" s="34">
        <f t="shared" si="85"/>
        <v>0</v>
      </c>
      <c r="I236" s="73">
        <f t="shared" si="85"/>
        <v>0.3</v>
      </c>
      <c r="J236" s="84"/>
      <c r="K236" s="84"/>
    </row>
    <row r="237" spans="1:11" ht="13.5">
      <c r="A237" s="26"/>
      <c r="B237" s="148" t="s">
        <v>78</v>
      </c>
      <c r="C237" s="33">
        <f t="shared" si="84"/>
        <v>285</v>
      </c>
      <c r="D237" s="35">
        <v>273</v>
      </c>
      <c r="E237" s="35">
        <v>9</v>
      </c>
      <c r="F237" s="35">
        <v>0</v>
      </c>
      <c r="G237" s="35">
        <v>2</v>
      </c>
      <c r="H237" s="35">
        <v>0</v>
      </c>
      <c r="I237" s="74">
        <v>1</v>
      </c>
      <c r="J237" s="84"/>
      <c r="K237" s="84"/>
    </row>
    <row r="238" spans="1:11" ht="13.5">
      <c r="A238" s="26"/>
      <c r="B238" s="149"/>
      <c r="C238" s="119">
        <f t="shared" si="84"/>
        <v>100.00000000000001</v>
      </c>
      <c r="D238" s="36">
        <f>ROUND(SUM(D237/$C237*100),1)-0.1</f>
        <v>95.7</v>
      </c>
      <c r="E238" s="36">
        <f>ROUND(SUM(E237/$C237*100),1)</f>
        <v>3.2</v>
      </c>
      <c r="F238" s="36">
        <f>ROUND(SUM(F237/$C237*100),1)</f>
        <v>0</v>
      </c>
      <c r="G238" s="36">
        <f>ROUND(SUM(G237/$C237*100),1)</f>
        <v>0.7</v>
      </c>
      <c r="H238" s="36">
        <f>ROUND(SUM(H237/$C237*100),1)</f>
        <v>0</v>
      </c>
      <c r="I238" s="75">
        <f>ROUND(SUM(I237/$C237*100),1)</f>
        <v>0.4</v>
      </c>
      <c r="J238" s="84"/>
      <c r="K238" s="84"/>
    </row>
    <row r="239" spans="1:11" ht="13.5">
      <c r="A239" s="26"/>
      <c r="B239" s="26"/>
      <c r="C239" s="62"/>
      <c r="D239" s="26"/>
      <c r="E239" s="26"/>
      <c r="F239" s="26"/>
      <c r="G239" s="26"/>
      <c r="H239" s="84"/>
      <c r="I239" s="84"/>
      <c r="J239" s="84"/>
      <c r="K239" s="84"/>
    </row>
    <row r="240" spans="1:11" ht="13.5">
      <c r="A240" s="26" t="s">
        <v>239</v>
      </c>
      <c r="B240" s="26"/>
      <c r="C240" s="62"/>
      <c r="D240" s="26"/>
      <c r="E240" s="26"/>
      <c r="F240" s="26"/>
      <c r="G240" s="26"/>
      <c r="H240" s="84"/>
      <c r="I240" s="84"/>
      <c r="J240" s="84"/>
      <c r="K240" s="84"/>
    </row>
    <row r="241" spans="1:11" ht="13.5">
      <c r="A241" s="26" t="s">
        <v>168</v>
      </c>
      <c r="B241" s="26"/>
      <c r="C241" s="62"/>
      <c r="D241" s="26"/>
      <c r="E241" s="26"/>
      <c r="F241" s="26"/>
      <c r="G241" s="26"/>
      <c r="H241" s="84"/>
      <c r="I241" s="84"/>
      <c r="J241" s="84"/>
      <c r="K241" s="84"/>
    </row>
    <row r="242" spans="1:11" ht="13.5">
      <c r="A242" s="26"/>
      <c r="B242" s="26"/>
      <c r="C242" s="62"/>
      <c r="D242" s="26"/>
      <c r="E242" s="26"/>
      <c r="F242" s="26"/>
      <c r="G242" s="47"/>
      <c r="H242" s="84"/>
      <c r="I242" s="47" t="s">
        <v>204</v>
      </c>
      <c r="J242" s="84"/>
      <c r="K242" s="84"/>
    </row>
    <row r="243" spans="1:11" ht="54">
      <c r="A243" s="26"/>
      <c r="B243" s="125"/>
      <c r="C243" s="29" t="s">
        <v>94</v>
      </c>
      <c r="D243" s="30" t="s">
        <v>16</v>
      </c>
      <c r="E243" s="37" t="s">
        <v>141</v>
      </c>
      <c r="F243" s="37" t="s">
        <v>142</v>
      </c>
      <c r="G243" s="37" t="s">
        <v>17</v>
      </c>
      <c r="H243" s="37" t="s">
        <v>143</v>
      </c>
      <c r="I243" s="70" t="s">
        <v>3</v>
      </c>
      <c r="J243" s="84"/>
      <c r="K243" s="84"/>
    </row>
    <row r="244" spans="1:11" ht="13.5">
      <c r="A244" s="26"/>
      <c r="B244" s="144" t="s">
        <v>94</v>
      </c>
      <c r="C244" s="31">
        <f aca="true" t="shared" si="86" ref="C244:I244">SUM(C246,C248,C250)</f>
        <v>1538</v>
      </c>
      <c r="D244" s="69">
        <f t="shared" si="86"/>
        <v>1276</v>
      </c>
      <c r="E244" s="69">
        <f t="shared" si="86"/>
        <v>121</v>
      </c>
      <c r="F244" s="69">
        <f t="shared" si="86"/>
        <v>14</v>
      </c>
      <c r="G244" s="69">
        <f t="shared" si="86"/>
        <v>70</v>
      </c>
      <c r="H244" s="69">
        <f t="shared" si="86"/>
        <v>36</v>
      </c>
      <c r="I244" s="63">
        <f t="shared" si="86"/>
        <v>21</v>
      </c>
      <c r="J244" s="84"/>
      <c r="K244" s="84"/>
    </row>
    <row r="245" spans="1:11" ht="13.5">
      <c r="A245" s="26"/>
      <c r="B245" s="145"/>
      <c r="C245" s="116">
        <f>SUM(D245:I245)</f>
        <v>100.00000000000001</v>
      </c>
      <c r="D245" s="34">
        <f>ROUND(SUM(D244/$C244*100),1)-0.1</f>
        <v>82.9</v>
      </c>
      <c r="E245" s="34">
        <f>ROUND(SUM(E244/$C244*100),1)</f>
        <v>7.9</v>
      </c>
      <c r="F245" s="34">
        <f>ROUND(SUM(F244/$C244*100),1)</f>
        <v>0.9</v>
      </c>
      <c r="G245" s="34">
        <f>ROUND(SUM(G244/$C244*100),1)</f>
        <v>4.6</v>
      </c>
      <c r="H245" s="34">
        <f>ROUND(SUM(H244/$C244*100),1)</f>
        <v>2.3</v>
      </c>
      <c r="I245" s="73">
        <f>ROUND(SUM(I244/$C244*100),1)</f>
        <v>1.4</v>
      </c>
      <c r="J245" s="84"/>
      <c r="K245" s="84"/>
    </row>
    <row r="246" spans="1:11" ht="13.5">
      <c r="A246" s="84"/>
      <c r="B246" s="145" t="s">
        <v>46</v>
      </c>
      <c r="C246" s="33">
        <f aca="true" t="shared" si="87" ref="C246:C251">SUM(D246:I246)</f>
        <v>570</v>
      </c>
      <c r="D246" s="35">
        <v>464</v>
      </c>
      <c r="E246" s="35">
        <v>47</v>
      </c>
      <c r="F246" s="35">
        <v>6</v>
      </c>
      <c r="G246" s="35">
        <v>30</v>
      </c>
      <c r="H246" s="35">
        <v>17</v>
      </c>
      <c r="I246" s="74">
        <v>6</v>
      </c>
      <c r="J246" s="84"/>
      <c r="K246" s="84"/>
    </row>
    <row r="247" spans="1:11" ht="13.5">
      <c r="A247" s="84"/>
      <c r="B247" s="145"/>
      <c r="C247" s="116">
        <f t="shared" si="87"/>
        <v>100</v>
      </c>
      <c r="D247" s="34">
        <f>ROUND(SUM(D246/$C246*100),1)-0.1</f>
        <v>81.30000000000001</v>
      </c>
      <c r="E247" s="34">
        <f>ROUND(SUM(E246/$C246*100),1)</f>
        <v>8.2</v>
      </c>
      <c r="F247" s="34">
        <f>ROUND(SUM(F246/$C246*100),1)</f>
        <v>1.1</v>
      </c>
      <c r="G247" s="34">
        <f>ROUND(SUM(G246/$C246*100),1)</f>
        <v>5.3</v>
      </c>
      <c r="H247" s="34">
        <f>ROUND(SUM(H246/$C246*100),1)</f>
        <v>3</v>
      </c>
      <c r="I247" s="73">
        <f>ROUND(SUM(I246/$C246*100),1)</f>
        <v>1.1</v>
      </c>
      <c r="J247" s="84"/>
      <c r="K247" s="84"/>
    </row>
    <row r="248" spans="1:11" ht="13.5">
      <c r="A248" s="84"/>
      <c r="B248" s="145" t="s">
        <v>47</v>
      </c>
      <c r="C248" s="33">
        <f t="shared" si="87"/>
        <v>683</v>
      </c>
      <c r="D248" s="35">
        <v>580</v>
      </c>
      <c r="E248" s="35">
        <v>53</v>
      </c>
      <c r="F248" s="35">
        <v>4</v>
      </c>
      <c r="G248" s="35">
        <v>32</v>
      </c>
      <c r="H248" s="35">
        <v>8</v>
      </c>
      <c r="I248" s="74">
        <v>6</v>
      </c>
      <c r="J248" s="84"/>
      <c r="K248" s="84"/>
    </row>
    <row r="249" spans="1:11" ht="13.5">
      <c r="A249" s="84"/>
      <c r="B249" s="145"/>
      <c r="C249" s="116">
        <f t="shared" si="87"/>
        <v>100.00000000000001</v>
      </c>
      <c r="D249" s="34">
        <f>ROUND(SUM(D248/$C248*100),1)-0.1</f>
        <v>84.80000000000001</v>
      </c>
      <c r="E249" s="34">
        <f>ROUND(SUM(E248/$C248*100),1)</f>
        <v>7.8</v>
      </c>
      <c r="F249" s="34">
        <f>ROUND(SUM(F248/$C248*100),1)</f>
        <v>0.6</v>
      </c>
      <c r="G249" s="34">
        <f>ROUND(SUM(G248/$C248*100),1)</f>
        <v>4.7</v>
      </c>
      <c r="H249" s="34">
        <f>ROUND(SUM(H248/$C248*100),1)</f>
        <v>1.2</v>
      </c>
      <c r="I249" s="73">
        <f>ROUND(SUM(I248/$C248*100),1)</f>
        <v>0.9</v>
      </c>
      <c r="J249" s="84"/>
      <c r="K249" s="84"/>
    </row>
    <row r="250" spans="1:11" ht="13.5">
      <c r="A250" s="84"/>
      <c r="B250" s="148" t="s">
        <v>78</v>
      </c>
      <c r="C250" s="33">
        <f t="shared" si="87"/>
        <v>285</v>
      </c>
      <c r="D250" s="35">
        <v>232</v>
      </c>
      <c r="E250" s="35">
        <v>21</v>
      </c>
      <c r="F250" s="35">
        <v>4</v>
      </c>
      <c r="G250" s="35">
        <v>8</v>
      </c>
      <c r="H250" s="35">
        <v>11</v>
      </c>
      <c r="I250" s="74">
        <v>9</v>
      </c>
      <c r="J250" s="84"/>
      <c r="K250" s="84"/>
    </row>
    <row r="251" spans="1:11" ht="13.5">
      <c r="A251" s="84"/>
      <c r="B251" s="149"/>
      <c r="C251" s="120">
        <f t="shared" si="87"/>
        <v>100.00000000000003</v>
      </c>
      <c r="D251" s="36">
        <f>ROUND(SUM(D250/$C250*100),1)-0.1</f>
        <v>81.30000000000001</v>
      </c>
      <c r="E251" s="36">
        <f>ROUND(SUM(E250/$C250*100),1)</f>
        <v>7.4</v>
      </c>
      <c r="F251" s="36">
        <f>ROUND(SUM(F250/$C250*100),1)</f>
        <v>1.4</v>
      </c>
      <c r="G251" s="36">
        <f>ROUND(SUM(G250/$C250*100),1)</f>
        <v>2.8</v>
      </c>
      <c r="H251" s="36">
        <f>ROUND(SUM(H250/$C250*100),1)</f>
        <v>3.9</v>
      </c>
      <c r="I251" s="75">
        <f>ROUND(SUM(I250/$C250*100),1)</f>
        <v>3.2</v>
      </c>
      <c r="J251" s="84"/>
      <c r="K251" s="84"/>
    </row>
    <row r="252" spans="1:11" ht="13.5">
      <c r="A252" s="84"/>
      <c r="B252" s="84"/>
      <c r="C252" s="85"/>
      <c r="D252" s="84"/>
      <c r="E252" s="84"/>
      <c r="F252" s="84"/>
      <c r="G252" s="84"/>
      <c r="H252" s="84"/>
      <c r="I252" s="84"/>
      <c r="J252" s="84"/>
      <c r="K252" s="84"/>
    </row>
    <row r="253" spans="1:11" ht="13.5">
      <c r="A253" s="26" t="s">
        <v>240</v>
      </c>
      <c r="B253" s="26"/>
      <c r="C253" s="62"/>
      <c r="D253" s="26"/>
      <c r="E253" s="26"/>
      <c r="F253" s="26"/>
      <c r="G253" s="26"/>
      <c r="H253" s="84"/>
      <c r="I253" s="84"/>
      <c r="J253" s="84"/>
      <c r="K253" s="84"/>
    </row>
    <row r="254" spans="1:11" ht="13.5">
      <c r="A254" s="26" t="s">
        <v>168</v>
      </c>
      <c r="B254" s="26"/>
      <c r="C254" s="62"/>
      <c r="D254" s="26"/>
      <c r="E254" s="26"/>
      <c r="F254" s="26"/>
      <c r="G254" s="26"/>
      <c r="H254" s="84"/>
      <c r="I254" s="84"/>
      <c r="J254" s="84"/>
      <c r="K254" s="84"/>
    </row>
    <row r="255" spans="1:11" ht="13.5">
      <c r="A255" s="26"/>
      <c r="B255" s="26"/>
      <c r="C255" s="62"/>
      <c r="D255" s="26"/>
      <c r="E255" s="26"/>
      <c r="F255" s="26"/>
      <c r="G255" s="47"/>
      <c r="H255" s="84"/>
      <c r="I255" s="47" t="s">
        <v>204</v>
      </c>
      <c r="J255" s="84"/>
      <c r="K255" s="84"/>
    </row>
    <row r="256" spans="1:11" ht="54">
      <c r="A256" s="26"/>
      <c r="B256" s="125"/>
      <c r="C256" s="29" t="s">
        <v>94</v>
      </c>
      <c r="D256" s="30" t="s">
        <v>16</v>
      </c>
      <c r="E256" s="37" t="s">
        <v>141</v>
      </c>
      <c r="F256" s="37" t="s">
        <v>142</v>
      </c>
      <c r="G256" s="37" t="s">
        <v>17</v>
      </c>
      <c r="H256" s="37" t="s">
        <v>143</v>
      </c>
      <c r="I256" s="70" t="s">
        <v>3</v>
      </c>
      <c r="J256" s="84"/>
      <c r="K256" s="84"/>
    </row>
    <row r="257" spans="1:11" ht="13.5">
      <c r="A257" s="26"/>
      <c r="B257" s="144" t="s">
        <v>94</v>
      </c>
      <c r="C257" s="31">
        <f aca="true" t="shared" si="88" ref="C257:I257">SUM(C259,C261,C263)</f>
        <v>1538</v>
      </c>
      <c r="D257" s="69">
        <f t="shared" si="88"/>
        <v>995</v>
      </c>
      <c r="E257" s="69">
        <f t="shared" si="88"/>
        <v>140</v>
      </c>
      <c r="F257" s="69">
        <f t="shared" si="88"/>
        <v>46</v>
      </c>
      <c r="G257" s="69">
        <f t="shared" si="88"/>
        <v>163</v>
      </c>
      <c r="H257" s="69">
        <f t="shared" si="88"/>
        <v>69</v>
      </c>
      <c r="I257" s="63">
        <f t="shared" si="88"/>
        <v>125</v>
      </c>
      <c r="J257" s="84"/>
      <c r="K257" s="84"/>
    </row>
    <row r="258" spans="1:11" ht="13.5">
      <c r="A258" s="26"/>
      <c r="B258" s="145"/>
      <c r="C258" s="116">
        <f>SUM(D258:I258)</f>
        <v>99.99999999999999</v>
      </c>
      <c r="D258" s="34">
        <f aca="true" t="shared" si="89" ref="D258:I258">ROUND(SUM(D257/$C257*100),1)</f>
        <v>64.7</v>
      </c>
      <c r="E258" s="34">
        <f t="shared" si="89"/>
        <v>9.1</v>
      </c>
      <c r="F258" s="34">
        <f t="shared" si="89"/>
        <v>3</v>
      </c>
      <c r="G258" s="34">
        <f t="shared" si="89"/>
        <v>10.6</v>
      </c>
      <c r="H258" s="34">
        <f t="shared" si="89"/>
        <v>4.5</v>
      </c>
      <c r="I258" s="73">
        <f t="shared" si="89"/>
        <v>8.1</v>
      </c>
      <c r="J258" s="84"/>
      <c r="K258" s="84"/>
    </row>
    <row r="259" spans="1:11" ht="13.5">
      <c r="A259" s="26"/>
      <c r="B259" s="145" t="s">
        <v>46</v>
      </c>
      <c r="C259" s="33">
        <f aca="true" t="shared" si="90" ref="C259:C264">SUM(D259:I259)</f>
        <v>570</v>
      </c>
      <c r="D259" s="35">
        <v>334</v>
      </c>
      <c r="E259" s="35">
        <v>59</v>
      </c>
      <c r="F259" s="35">
        <v>14</v>
      </c>
      <c r="G259" s="35">
        <v>66</v>
      </c>
      <c r="H259" s="35">
        <v>31</v>
      </c>
      <c r="I259" s="74">
        <v>66</v>
      </c>
      <c r="J259" s="84"/>
      <c r="K259" s="84"/>
    </row>
    <row r="260" spans="1:11" ht="13.5">
      <c r="A260" s="26"/>
      <c r="B260" s="145"/>
      <c r="C260" s="116">
        <f t="shared" si="90"/>
        <v>100</v>
      </c>
      <c r="D260" s="34">
        <f>ROUND(SUM(D259/$C259*100),1)-0.1</f>
        <v>58.5</v>
      </c>
      <c r="E260" s="34">
        <f>ROUND(SUM(E259/$C259*100),1)</f>
        <v>10.4</v>
      </c>
      <c r="F260" s="34">
        <f>ROUND(SUM(F259/$C259*100),1)</f>
        <v>2.5</v>
      </c>
      <c r="G260" s="34">
        <f>ROUND(SUM(G259/$C259*100),1)</f>
        <v>11.6</v>
      </c>
      <c r="H260" s="34">
        <f>ROUND(SUM(H259/$C259*100),1)</f>
        <v>5.4</v>
      </c>
      <c r="I260" s="73">
        <f>ROUND(SUM(I259/$C259*100),1)</f>
        <v>11.6</v>
      </c>
      <c r="J260" s="84"/>
      <c r="K260" s="84"/>
    </row>
    <row r="261" spans="1:11" ht="13.5">
      <c r="A261" s="26"/>
      <c r="B261" s="145" t="s">
        <v>47</v>
      </c>
      <c r="C261" s="33">
        <f t="shared" si="90"/>
        <v>683</v>
      </c>
      <c r="D261" s="35">
        <v>478</v>
      </c>
      <c r="E261" s="35">
        <v>48</v>
      </c>
      <c r="F261" s="35">
        <v>26</v>
      </c>
      <c r="G261" s="35">
        <v>69</v>
      </c>
      <c r="H261" s="35">
        <v>24</v>
      </c>
      <c r="I261" s="74">
        <v>38</v>
      </c>
      <c r="J261" s="84"/>
      <c r="K261" s="84"/>
    </row>
    <row r="262" spans="1:11" ht="13.5">
      <c r="A262" s="26"/>
      <c r="B262" s="145"/>
      <c r="C262" s="116">
        <f t="shared" si="90"/>
        <v>99.99999999999999</v>
      </c>
      <c r="D262" s="34">
        <f aca="true" t="shared" si="91" ref="D262:I262">ROUND(SUM(D261/$C261*100),1)</f>
        <v>70</v>
      </c>
      <c r="E262" s="34">
        <f t="shared" si="91"/>
        <v>7</v>
      </c>
      <c r="F262" s="34">
        <f t="shared" si="91"/>
        <v>3.8</v>
      </c>
      <c r="G262" s="34">
        <f t="shared" si="91"/>
        <v>10.1</v>
      </c>
      <c r="H262" s="34">
        <f t="shared" si="91"/>
        <v>3.5</v>
      </c>
      <c r="I262" s="73">
        <f t="shared" si="91"/>
        <v>5.6</v>
      </c>
      <c r="J262" s="84"/>
      <c r="K262" s="84"/>
    </row>
    <row r="263" spans="1:11" ht="13.5">
      <c r="A263" s="26"/>
      <c r="B263" s="148" t="s">
        <v>78</v>
      </c>
      <c r="C263" s="33">
        <f t="shared" si="90"/>
        <v>285</v>
      </c>
      <c r="D263" s="35">
        <v>183</v>
      </c>
      <c r="E263" s="35">
        <v>33</v>
      </c>
      <c r="F263" s="35">
        <v>6</v>
      </c>
      <c r="G263" s="35">
        <v>28</v>
      </c>
      <c r="H263" s="35">
        <v>14</v>
      </c>
      <c r="I263" s="74">
        <v>21</v>
      </c>
      <c r="J263" s="84"/>
      <c r="K263" s="84"/>
    </row>
    <row r="264" spans="1:11" ht="13.5">
      <c r="A264" s="26"/>
      <c r="B264" s="149"/>
      <c r="C264" s="120">
        <f t="shared" si="90"/>
        <v>100</v>
      </c>
      <c r="D264" s="36">
        <f aca="true" t="shared" si="92" ref="D264:I264">ROUND(SUM(D263/$C263*100),1)</f>
        <v>64.2</v>
      </c>
      <c r="E264" s="36">
        <f t="shared" si="92"/>
        <v>11.6</v>
      </c>
      <c r="F264" s="36">
        <f t="shared" si="92"/>
        <v>2.1</v>
      </c>
      <c r="G264" s="36">
        <f t="shared" si="92"/>
        <v>9.8</v>
      </c>
      <c r="H264" s="36">
        <f t="shared" si="92"/>
        <v>4.9</v>
      </c>
      <c r="I264" s="75">
        <f t="shared" si="92"/>
        <v>7.4</v>
      </c>
      <c r="J264" s="84"/>
      <c r="K264" s="84"/>
    </row>
    <row r="265" spans="1:11" ht="13.5">
      <c r="A265" s="26"/>
      <c r="B265" s="26"/>
      <c r="C265" s="62"/>
      <c r="D265" s="26"/>
      <c r="E265" s="26"/>
      <c r="F265" s="26"/>
      <c r="G265" s="26"/>
      <c r="H265" s="84"/>
      <c r="I265" s="84"/>
      <c r="J265" s="84"/>
      <c r="K265" s="84"/>
    </row>
    <row r="266" spans="1:11" ht="13.5">
      <c r="A266" s="26" t="s">
        <v>241</v>
      </c>
      <c r="B266" s="26"/>
      <c r="C266" s="62"/>
      <c r="D266" s="26"/>
      <c r="E266" s="26"/>
      <c r="F266" s="26"/>
      <c r="G266" s="26"/>
      <c r="H266" s="84"/>
      <c r="I266" s="84"/>
      <c r="J266" s="84"/>
      <c r="K266" s="84"/>
    </row>
    <row r="267" spans="1:11" ht="13.5">
      <c r="A267" s="26" t="s">
        <v>170</v>
      </c>
      <c r="B267" s="26"/>
      <c r="C267" s="62"/>
      <c r="D267" s="26"/>
      <c r="E267" s="26"/>
      <c r="F267" s="26"/>
      <c r="G267" s="26"/>
      <c r="H267" s="84"/>
      <c r="I267" s="84"/>
      <c r="J267" s="84"/>
      <c r="K267" s="84"/>
    </row>
    <row r="268" spans="1:11" ht="13.5">
      <c r="A268" s="26"/>
      <c r="B268" s="26"/>
      <c r="C268" s="62"/>
      <c r="D268" s="26"/>
      <c r="E268" s="26"/>
      <c r="F268" s="26"/>
      <c r="G268" s="47"/>
      <c r="H268" s="84"/>
      <c r="I268" s="47" t="s">
        <v>204</v>
      </c>
      <c r="J268" s="84"/>
      <c r="K268" s="84"/>
    </row>
    <row r="269" spans="1:11" ht="54">
      <c r="A269" s="26"/>
      <c r="B269" s="125"/>
      <c r="C269" s="29" t="s">
        <v>94</v>
      </c>
      <c r="D269" s="30" t="s">
        <v>16</v>
      </c>
      <c r="E269" s="37" t="s">
        <v>141</v>
      </c>
      <c r="F269" s="37" t="s">
        <v>142</v>
      </c>
      <c r="G269" s="37" t="s">
        <v>17</v>
      </c>
      <c r="H269" s="37" t="s">
        <v>143</v>
      </c>
      <c r="I269" s="70" t="s">
        <v>3</v>
      </c>
      <c r="J269" s="84"/>
      <c r="K269" s="84"/>
    </row>
    <row r="270" spans="1:11" ht="13.5">
      <c r="A270" s="26"/>
      <c r="B270" s="144" t="s">
        <v>94</v>
      </c>
      <c r="C270" s="31">
        <f aca="true" t="shared" si="93" ref="C270:I270">SUM(C272,C274,C276)</f>
        <v>1538</v>
      </c>
      <c r="D270" s="69">
        <f t="shared" si="93"/>
        <v>1520</v>
      </c>
      <c r="E270" s="69">
        <f t="shared" si="93"/>
        <v>15</v>
      </c>
      <c r="F270" s="69">
        <f t="shared" si="93"/>
        <v>0</v>
      </c>
      <c r="G270" s="69">
        <f t="shared" si="93"/>
        <v>0</v>
      </c>
      <c r="H270" s="69">
        <f t="shared" si="93"/>
        <v>0</v>
      </c>
      <c r="I270" s="63">
        <f t="shared" si="93"/>
        <v>3</v>
      </c>
      <c r="J270" s="84"/>
      <c r="K270" s="84"/>
    </row>
    <row r="271" spans="1:11" ht="13.5">
      <c r="A271" s="26"/>
      <c r="B271" s="145"/>
      <c r="C271" s="116">
        <f>SUM(D271:I271)</f>
        <v>100</v>
      </c>
      <c r="D271" s="34">
        <f aca="true" t="shared" si="94" ref="D271:I271">ROUND(SUM(D270/$C270*100),1)</f>
        <v>98.8</v>
      </c>
      <c r="E271" s="34">
        <f t="shared" si="94"/>
        <v>1</v>
      </c>
      <c r="F271" s="34">
        <f t="shared" si="94"/>
        <v>0</v>
      </c>
      <c r="G271" s="34">
        <f t="shared" si="94"/>
        <v>0</v>
      </c>
      <c r="H271" s="34">
        <f t="shared" si="94"/>
        <v>0</v>
      </c>
      <c r="I271" s="73">
        <f t="shared" si="94"/>
        <v>0.2</v>
      </c>
      <c r="J271" s="84"/>
      <c r="K271" s="84"/>
    </row>
    <row r="272" spans="1:11" ht="13.5">
      <c r="A272" s="26"/>
      <c r="B272" s="145" t="s">
        <v>46</v>
      </c>
      <c r="C272" s="33">
        <f aca="true" t="shared" si="95" ref="C272:C277">SUM(D272:I272)</f>
        <v>570</v>
      </c>
      <c r="D272" s="35">
        <v>566</v>
      </c>
      <c r="E272" s="35">
        <v>4</v>
      </c>
      <c r="F272" s="35">
        <v>0</v>
      </c>
      <c r="G272" s="35">
        <v>0</v>
      </c>
      <c r="H272" s="35">
        <v>0</v>
      </c>
      <c r="I272" s="74">
        <v>0</v>
      </c>
      <c r="J272" s="84"/>
      <c r="K272" s="84"/>
    </row>
    <row r="273" spans="1:11" ht="13.5">
      <c r="A273" s="26"/>
      <c r="B273" s="145"/>
      <c r="C273" s="116">
        <f t="shared" si="95"/>
        <v>100</v>
      </c>
      <c r="D273" s="34">
        <f aca="true" t="shared" si="96" ref="D273:I273">ROUND(SUM(D272/$C272*100),1)</f>
        <v>99.3</v>
      </c>
      <c r="E273" s="34">
        <f t="shared" si="96"/>
        <v>0.7</v>
      </c>
      <c r="F273" s="34">
        <f t="shared" si="96"/>
        <v>0</v>
      </c>
      <c r="G273" s="34">
        <f t="shared" si="96"/>
        <v>0</v>
      </c>
      <c r="H273" s="34">
        <f t="shared" si="96"/>
        <v>0</v>
      </c>
      <c r="I273" s="73">
        <f t="shared" si="96"/>
        <v>0</v>
      </c>
      <c r="J273" s="84"/>
      <c r="K273" s="84"/>
    </row>
    <row r="274" spans="1:11" ht="13.5">
      <c r="A274" s="26"/>
      <c r="B274" s="145" t="s">
        <v>47</v>
      </c>
      <c r="C274" s="33">
        <f t="shared" si="95"/>
        <v>683</v>
      </c>
      <c r="D274" s="35">
        <v>674</v>
      </c>
      <c r="E274" s="35">
        <v>7</v>
      </c>
      <c r="F274" s="35">
        <v>0</v>
      </c>
      <c r="G274" s="35">
        <v>0</v>
      </c>
      <c r="H274" s="35">
        <v>0</v>
      </c>
      <c r="I274" s="74">
        <v>2</v>
      </c>
      <c r="J274" s="84"/>
      <c r="K274" s="84"/>
    </row>
    <row r="275" spans="1:11" ht="13.5">
      <c r="A275" s="26"/>
      <c r="B275" s="145"/>
      <c r="C275" s="116">
        <f t="shared" si="95"/>
        <v>100</v>
      </c>
      <c r="D275" s="34">
        <f aca="true" t="shared" si="97" ref="D275:I275">ROUND(SUM(D274/$C274*100),1)</f>
        <v>98.7</v>
      </c>
      <c r="E275" s="34">
        <f t="shared" si="97"/>
        <v>1</v>
      </c>
      <c r="F275" s="34">
        <f t="shared" si="97"/>
        <v>0</v>
      </c>
      <c r="G275" s="34">
        <f t="shared" si="97"/>
        <v>0</v>
      </c>
      <c r="H275" s="34">
        <f t="shared" si="97"/>
        <v>0</v>
      </c>
      <c r="I275" s="73">
        <f t="shared" si="97"/>
        <v>0.3</v>
      </c>
      <c r="J275" s="84"/>
      <c r="K275" s="84"/>
    </row>
    <row r="276" spans="1:11" ht="13.5">
      <c r="A276" s="26"/>
      <c r="B276" s="148" t="s">
        <v>78</v>
      </c>
      <c r="C276" s="33">
        <f t="shared" si="95"/>
        <v>285</v>
      </c>
      <c r="D276" s="35">
        <v>280</v>
      </c>
      <c r="E276" s="35">
        <v>4</v>
      </c>
      <c r="F276" s="35">
        <v>0</v>
      </c>
      <c r="G276" s="35">
        <v>0</v>
      </c>
      <c r="H276" s="35">
        <v>0</v>
      </c>
      <c r="I276" s="74">
        <v>1</v>
      </c>
      <c r="J276" s="84"/>
      <c r="K276" s="84"/>
    </row>
    <row r="277" spans="1:11" ht="13.5">
      <c r="A277" s="26"/>
      <c r="B277" s="149"/>
      <c r="C277" s="120">
        <f t="shared" si="95"/>
        <v>100.00000000000001</v>
      </c>
      <c r="D277" s="36">
        <f aca="true" t="shared" si="98" ref="D277:I277">ROUND(SUM(D276/$C276*100),1)</f>
        <v>98.2</v>
      </c>
      <c r="E277" s="36">
        <f t="shared" si="98"/>
        <v>1.4</v>
      </c>
      <c r="F277" s="36">
        <f t="shared" si="98"/>
        <v>0</v>
      </c>
      <c r="G277" s="36">
        <f t="shared" si="98"/>
        <v>0</v>
      </c>
      <c r="H277" s="36">
        <f t="shared" si="98"/>
        <v>0</v>
      </c>
      <c r="I277" s="75">
        <f t="shared" si="98"/>
        <v>0.4</v>
      </c>
      <c r="J277" s="84"/>
      <c r="K277" s="84"/>
    </row>
    <row r="278" spans="1:11" ht="13.5">
      <c r="A278" s="26"/>
      <c r="B278" s="26"/>
      <c r="C278" s="62"/>
      <c r="D278" s="26"/>
      <c r="E278" s="26"/>
      <c r="F278" s="26"/>
      <c r="G278" s="26"/>
      <c r="H278" s="84"/>
      <c r="I278" s="84"/>
      <c r="J278" s="84"/>
      <c r="K278" s="84"/>
    </row>
    <row r="279" spans="1:11" ht="13.5">
      <c r="A279" s="26" t="s">
        <v>242</v>
      </c>
      <c r="B279" s="26"/>
      <c r="C279" s="62"/>
      <c r="D279" s="26"/>
      <c r="E279" s="26"/>
      <c r="F279" s="26"/>
      <c r="G279" s="26"/>
      <c r="H279" s="84"/>
      <c r="I279" s="84"/>
      <c r="J279" s="84"/>
      <c r="K279" s="84"/>
    </row>
    <row r="280" spans="1:11" ht="13.5">
      <c r="A280" s="26" t="s">
        <v>170</v>
      </c>
      <c r="B280" s="26"/>
      <c r="C280" s="62"/>
      <c r="D280" s="26"/>
      <c r="E280" s="26"/>
      <c r="F280" s="26"/>
      <c r="G280" s="26"/>
      <c r="H280" s="84"/>
      <c r="I280" s="84"/>
      <c r="J280" s="84"/>
      <c r="K280" s="84"/>
    </row>
    <row r="281" spans="1:11" ht="13.5">
      <c r="A281" s="26"/>
      <c r="B281" s="26"/>
      <c r="C281" s="62"/>
      <c r="D281" s="26"/>
      <c r="E281" s="26"/>
      <c r="F281" s="26"/>
      <c r="G281" s="47"/>
      <c r="H281" s="84"/>
      <c r="I281" s="47" t="s">
        <v>204</v>
      </c>
      <c r="J281" s="84"/>
      <c r="K281" s="84"/>
    </row>
    <row r="282" spans="1:11" ht="54">
      <c r="A282" s="26"/>
      <c r="B282" s="125"/>
      <c r="C282" s="29" t="s">
        <v>94</v>
      </c>
      <c r="D282" s="30" t="s">
        <v>16</v>
      </c>
      <c r="E282" s="37" t="s">
        <v>141</v>
      </c>
      <c r="F282" s="37" t="s">
        <v>142</v>
      </c>
      <c r="G282" s="37" t="s">
        <v>17</v>
      </c>
      <c r="H282" s="37" t="s">
        <v>143</v>
      </c>
      <c r="I282" s="70" t="s">
        <v>3</v>
      </c>
      <c r="J282" s="84"/>
      <c r="K282" s="84"/>
    </row>
    <row r="283" spans="1:11" ht="13.5">
      <c r="A283" s="26"/>
      <c r="B283" s="144" t="s">
        <v>94</v>
      </c>
      <c r="C283" s="31">
        <f aca="true" t="shared" si="99" ref="C283:I283">SUM(C285,C287,C289)</f>
        <v>1538</v>
      </c>
      <c r="D283" s="69">
        <f t="shared" si="99"/>
        <v>1473</v>
      </c>
      <c r="E283" s="69">
        <f t="shared" si="99"/>
        <v>34</v>
      </c>
      <c r="F283" s="69">
        <f t="shared" si="99"/>
        <v>5</v>
      </c>
      <c r="G283" s="69">
        <f t="shared" si="99"/>
        <v>5</v>
      </c>
      <c r="H283" s="69">
        <f t="shared" si="99"/>
        <v>0</v>
      </c>
      <c r="I283" s="63">
        <f t="shared" si="99"/>
        <v>21</v>
      </c>
      <c r="J283" s="84"/>
      <c r="K283" s="84"/>
    </row>
    <row r="284" spans="1:11" ht="13.5">
      <c r="A284" s="26"/>
      <c r="B284" s="145"/>
      <c r="C284" s="118">
        <f>SUM(D284:I284)</f>
        <v>100</v>
      </c>
      <c r="D284" s="34">
        <f aca="true" t="shared" si="100" ref="D284:I284">ROUND(SUM(D283/$C283*100),1)</f>
        <v>95.8</v>
      </c>
      <c r="E284" s="34">
        <f t="shared" si="100"/>
        <v>2.2</v>
      </c>
      <c r="F284" s="34">
        <f t="shared" si="100"/>
        <v>0.3</v>
      </c>
      <c r="G284" s="34">
        <f t="shared" si="100"/>
        <v>0.3</v>
      </c>
      <c r="H284" s="34">
        <f t="shared" si="100"/>
        <v>0</v>
      </c>
      <c r="I284" s="73">
        <f t="shared" si="100"/>
        <v>1.4</v>
      </c>
      <c r="J284" s="84"/>
      <c r="K284" s="84"/>
    </row>
    <row r="285" spans="1:11" ht="13.5">
      <c r="A285" s="84"/>
      <c r="B285" s="145" t="s">
        <v>46</v>
      </c>
      <c r="C285" s="33">
        <f aca="true" t="shared" si="101" ref="C285:C290">SUM(D285:I285)</f>
        <v>570</v>
      </c>
      <c r="D285" s="35">
        <v>547</v>
      </c>
      <c r="E285" s="35">
        <v>12</v>
      </c>
      <c r="F285" s="35">
        <v>3</v>
      </c>
      <c r="G285" s="35">
        <v>2</v>
      </c>
      <c r="H285" s="35">
        <v>0</v>
      </c>
      <c r="I285" s="74">
        <v>6</v>
      </c>
      <c r="J285" s="84"/>
      <c r="K285" s="84"/>
    </row>
    <row r="286" spans="1:11" ht="13.5">
      <c r="A286" s="84"/>
      <c r="B286" s="145"/>
      <c r="C286" s="118">
        <f t="shared" si="101"/>
        <v>100</v>
      </c>
      <c r="D286" s="34">
        <f>ROUND(SUM(D285/$C285*100),1)-0.1</f>
        <v>95.9</v>
      </c>
      <c r="E286" s="34">
        <f>ROUND(SUM(E285/$C285*100),1)</f>
        <v>2.1</v>
      </c>
      <c r="F286" s="34">
        <f>ROUND(SUM(F285/$C285*100),1)</f>
        <v>0.5</v>
      </c>
      <c r="G286" s="34">
        <f>ROUND(SUM(G285/$C285*100),1)</f>
        <v>0.4</v>
      </c>
      <c r="H286" s="34">
        <f>ROUND(SUM(H285/$C285*100),1)</f>
        <v>0</v>
      </c>
      <c r="I286" s="73">
        <f>ROUND(SUM(I285/$C285*100),1)</f>
        <v>1.1</v>
      </c>
      <c r="J286" s="84"/>
      <c r="K286" s="84"/>
    </row>
    <row r="287" spans="1:11" ht="13.5">
      <c r="A287" s="84"/>
      <c r="B287" s="145" t="s">
        <v>47</v>
      </c>
      <c r="C287" s="33">
        <f t="shared" si="101"/>
        <v>683</v>
      </c>
      <c r="D287" s="35">
        <v>653</v>
      </c>
      <c r="E287" s="35">
        <v>19</v>
      </c>
      <c r="F287" s="35">
        <v>2</v>
      </c>
      <c r="G287" s="35">
        <v>3</v>
      </c>
      <c r="H287" s="35">
        <v>0</v>
      </c>
      <c r="I287" s="74">
        <v>6</v>
      </c>
      <c r="J287" s="84"/>
      <c r="K287" s="84"/>
    </row>
    <row r="288" spans="1:11" ht="13.5">
      <c r="A288" s="84"/>
      <c r="B288" s="145"/>
      <c r="C288" s="118">
        <f t="shared" si="101"/>
        <v>100</v>
      </c>
      <c r="D288" s="34">
        <f aca="true" t="shared" si="102" ref="D288:I288">ROUND(SUM(D287/$C287*100),1)</f>
        <v>95.6</v>
      </c>
      <c r="E288" s="34">
        <f t="shared" si="102"/>
        <v>2.8</v>
      </c>
      <c r="F288" s="34">
        <f t="shared" si="102"/>
        <v>0.3</v>
      </c>
      <c r="G288" s="34">
        <f t="shared" si="102"/>
        <v>0.4</v>
      </c>
      <c r="H288" s="34">
        <f t="shared" si="102"/>
        <v>0</v>
      </c>
      <c r="I288" s="73">
        <f t="shared" si="102"/>
        <v>0.9</v>
      </c>
      <c r="J288" s="84"/>
      <c r="K288" s="84"/>
    </row>
    <row r="289" spans="1:11" ht="13.5">
      <c r="A289" s="84"/>
      <c r="B289" s="148" t="s">
        <v>78</v>
      </c>
      <c r="C289" s="33">
        <f t="shared" si="101"/>
        <v>285</v>
      </c>
      <c r="D289" s="35">
        <v>273</v>
      </c>
      <c r="E289" s="35">
        <v>3</v>
      </c>
      <c r="F289" s="35">
        <v>0</v>
      </c>
      <c r="G289" s="35">
        <v>0</v>
      </c>
      <c r="H289" s="35">
        <v>0</v>
      </c>
      <c r="I289" s="74">
        <v>9</v>
      </c>
      <c r="J289" s="84"/>
      <c r="K289" s="84"/>
    </row>
    <row r="290" spans="1:11" ht="13.5">
      <c r="A290" s="84"/>
      <c r="B290" s="149"/>
      <c r="C290" s="120">
        <f t="shared" si="101"/>
        <v>100</v>
      </c>
      <c r="D290" s="36">
        <f>ROUND(SUM(D289/$C289*100),1)-0.1</f>
        <v>95.7</v>
      </c>
      <c r="E290" s="36">
        <f>ROUND(SUM(E289/$C289*100),1)</f>
        <v>1.1</v>
      </c>
      <c r="F290" s="36">
        <f>ROUND(SUM(F289/$C289*100),1)</f>
        <v>0</v>
      </c>
      <c r="G290" s="36">
        <f>ROUND(SUM(G289/$C289*100),1)</f>
        <v>0</v>
      </c>
      <c r="H290" s="36">
        <f>ROUND(SUM(H289/$C289*100),1)</f>
        <v>0</v>
      </c>
      <c r="I290" s="75">
        <f>ROUND(SUM(I289/$C289*100),1)</f>
        <v>3.2</v>
      </c>
      <c r="J290" s="84"/>
      <c r="K290" s="84"/>
    </row>
    <row r="291" spans="1:11" ht="13.5">
      <c r="A291" s="84"/>
      <c r="B291" s="84"/>
      <c r="C291" s="85"/>
      <c r="D291" s="84"/>
      <c r="E291" s="84"/>
      <c r="F291" s="84"/>
      <c r="G291" s="84"/>
      <c r="H291" s="84"/>
      <c r="I291" s="84"/>
      <c r="J291" s="84"/>
      <c r="K291" s="84"/>
    </row>
    <row r="292" spans="1:11" ht="13.5">
      <c r="A292" s="26" t="s">
        <v>243</v>
      </c>
      <c r="B292" s="26"/>
      <c r="C292" s="62"/>
      <c r="D292" s="26"/>
      <c r="E292" s="26"/>
      <c r="F292" s="26"/>
      <c r="G292" s="26"/>
      <c r="H292" s="84"/>
      <c r="I292" s="84"/>
      <c r="J292" s="84"/>
      <c r="K292" s="84"/>
    </row>
    <row r="293" spans="1:11" ht="13.5">
      <c r="A293" s="26" t="s">
        <v>170</v>
      </c>
      <c r="B293" s="26"/>
      <c r="C293" s="62"/>
      <c r="D293" s="26"/>
      <c r="E293" s="26"/>
      <c r="F293" s="26"/>
      <c r="G293" s="26"/>
      <c r="H293" s="84"/>
      <c r="I293" s="84"/>
      <c r="J293" s="84"/>
      <c r="K293" s="84"/>
    </row>
    <row r="294" spans="1:11" ht="13.5">
      <c r="A294" s="26"/>
      <c r="B294" s="26"/>
      <c r="C294" s="62"/>
      <c r="D294" s="26"/>
      <c r="E294" s="26"/>
      <c r="F294" s="26"/>
      <c r="G294" s="47"/>
      <c r="H294" s="84"/>
      <c r="I294" s="47" t="s">
        <v>204</v>
      </c>
      <c r="J294" s="84"/>
      <c r="K294" s="84"/>
    </row>
    <row r="295" spans="1:11" ht="54">
      <c r="A295" s="26"/>
      <c r="B295" s="125"/>
      <c r="C295" s="29" t="s">
        <v>94</v>
      </c>
      <c r="D295" s="30" t="s">
        <v>16</v>
      </c>
      <c r="E295" s="37" t="s">
        <v>141</v>
      </c>
      <c r="F295" s="37" t="s">
        <v>142</v>
      </c>
      <c r="G295" s="37" t="s">
        <v>17</v>
      </c>
      <c r="H295" s="37" t="s">
        <v>143</v>
      </c>
      <c r="I295" s="70" t="s">
        <v>3</v>
      </c>
      <c r="J295" s="84"/>
      <c r="K295" s="84"/>
    </row>
    <row r="296" spans="1:11" ht="13.5">
      <c r="A296" s="26"/>
      <c r="B296" s="144" t="s">
        <v>94</v>
      </c>
      <c r="C296" s="31">
        <f aca="true" t="shared" si="103" ref="C296:I296">SUM(C298,C300,C302)</f>
        <v>1538</v>
      </c>
      <c r="D296" s="69">
        <f t="shared" si="103"/>
        <v>1342</v>
      </c>
      <c r="E296" s="69">
        <f t="shared" si="103"/>
        <v>58</v>
      </c>
      <c r="F296" s="69">
        <f t="shared" si="103"/>
        <v>4</v>
      </c>
      <c r="G296" s="69">
        <f t="shared" si="103"/>
        <v>9</v>
      </c>
      <c r="H296" s="69">
        <f t="shared" si="103"/>
        <v>1</v>
      </c>
      <c r="I296" s="63">
        <f t="shared" si="103"/>
        <v>124</v>
      </c>
      <c r="J296" s="84"/>
      <c r="K296" s="84"/>
    </row>
    <row r="297" spans="1:11" ht="13.5">
      <c r="A297" s="26"/>
      <c r="B297" s="145"/>
      <c r="C297" s="116">
        <f>SUM(D297:I297)</f>
        <v>99.99999999999999</v>
      </c>
      <c r="D297" s="34">
        <f>ROUND(SUM(D296/$C296*100),1)-0.1</f>
        <v>87.2</v>
      </c>
      <c r="E297" s="34">
        <f>ROUND(SUM(E296/$C296*100),1)</f>
        <v>3.8</v>
      </c>
      <c r="F297" s="34">
        <f>ROUND(SUM(F296/$C296*100),1)</f>
        <v>0.3</v>
      </c>
      <c r="G297" s="34">
        <f>ROUND(SUM(G296/$C296*100),1)</f>
        <v>0.6</v>
      </c>
      <c r="H297" s="34">
        <f>ROUND(SUM(H296/$C296*100),1)</f>
        <v>0.1</v>
      </c>
      <c r="I297" s="73">
        <f>ROUND(SUM(I296/$C296*100),1)-0.1</f>
        <v>8</v>
      </c>
      <c r="J297" s="84"/>
      <c r="K297" s="84"/>
    </row>
    <row r="298" spans="1:11" ht="13.5">
      <c r="A298" s="84"/>
      <c r="B298" s="145" t="s">
        <v>46</v>
      </c>
      <c r="C298" s="33">
        <f aca="true" t="shared" si="104" ref="C298:C303">SUM(D298:I298)</f>
        <v>570</v>
      </c>
      <c r="D298" s="35">
        <v>475</v>
      </c>
      <c r="E298" s="35">
        <v>27</v>
      </c>
      <c r="F298" s="35">
        <v>2</v>
      </c>
      <c r="G298" s="35">
        <v>1</v>
      </c>
      <c r="H298" s="35">
        <v>0</v>
      </c>
      <c r="I298" s="74">
        <v>65</v>
      </c>
      <c r="J298" s="84"/>
      <c r="K298" s="84"/>
    </row>
    <row r="299" spans="1:11" ht="13.5">
      <c r="A299" s="84"/>
      <c r="B299" s="145"/>
      <c r="C299" s="116">
        <f t="shared" si="104"/>
        <v>100.00000000000001</v>
      </c>
      <c r="D299" s="34">
        <f aca="true" t="shared" si="105" ref="D299:I299">ROUND(SUM(D298/$C298*100),1)</f>
        <v>83.3</v>
      </c>
      <c r="E299" s="34">
        <f t="shared" si="105"/>
        <v>4.7</v>
      </c>
      <c r="F299" s="34">
        <f t="shared" si="105"/>
        <v>0.4</v>
      </c>
      <c r="G299" s="34">
        <f t="shared" si="105"/>
        <v>0.2</v>
      </c>
      <c r="H299" s="34">
        <f t="shared" si="105"/>
        <v>0</v>
      </c>
      <c r="I299" s="73">
        <f t="shared" si="105"/>
        <v>11.4</v>
      </c>
      <c r="J299" s="84"/>
      <c r="K299" s="84"/>
    </row>
    <row r="300" spans="1:11" ht="13.5">
      <c r="A300" s="84"/>
      <c r="B300" s="145" t="s">
        <v>47</v>
      </c>
      <c r="C300" s="33">
        <f t="shared" si="104"/>
        <v>683</v>
      </c>
      <c r="D300" s="35">
        <v>617</v>
      </c>
      <c r="E300" s="35">
        <v>20</v>
      </c>
      <c r="F300" s="35">
        <v>2</v>
      </c>
      <c r="G300" s="35">
        <v>6</v>
      </c>
      <c r="H300" s="35">
        <v>1</v>
      </c>
      <c r="I300" s="74">
        <v>37</v>
      </c>
      <c r="J300" s="84"/>
      <c r="K300" s="84"/>
    </row>
    <row r="301" spans="1:11" ht="13.5">
      <c r="A301" s="84"/>
      <c r="B301" s="145"/>
      <c r="C301" s="116">
        <f t="shared" si="104"/>
        <v>100</v>
      </c>
      <c r="D301" s="34">
        <f>ROUND(SUM(D300/$C300*100),1)+0.1</f>
        <v>90.39999999999999</v>
      </c>
      <c r="E301" s="34">
        <f>ROUND(SUM(E300/$C300*100),1)</f>
        <v>2.9</v>
      </c>
      <c r="F301" s="34">
        <f>ROUND(SUM(F300/$C300*100),1)</f>
        <v>0.3</v>
      </c>
      <c r="G301" s="34">
        <f>ROUND(SUM(G300/$C300*100),1)</f>
        <v>0.9</v>
      </c>
      <c r="H301" s="34">
        <f>ROUND(SUM(H300/$C300*100),1)</f>
        <v>0.1</v>
      </c>
      <c r="I301" s="73">
        <f>ROUND(SUM(I300/$C300*100),1)</f>
        <v>5.4</v>
      </c>
      <c r="J301" s="84"/>
      <c r="K301" s="84"/>
    </row>
    <row r="302" spans="1:11" ht="13.5">
      <c r="A302" s="84"/>
      <c r="B302" s="148" t="s">
        <v>78</v>
      </c>
      <c r="C302" s="33">
        <f t="shared" si="104"/>
        <v>285</v>
      </c>
      <c r="D302" s="35">
        <v>250</v>
      </c>
      <c r="E302" s="35">
        <v>11</v>
      </c>
      <c r="F302" s="35">
        <v>0</v>
      </c>
      <c r="G302" s="35">
        <v>2</v>
      </c>
      <c r="H302" s="35">
        <v>0</v>
      </c>
      <c r="I302" s="74">
        <v>22</v>
      </c>
      <c r="J302" s="84"/>
      <c r="K302" s="84"/>
    </row>
    <row r="303" spans="1:11" ht="13.5">
      <c r="A303" s="84"/>
      <c r="B303" s="149"/>
      <c r="C303" s="120">
        <f t="shared" si="104"/>
        <v>100.00000000000001</v>
      </c>
      <c r="D303" s="36">
        <f aca="true" t="shared" si="106" ref="D303:I303">ROUND(SUM(D302/$C302*100),1)</f>
        <v>87.7</v>
      </c>
      <c r="E303" s="36">
        <f t="shared" si="106"/>
        <v>3.9</v>
      </c>
      <c r="F303" s="36">
        <f t="shared" si="106"/>
        <v>0</v>
      </c>
      <c r="G303" s="36">
        <f t="shared" si="106"/>
        <v>0.7</v>
      </c>
      <c r="H303" s="36">
        <f t="shared" si="106"/>
        <v>0</v>
      </c>
      <c r="I303" s="75">
        <f t="shared" si="106"/>
        <v>7.7</v>
      </c>
      <c r="J303" s="84"/>
      <c r="K303" s="84"/>
    </row>
    <row r="304" spans="1:11" ht="13.5">
      <c r="A304" s="84"/>
      <c r="B304" s="21"/>
      <c r="C304" s="60"/>
      <c r="D304" s="42"/>
      <c r="E304" s="42"/>
      <c r="F304" s="42"/>
      <c r="G304" s="42"/>
      <c r="H304" s="84"/>
      <c r="I304" s="84"/>
      <c r="J304" s="84"/>
      <c r="K304" s="84"/>
    </row>
    <row r="305" spans="1:11" ht="13.5">
      <c r="A305" s="26" t="s">
        <v>264</v>
      </c>
      <c r="B305" s="26"/>
      <c r="C305" s="62"/>
      <c r="D305" s="26"/>
      <c r="E305" s="26"/>
      <c r="F305" s="26"/>
      <c r="G305" s="26"/>
      <c r="H305" s="26"/>
      <c r="I305" s="84"/>
      <c r="J305" s="84"/>
      <c r="K305" s="84"/>
    </row>
    <row r="306" spans="1:11" ht="13.5">
      <c r="A306" s="26" t="s">
        <v>181</v>
      </c>
      <c r="B306" s="26"/>
      <c r="C306" s="62"/>
      <c r="D306" s="26"/>
      <c r="E306" s="26"/>
      <c r="F306" s="26"/>
      <c r="G306" s="26"/>
      <c r="H306" s="26"/>
      <c r="I306" s="84"/>
      <c r="J306" s="84"/>
      <c r="K306" s="84"/>
    </row>
    <row r="307" spans="1:11" ht="13.5">
      <c r="A307" s="26" t="s">
        <v>202</v>
      </c>
      <c r="B307" s="26"/>
      <c r="C307" s="62"/>
      <c r="D307" s="26"/>
      <c r="E307" s="26"/>
      <c r="F307" s="26"/>
      <c r="G307" s="26"/>
      <c r="H307" s="26"/>
      <c r="I307" s="84"/>
      <c r="J307" s="84"/>
      <c r="K307" s="84"/>
    </row>
    <row r="308" spans="1:12" ht="13.5">
      <c r="A308" s="86"/>
      <c r="B308" s="26"/>
      <c r="C308" s="62"/>
      <c r="D308" s="26"/>
      <c r="E308" s="26"/>
      <c r="F308" s="26"/>
      <c r="G308" s="26"/>
      <c r="H308" s="47"/>
      <c r="I308" s="84"/>
      <c r="J308" s="84"/>
      <c r="K308" s="84"/>
      <c r="L308" s="47" t="s">
        <v>204</v>
      </c>
    </row>
    <row r="309" spans="1:12" ht="54">
      <c r="A309" s="26"/>
      <c r="B309" s="125"/>
      <c r="C309" s="29" t="s">
        <v>206</v>
      </c>
      <c r="D309" s="30" t="s">
        <v>18</v>
      </c>
      <c r="E309" s="37" t="s">
        <v>52</v>
      </c>
      <c r="F309" s="37" t="s">
        <v>53</v>
      </c>
      <c r="G309" s="37" t="s">
        <v>54</v>
      </c>
      <c r="H309" s="37" t="s">
        <v>55</v>
      </c>
      <c r="I309" s="37" t="s">
        <v>56</v>
      </c>
      <c r="J309" s="37" t="s">
        <v>57</v>
      </c>
      <c r="K309" s="76" t="s">
        <v>93</v>
      </c>
      <c r="L309" s="48" t="s">
        <v>58</v>
      </c>
    </row>
    <row r="310" spans="1:12" ht="15.75" customHeight="1">
      <c r="A310" s="26"/>
      <c r="B310" s="144" t="s">
        <v>94</v>
      </c>
      <c r="C310" s="31">
        <f>SUM(C312,C314,C316)</f>
        <v>7</v>
      </c>
      <c r="D310" s="32">
        <f>SUM(D312,D314,D316)</f>
        <v>1</v>
      </c>
      <c r="E310" s="32">
        <f aca="true" t="shared" si="107" ref="E310:K310">SUM(E312,E314,E316)</f>
        <v>6</v>
      </c>
      <c r="F310" s="32">
        <f>SUM(F312,F314,F316)</f>
        <v>2</v>
      </c>
      <c r="G310" s="32">
        <f t="shared" si="107"/>
        <v>0</v>
      </c>
      <c r="H310" s="32">
        <f t="shared" si="107"/>
        <v>0</v>
      </c>
      <c r="I310" s="32">
        <f t="shared" si="107"/>
        <v>0</v>
      </c>
      <c r="J310" s="32">
        <f t="shared" si="107"/>
        <v>0</v>
      </c>
      <c r="K310" s="32">
        <f t="shared" si="107"/>
        <v>0</v>
      </c>
      <c r="L310" s="63">
        <f>SUM(L312,L314,L316)</f>
        <v>0</v>
      </c>
    </row>
    <row r="311" spans="1:12" ht="13.5">
      <c r="A311" s="26"/>
      <c r="B311" s="145"/>
      <c r="C311" s="128" t="s">
        <v>207</v>
      </c>
      <c r="D311" s="34">
        <f aca="true" t="shared" si="108" ref="D311:J311">ROUND(SUM(D310/$C310*100),1)</f>
        <v>14.3</v>
      </c>
      <c r="E311" s="34">
        <f t="shared" si="108"/>
        <v>85.7</v>
      </c>
      <c r="F311" s="34">
        <f t="shared" si="108"/>
        <v>28.6</v>
      </c>
      <c r="G311" s="34">
        <f t="shared" si="108"/>
        <v>0</v>
      </c>
      <c r="H311" s="34">
        <f t="shared" si="108"/>
        <v>0</v>
      </c>
      <c r="I311" s="34">
        <f t="shared" si="108"/>
        <v>0</v>
      </c>
      <c r="J311" s="34">
        <f t="shared" si="108"/>
        <v>0</v>
      </c>
      <c r="K311" s="34">
        <f>ROUND(SUM(K310/$C310*100),1)</f>
        <v>0</v>
      </c>
      <c r="L311" s="64">
        <f>ROUND(SUM(L310/$C310*100),1)</f>
        <v>0</v>
      </c>
    </row>
    <row r="312" spans="1:12" ht="13.5">
      <c r="A312" s="84"/>
      <c r="B312" s="145" t="s">
        <v>46</v>
      </c>
      <c r="C312" s="33">
        <f>SUM(D312:L312)</f>
        <v>1</v>
      </c>
      <c r="D312" s="35">
        <v>0</v>
      </c>
      <c r="E312" s="35">
        <v>0</v>
      </c>
      <c r="F312" s="35">
        <v>1</v>
      </c>
      <c r="G312" s="35">
        <v>0</v>
      </c>
      <c r="H312" s="35">
        <v>0</v>
      </c>
      <c r="I312" s="35">
        <v>0</v>
      </c>
      <c r="J312" s="35">
        <v>0</v>
      </c>
      <c r="K312" s="35">
        <v>0</v>
      </c>
      <c r="L312" s="65">
        <v>0</v>
      </c>
    </row>
    <row r="313" spans="1:12" ht="13.5">
      <c r="A313" s="84"/>
      <c r="B313" s="145"/>
      <c r="C313" s="128" t="s">
        <v>207</v>
      </c>
      <c r="D313" s="34">
        <f aca="true" t="shared" si="109" ref="D313:J313">ROUND(SUM(D312/$C312*100),1)</f>
        <v>0</v>
      </c>
      <c r="E313" s="34">
        <f t="shared" si="109"/>
        <v>0</v>
      </c>
      <c r="F313" s="34">
        <f t="shared" si="109"/>
        <v>100</v>
      </c>
      <c r="G313" s="34">
        <f t="shared" si="109"/>
        <v>0</v>
      </c>
      <c r="H313" s="34">
        <f t="shared" si="109"/>
        <v>0</v>
      </c>
      <c r="I313" s="34">
        <f t="shared" si="109"/>
        <v>0</v>
      </c>
      <c r="J313" s="34">
        <f t="shared" si="109"/>
        <v>0</v>
      </c>
      <c r="K313" s="34">
        <f>ROUND(SUM(K312/$C312*100),1)</f>
        <v>0</v>
      </c>
      <c r="L313" s="64">
        <f>ROUND(SUM(L312/$C312*100),1)</f>
        <v>0</v>
      </c>
    </row>
    <row r="314" spans="1:12" ht="13.5">
      <c r="A314" s="84"/>
      <c r="B314" s="145" t="s">
        <v>47</v>
      </c>
      <c r="C314" s="33">
        <v>4</v>
      </c>
      <c r="D314" s="35">
        <v>1</v>
      </c>
      <c r="E314" s="35">
        <v>4</v>
      </c>
      <c r="F314" s="35">
        <v>1</v>
      </c>
      <c r="G314" s="35">
        <v>0</v>
      </c>
      <c r="H314" s="35">
        <v>0</v>
      </c>
      <c r="I314" s="35">
        <v>0</v>
      </c>
      <c r="J314" s="35">
        <v>0</v>
      </c>
      <c r="K314" s="35">
        <v>0</v>
      </c>
      <c r="L314" s="65">
        <v>0</v>
      </c>
    </row>
    <row r="315" spans="1:12" ht="13.5">
      <c r="A315" s="84"/>
      <c r="B315" s="145"/>
      <c r="C315" s="128" t="s">
        <v>207</v>
      </c>
      <c r="D315" s="34">
        <f aca="true" t="shared" si="110" ref="D315:J315">ROUND(SUM(D314/$C314*100),1)</f>
        <v>25</v>
      </c>
      <c r="E315" s="34">
        <f t="shared" si="110"/>
        <v>100</v>
      </c>
      <c r="F315" s="34">
        <f t="shared" si="110"/>
        <v>25</v>
      </c>
      <c r="G315" s="34">
        <f t="shared" si="110"/>
        <v>0</v>
      </c>
      <c r="H315" s="34">
        <f t="shared" si="110"/>
        <v>0</v>
      </c>
      <c r="I315" s="34">
        <f t="shared" si="110"/>
        <v>0</v>
      </c>
      <c r="J315" s="34">
        <f t="shared" si="110"/>
        <v>0</v>
      </c>
      <c r="K315" s="34">
        <f>ROUND(SUM(K314/$C314*100),1)</f>
        <v>0</v>
      </c>
      <c r="L315" s="64">
        <f>ROUND(SUM(L314/$C314*100),1)</f>
        <v>0</v>
      </c>
    </row>
    <row r="316" spans="1:12" ht="13.5">
      <c r="A316" s="84"/>
      <c r="B316" s="146" t="s">
        <v>78</v>
      </c>
      <c r="C316" s="33">
        <f>SUM(D316:L316)</f>
        <v>2</v>
      </c>
      <c r="D316" s="71">
        <v>0</v>
      </c>
      <c r="E316" s="71">
        <v>2</v>
      </c>
      <c r="F316" s="71">
        <v>0</v>
      </c>
      <c r="G316" s="71">
        <v>0</v>
      </c>
      <c r="H316" s="71">
        <v>0</v>
      </c>
      <c r="I316" s="71">
        <v>0</v>
      </c>
      <c r="J316" s="71">
        <v>0</v>
      </c>
      <c r="K316" s="71">
        <v>0</v>
      </c>
      <c r="L316" s="77">
        <v>0</v>
      </c>
    </row>
    <row r="317" spans="1:12" ht="13.5">
      <c r="A317" s="84"/>
      <c r="B317" s="147"/>
      <c r="C317" s="127" t="s">
        <v>207</v>
      </c>
      <c r="D317" s="58">
        <f aca="true" t="shared" si="111" ref="D317:L317">ROUND(SUM(D316/$C316*100),1)</f>
        <v>0</v>
      </c>
      <c r="E317" s="58">
        <f t="shared" si="111"/>
        <v>100</v>
      </c>
      <c r="F317" s="58">
        <f t="shared" si="111"/>
        <v>0</v>
      </c>
      <c r="G317" s="58">
        <f t="shared" si="111"/>
        <v>0</v>
      </c>
      <c r="H317" s="58">
        <f t="shared" si="111"/>
        <v>0</v>
      </c>
      <c r="I317" s="58">
        <f t="shared" si="111"/>
        <v>0</v>
      </c>
      <c r="J317" s="58">
        <f t="shared" si="111"/>
        <v>0</v>
      </c>
      <c r="K317" s="58">
        <f t="shared" si="111"/>
        <v>0</v>
      </c>
      <c r="L317" s="78">
        <f t="shared" si="111"/>
        <v>0</v>
      </c>
    </row>
    <row r="318" spans="1:11" ht="13.5">
      <c r="A318" s="84"/>
      <c r="B318" s="84"/>
      <c r="C318" s="85"/>
      <c r="D318" s="84"/>
      <c r="E318" s="84"/>
      <c r="F318" s="84"/>
      <c r="G318" s="84"/>
      <c r="H318" s="84"/>
      <c r="I318" s="84"/>
      <c r="J318" s="84"/>
      <c r="K318" s="84"/>
    </row>
    <row r="319" spans="1:11" ht="13.5">
      <c r="A319" s="26" t="s">
        <v>265</v>
      </c>
      <c r="B319" s="26"/>
      <c r="C319" s="62"/>
      <c r="D319" s="26"/>
      <c r="E319" s="26"/>
      <c r="F319" s="26"/>
      <c r="G319" s="26"/>
      <c r="H319" s="26"/>
      <c r="I319" s="26"/>
      <c r="J319" s="26"/>
      <c r="K319" s="84"/>
    </row>
    <row r="320" spans="1:11" ht="13.5">
      <c r="A320" s="26" t="s">
        <v>181</v>
      </c>
      <c r="B320" s="26"/>
      <c r="D320" s="26"/>
      <c r="E320" s="26"/>
      <c r="F320" s="26"/>
      <c r="G320" s="26"/>
      <c r="H320" s="26"/>
      <c r="I320" s="26"/>
      <c r="J320" s="26"/>
      <c r="K320" s="84"/>
    </row>
    <row r="321" spans="1:11" ht="13.5">
      <c r="A321" s="26" t="s">
        <v>202</v>
      </c>
      <c r="B321" s="26"/>
      <c r="D321" s="26"/>
      <c r="E321" s="26"/>
      <c r="F321" s="26"/>
      <c r="G321" s="26"/>
      <c r="H321" s="26"/>
      <c r="I321" s="26"/>
      <c r="J321" s="26"/>
      <c r="K321" s="84"/>
    </row>
    <row r="322" spans="1:12" ht="13.5">
      <c r="A322" s="26"/>
      <c r="B322" s="26"/>
      <c r="C322" s="62"/>
      <c r="D322" s="26"/>
      <c r="E322" s="26"/>
      <c r="F322" s="26"/>
      <c r="G322" s="26"/>
      <c r="H322" s="26"/>
      <c r="I322" s="26"/>
      <c r="J322" s="84"/>
      <c r="L322" s="47" t="s">
        <v>204</v>
      </c>
    </row>
    <row r="323" spans="1:12" ht="54">
      <c r="A323" s="26"/>
      <c r="B323" s="125"/>
      <c r="C323" s="29" t="s">
        <v>206</v>
      </c>
      <c r="D323" s="30" t="s">
        <v>18</v>
      </c>
      <c r="E323" s="37" t="s">
        <v>52</v>
      </c>
      <c r="F323" s="37" t="s">
        <v>53</v>
      </c>
      <c r="G323" s="37" t="s">
        <v>54</v>
      </c>
      <c r="H323" s="37" t="s">
        <v>55</v>
      </c>
      <c r="I323" s="37" t="s">
        <v>56</v>
      </c>
      <c r="J323" s="37" t="s">
        <v>57</v>
      </c>
      <c r="K323" s="76" t="s">
        <v>93</v>
      </c>
      <c r="L323" s="48" t="s">
        <v>58</v>
      </c>
    </row>
    <row r="324" spans="1:12" ht="13.5">
      <c r="A324" s="26"/>
      <c r="B324" s="144" t="s">
        <v>94</v>
      </c>
      <c r="C324" s="31">
        <f aca="true" t="shared" si="112" ref="C324:L324">SUM(C326,C328,C330)</f>
        <v>106</v>
      </c>
      <c r="D324" s="32">
        <f t="shared" si="112"/>
        <v>42</v>
      </c>
      <c r="E324" s="32">
        <f t="shared" si="112"/>
        <v>41</v>
      </c>
      <c r="F324" s="32">
        <f t="shared" si="112"/>
        <v>0</v>
      </c>
      <c r="G324" s="32">
        <f t="shared" si="112"/>
        <v>24</v>
      </c>
      <c r="H324" s="32">
        <f t="shared" si="112"/>
        <v>0</v>
      </c>
      <c r="I324" s="32">
        <f t="shared" si="112"/>
        <v>8</v>
      </c>
      <c r="J324" s="32">
        <f t="shared" si="112"/>
        <v>2</v>
      </c>
      <c r="K324" s="32">
        <f t="shared" si="112"/>
        <v>4</v>
      </c>
      <c r="L324" s="63">
        <f t="shared" si="112"/>
        <v>0</v>
      </c>
    </row>
    <row r="325" spans="1:12" ht="13.5">
      <c r="A325" s="26"/>
      <c r="B325" s="145"/>
      <c r="C325" s="128" t="s">
        <v>207</v>
      </c>
      <c r="D325" s="34">
        <f>ROUND(SUM(D324/$C324*100),1)</f>
        <v>39.6</v>
      </c>
      <c r="E325" s="34">
        <f aca="true" t="shared" si="113" ref="E325:K325">ROUND(SUM(E324/$C324*100),1)</f>
        <v>38.7</v>
      </c>
      <c r="F325" s="34">
        <f t="shared" si="113"/>
        <v>0</v>
      </c>
      <c r="G325" s="34">
        <f t="shared" si="113"/>
        <v>22.6</v>
      </c>
      <c r="H325" s="34">
        <f t="shared" si="113"/>
        <v>0</v>
      </c>
      <c r="I325" s="34">
        <f t="shared" si="113"/>
        <v>7.5</v>
      </c>
      <c r="J325" s="34">
        <f t="shared" si="113"/>
        <v>1.9</v>
      </c>
      <c r="K325" s="34">
        <f t="shared" si="113"/>
        <v>3.8</v>
      </c>
      <c r="L325" s="64">
        <f>ROUND(SUM(L324/$C324*100),1)</f>
        <v>0</v>
      </c>
    </row>
    <row r="326" spans="1:12" ht="13.5">
      <c r="A326" s="84"/>
      <c r="B326" s="145" t="s">
        <v>46</v>
      </c>
      <c r="C326" s="33">
        <v>47</v>
      </c>
      <c r="D326" s="35">
        <v>20</v>
      </c>
      <c r="E326" s="35">
        <v>18</v>
      </c>
      <c r="F326" s="35">
        <v>0</v>
      </c>
      <c r="G326" s="35">
        <v>11</v>
      </c>
      <c r="H326" s="35">
        <v>0</v>
      </c>
      <c r="I326" s="35">
        <v>3</v>
      </c>
      <c r="J326" s="35">
        <v>1</v>
      </c>
      <c r="K326" s="35">
        <v>2</v>
      </c>
      <c r="L326" s="65">
        <v>0</v>
      </c>
    </row>
    <row r="327" spans="1:12" ht="13.5">
      <c r="A327" s="84"/>
      <c r="B327" s="145"/>
      <c r="C327" s="128" t="s">
        <v>207</v>
      </c>
      <c r="D327" s="34">
        <f aca="true" t="shared" si="114" ref="D327:K327">ROUND(SUM(D326/$C326*100),1)</f>
        <v>42.6</v>
      </c>
      <c r="E327" s="34">
        <f t="shared" si="114"/>
        <v>38.3</v>
      </c>
      <c r="F327" s="34">
        <f t="shared" si="114"/>
        <v>0</v>
      </c>
      <c r="G327" s="34">
        <f t="shared" si="114"/>
        <v>23.4</v>
      </c>
      <c r="H327" s="34">
        <f t="shared" si="114"/>
        <v>0</v>
      </c>
      <c r="I327" s="34">
        <f t="shared" si="114"/>
        <v>6.4</v>
      </c>
      <c r="J327" s="34">
        <f t="shared" si="114"/>
        <v>2.1</v>
      </c>
      <c r="K327" s="34">
        <f t="shared" si="114"/>
        <v>4.3</v>
      </c>
      <c r="L327" s="64">
        <f>ROUND(SUM(L326/$C326*100),1)</f>
        <v>0</v>
      </c>
    </row>
    <row r="328" spans="1:12" ht="13.5">
      <c r="A328" s="84"/>
      <c r="B328" s="145" t="s">
        <v>47</v>
      </c>
      <c r="C328" s="33">
        <v>40</v>
      </c>
      <c r="D328" s="35">
        <v>15</v>
      </c>
      <c r="E328" s="35">
        <v>18</v>
      </c>
      <c r="F328" s="35">
        <v>0</v>
      </c>
      <c r="G328" s="35">
        <v>8</v>
      </c>
      <c r="H328" s="35">
        <v>0</v>
      </c>
      <c r="I328" s="35">
        <v>3</v>
      </c>
      <c r="J328" s="35">
        <v>1</v>
      </c>
      <c r="K328" s="35">
        <v>2</v>
      </c>
      <c r="L328" s="65">
        <v>0</v>
      </c>
    </row>
    <row r="329" spans="1:12" ht="13.5">
      <c r="A329" s="84"/>
      <c r="B329" s="145"/>
      <c r="C329" s="128" t="s">
        <v>207</v>
      </c>
      <c r="D329" s="34">
        <f aca="true" t="shared" si="115" ref="D329:K329">ROUND(SUM(D328/$C328*100),1)</f>
        <v>37.5</v>
      </c>
      <c r="E329" s="34">
        <f t="shared" si="115"/>
        <v>45</v>
      </c>
      <c r="F329" s="34">
        <f t="shared" si="115"/>
        <v>0</v>
      </c>
      <c r="G329" s="34">
        <f t="shared" si="115"/>
        <v>20</v>
      </c>
      <c r="H329" s="34">
        <f t="shared" si="115"/>
        <v>0</v>
      </c>
      <c r="I329" s="34">
        <f t="shared" si="115"/>
        <v>7.5</v>
      </c>
      <c r="J329" s="34">
        <f t="shared" si="115"/>
        <v>2.5</v>
      </c>
      <c r="K329" s="34">
        <f t="shared" si="115"/>
        <v>5</v>
      </c>
      <c r="L329" s="64">
        <f>ROUND(SUM(L328/$C328*100),1)</f>
        <v>0</v>
      </c>
    </row>
    <row r="330" spans="1:12" ht="13.5">
      <c r="A330" s="84"/>
      <c r="B330" s="146" t="s">
        <v>78</v>
      </c>
      <c r="C330" s="33">
        <v>19</v>
      </c>
      <c r="D330" s="71">
        <v>7</v>
      </c>
      <c r="E330" s="71">
        <v>5</v>
      </c>
      <c r="F330" s="71">
        <v>0</v>
      </c>
      <c r="G330" s="71">
        <v>5</v>
      </c>
      <c r="H330" s="71">
        <v>0</v>
      </c>
      <c r="I330" s="71">
        <v>2</v>
      </c>
      <c r="J330" s="71">
        <v>0</v>
      </c>
      <c r="K330" s="71">
        <v>0</v>
      </c>
      <c r="L330" s="77">
        <v>0</v>
      </c>
    </row>
    <row r="331" spans="1:12" ht="13.5">
      <c r="A331" s="84"/>
      <c r="B331" s="147"/>
      <c r="C331" s="127" t="s">
        <v>207</v>
      </c>
      <c r="D331" s="58">
        <f>ROUND(SUM(D330/$C330*100),1)</f>
        <v>36.8</v>
      </c>
      <c r="E331" s="58">
        <f>ROUND(SUM(E330/$C330*100),1)</f>
        <v>26.3</v>
      </c>
      <c r="F331" s="58">
        <f aca="true" t="shared" si="116" ref="F331:K331">ROUND(SUM(F330/$C330*100),1)</f>
        <v>0</v>
      </c>
      <c r="G331" s="58">
        <f t="shared" si="116"/>
        <v>26.3</v>
      </c>
      <c r="H331" s="58">
        <f t="shared" si="116"/>
        <v>0</v>
      </c>
      <c r="I331" s="58">
        <f t="shared" si="116"/>
        <v>10.5</v>
      </c>
      <c r="J331" s="58">
        <f t="shared" si="116"/>
        <v>0</v>
      </c>
      <c r="K331" s="58">
        <f t="shared" si="116"/>
        <v>0</v>
      </c>
      <c r="L331" s="78">
        <f>ROUND(SUM(L330/$C330*100),1)</f>
        <v>0</v>
      </c>
    </row>
    <row r="332" spans="1:11" ht="13.5">
      <c r="A332" s="84"/>
      <c r="B332" s="84"/>
      <c r="C332" s="85"/>
      <c r="D332" s="84"/>
      <c r="E332" s="84"/>
      <c r="F332" s="84"/>
      <c r="G332" s="84"/>
      <c r="H332" s="84"/>
      <c r="I332" s="84"/>
      <c r="J332" s="84"/>
      <c r="K332" s="84"/>
    </row>
    <row r="333" spans="1:11" ht="13.5">
      <c r="A333" s="26" t="s">
        <v>244</v>
      </c>
      <c r="B333" s="26"/>
      <c r="C333" s="62"/>
      <c r="D333" s="26"/>
      <c r="E333" s="26"/>
      <c r="F333" s="26"/>
      <c r="G333" s="26"/>
      <c r="H333" s="26"/>
      <c r="I333" s="26"/>
      <c r="J333" s="84"/>
      <c r="K333" s="84"/>
    </row>
    <row r="334" spans="1:11" ht="13.5">
      <c r="A334" s="26" t="s">
        <v>270</v>
      </c>
      <c r="B334" s="26"/>
      <c r="C334" s="62"/>
      <c r="D334" s="26"/>
      <c r="E334" s="26"/>
      <c r="F334" s="26"/>
      <c r="G334" s="26"/>
      <c r="H334" s="26"/>
      <c r="I334" s="26"/>
      <c r="J334" s="84"/>
      <c r="K334" s="84"/>
    </row>
    <row r="335" spans="1:11" ht="13.5">
      <c r="A335" s="26"/>
      <c r="B335" s="26"/>
      <c r="C335" s="62"/>
      <c r="D335" s="26"/>
      <c r="E335" s="26"/>
      <c r="F335" s="26"/>
      <c r="G335" s="26"/>
      <c r="H335" s="26"/>
      <c r="J335" s="47" t="s">
        <v>204</v>
      </c>
      <c r="K335" s="84"/>
    </row>
    <row r="336" spans="1:11" ht="27">
      <c r="A336" s="26"/>
      <c r="B336" s="125"/>
      <c r="C336" s="29" t="s">
        <v>94</v>
      </c>
      <c r="D336" s="30" t="s">
        <v>201</v>
      </c>
      <c r="E336" s="37" t="s">
        <v>187</v>
      </c>
      <c r="F336" s="37" t="s">
        <v>188</v>
      </c>
      <c r="G336" s="37" t="s">
        <v>134</v>
      </c>
      <c r="H336" s="37" t="s">
        <v>189</v>
      </c>
      <c r="I336" s="37" t="s">
        <v>15</v>
      </c>
      <c r="J336" s="48" t="s">
        <v>3</v>
      </c>
      <c r="K336" s="84"/>
    </row>
    <row r="337" spans="1:11" ht="13.5">
      <c r="A337" s="26"/>
      <c r="B337" s="144" t="s">
        <v>94</v>
      </c>
      <c r="C337" s="31">
        <f>SUM(C339,C341,C343)</f>
        <v>1538</v>
      </c>
      <c r="D337" s="32">
        <f>SUM(D339,D341,D343)</f>
        <v>164</v>
      </c>
      <c r="E337" s="32">
        <f aca="true" t="shared" si="117" ref="E337:J337">SUM(E339,E341,E343)</f>
        <v>835</v>
      </c>
      <c r="F337" s="32">
        <f t="shared" si="117"/>
        <v>471</v>
      </c>
      <c r="G337" s="32">
        <f t="shared" si="117"/>
        <v>29</v>
      </c>
      <c r="H337" s="32">
        <f t="shared" si="117"/>
        <v>1</v>
      </c>
      <c r="I337" s="32">
        <f t="shared" si="117"/>
        <v>9</v>
      </c>
      <c r="J337" s="77">
        <f t="shared" si="117"/>
        <v>29</v>
      </c>
      <c r="K337" s="84"/>
    </row>
    <row r="338" spans="1:11" ht="13.5">
      <c r="A338" s="26"/>
      <c r="B338" s="145"/>
      <c r="C338" s="116">
        <f aca="true" t="shared" si="118" ref="C338:C344">SUM(D338:J338)</f>
        <v>100</v>
      </c>
      <c r="D338" s="34">
        <f aca="true" t="shared" si="119" ref="D338:I338">ROUND(SUM(D337/$C337*100),1)</f>
        <v>10.7</v>
      </c>
      <c r="E338" s="34">
        <f>ROUND(SUM(E337/$C337*100),1)-0.1</f>
        <v>54.199999999999996</v>
      </c>
      <c r="F338" s="34">
        <f t="shared" si="119"/>
        <v>30.6</v>
      </c>
      <c r="G338" s="34">
        <f t="shared" si="119"/>
        <v>1.9</v>
      </c>
      <c r="H338" s="34">
        <f t="shared" si="119"/>
        <v>0.1</v>
      </c>
      <c r="I338" s="34">
        <f t="shared" si="119"/>
        <v>0.6</v>
      </c>
      <c r="J338" s="64">
        <f>ROUND(SUM(J337/$C337*100),1)</f>
        <v>1.9</v>
      </c>
      <c r="K338" s="84"/>
    </row>
    <row r="339" spans="1:11" ht="13.5">
      <c r="A339" s="84"/>
      <c r="B339" s="145" t="s">
        <v>46</v>
      </c>
      <c r="C339" s="33">
        <f>SUM(D339:J339)</f>
        <v>570</v>
      </c>
      <c r="D339" s="35">
        <v>29</v>
      </c>
      <c r="E339" s="35">
        <v>294</v>
      </c>
      <c r="F339" s="35">
        <v>219</v>
      </c>
      <c r="G339" s="35">
        <v>15</v>
      </c>
      <c r="H339" s="35">
        <v>0</v>
      </c>
      <c r="I339" s="35">
        <v>2</v>
      </c>
      <c r="J339" s="65">
        <v>11</v>
      </c>
      <c r="K339" s="84"/>
    </row>
    <row r="340" spans="1:11" ht="13.5">
      <c r="A340" s="84"/>
      <c r="B340" s="145"/>
      <c r="C340" s="116">
        <f t="shared" si="118"/>
        <v>100</v>
      </c>
      <c r="D340" s="34">
        <f aca="true" t="shared" si="120" ref="D340:I340">ROUND(SUM(D339/$C339*100),1)</f>
        <v>5.1</v>
      </c>
      <c r="E340" s="34">
        <f t="shared" si="120"/>
        <v>51.6</v>
      </c>
      <c r="F340" s="34">
        <f t="shared" si="120"/>
        <v>38.4</v>
      </c>
      <c r="G340" s="34">
        <f t="shared" si="120"/>
        <v>2.6</v>
      </c>
      <c r="H340" s="34">
        <f t="shared" si="120"/>
        <v>0</v>
      </c>
      <c r="I340" s="34">
        <f t="shared" si="120"/>
        <v>0.4</v>
      </c>
      <c r="J340" s="64">
        <f>ROUND(SUM(J339/$C339*100),1)</f>
        <v>1.9</v>
      </c>
      <c r="K340" s="84"/>
    </row>
    <row r="341" spans="1:11" ht="13.5">
      <c r="A341" s="84"/>
      <c r="B341" s="145" t="s">
        <v>47</v>
      </c>
      <c r="C341" s="33">
        <f t="shared" si="118"/>
        <v>683</v>
      </c>
      <c r="D341" s="35">
        <v>95</v>
      </c>
      <c r="E341" s="35">
        <v>386</v>
      </c>
      <c r="F341" s="35">
        <v>179</v>
      </c>
      <c r="G341" s="35">
        <v>6</v>
      </c>
      <c r="H341" s="35">
        <v>1</v>
      </c>
      <c r="I341" s="35">
        <v>2</v>
      </c>
      <c r="J341" s="65">
        <v>14</v>
      </c>
      <c r="K341" s="84"/>
    </row>
    <row r="342" spans="1:11" ht="13.5">
      <c r="A342" s="84"/>
      <c r="B342" s="145"/>
      <c r="C342" s="116">
        <f t="shared" si="118"/>
        <v>100</v>
      </c>
      <c r="D342" s="34">
        <f aca="true" t="shared" si="121" ref="D342:J342">ROUND(SUM(D341/$C341*100),1)</f>
        <v>13.9</v>
      </c>
      <c r="E342" s="34">
        <f>ROUND(SUM(E341/$C341*100),1)+0.1</f>
        <v>56.6</v>
      </c>
      <c r="F342" s="34">
        <f t="shared" si="121"/>
        <v>26.2</v>
      </c>
      <c r="G342" s="34">
        <f t="shared" si="121"/>
        <v>0.9</v>
      </c>
      <c r="H342" s="34">
        <f t="shared" si="121"/>
        <v>0.1</v>
      </c>
      <c r="I342" s="34">
        <f t="shared" si="121"/>
        <v>0.3</v>
      </c>
      <c r="J342" s="64">
        <f t="shared" si="121"/>
        <v>2</v>
      </c>
      <c r="K342" s="84"/>
    </row>
    <row r="343" spans="1:11" ht="13.5">
      <c r="A343" s="84"/>
      <c r="B343" s="146" t="s">
        <v>78</v>
      </c>
      <c r="C343" s="31">
        <f t="shared" si="118"/>
        <v>285</v>
      </c>
      <c r="D343" s="32">
        <v>40</v>
      </c>
      <c r="E343" s="32">
        <v>155</v>
      </c>
      <c r="F343" s="32">
        <v>73</v>
      </c>
      <c r="G343" s="32">
        <v>8</v>
      </c>
      <c r="H343" s="32">
        <v>0</v>
      </c>
      <c r="I343" s="32">
        <v>5</v>
      </c>
      <c r="J343" s="77">
        <v>4</v>
      </c>
      <c r="K343" s="84"/>
    </row>
    <row r="344" spans="1:11" ht="13.5">
      <c r="A344" s="84"/>
      <c r="B344" s="147"/>
      <c r="C344" s="120">
        <f t="shared" si="118"/>
        <v>100</v>
      </c>
      <c r="D344" s="36">
        <f aca="true" t="shared" si="122" ref="D344:J344">ROUND(SUM(D343/$C343*100),1)</f>
        <v>14</v>
      </c>
      <c r="E344" s="36">
        <f t="shared" si="122"/>
        <v>54.4</v>
      </c>
      <c r="F344" s="36">
        <f t="shared" si="122"/>
        <v>25.6</v>
      </c>
      <c r="G344" s="36">
        <f t="shared" si="122"/>
        <v>2.8</v>
      </c>
      <c r="H344" s="36">
        <f t="shared" si="122"/>
        <v>0</v>
      </c>
      <c r="I344" s="36">
        <f t="shared" si="122"/>
        <v>1.8</v>
      </c>
      <c r="J344" s="78">
        <f t="shared" si="122"/>
        <v>1.4</v>
      </c>
      <c r="K344" s="84"/>
    </row>
    <row r="345" spans="1:11" ht="13.5">
      <c r="A345" s="84"/>
      <c r="B345" s="84"/>
      <c r="C345" s="85"/>
      <c r="D345" s="84"/>
      <c r="E345" s="84"/>
      <c r="F345" s="84"/>
      <c r="G345" s="84"/>
      <c r="H345" s="84"/>
      <c r="I345" s="84"/>
      <c r="J345" s="84"/>
      <c r="K345" s="84"/>
    </row>
    <row r="346" spans="1:11" ht="13.5">
      <c r="A346" s="26" t="s">
        <v>245</v>
      </c>
      <c r="B346" s="26"/>
      <c r="C346" s="62"/>
      <c r="D346" s="26"/>
      <c r="E346" s="26"/>
      <c r="F346" s="26"/>
      <c r="G346" s="26"/>
      <c r="H346" s="84"/>
      <c r="I346" s="84"/>
      <c r="J346" s="84"/>
      <c r="K346" s="84"/>
    </row>
    <row r="347" spans="1:11" ht="13.5">
      <c r="A347" s="26" t="s">
        <v>59</v>
      </c>
      <c r="B347" s="26"/>
      <c r="C347" s="62"/>
      <c r="D347" s="26"/>
      <c r="E347" s="26"/>
      <c r="F347" s="26"/>
      <c r="G347" s="26"/>
      <c r="H347" s="84"/>
      <c r="I347" s="84"/>
      <c r="J347" s="84"/>
      <c r="K347" s="84"/>
    </row>
    <row r="348" spans="1:11" ht="13.5">
      <c r="A348" s="26"/>
      <c r="B348" s="26"/>
      <c r="C348" s="62"/>
      <c r="D348" s="26"/>
      <c r="E348" s="26"/>
      <c r="F348" s="26"/>
      <c r="G348" s="47"/>
      <c r="H348" s="84"/>
      <c r="I348" s="47" t="s">
        <v>204</v>
      </c>
      <c r="J348" s="84"/>
      <c r="K348" s="84"/>
    </row>
    <row r="349" spans="1:11" ht="40.5">
      <c r="A349" s="26"/>
      <c r="B349" s="125"/>
      <c r="C349" s="29" t="s">
        <v>94</v>
      </c>
      <c r="D349" s="30" t="s">
        <v>144</v>
      </c>
      <c r="E349" s="37" t="s">
        <v>145</v>
      </c>
      <c r="F349" s="37" t="s">
        <v>146</v>
      </c>
      <c r="G349" s="37" t="s">
        <v>147</v>
      </c>
      <c r="H349" s="30" t="s">
        <v>111</v>
      </c>
      <c r="I349" s="48" t="s">
        <v>3</v>
      </c>
      <c r="J349" s="84"/>
      <c r="K349" s="84"/>
    </row>
    <row r="350" spans="1:11" ht="13.5">
      <c r="A350" s="26"/>
      <c r="B350" s="144" t="s">
        <v>94</v>
      </c>
      <c r="C350" s="31">
        <f aca="true" t="shared" si="123" ref="C350:I350">SUM(C352,C354,C356)</f>
        <v>1538</v>
      </c>
      <c r="D350" s="69">
        <f t="shared" si="123"/>
        <v>386</v>
      </c>
      <c r="E350" s="69">
        <f t="shared" si="123"/>
        <v>768</v>
      </c>
      <c r="F350" s="69">
        <f t="shared" si="123"/>
        <v>285</v>
      </c>
      <c r="G350" s="69">
        <f t="shared" si="123"/>
        <v>53</v>
      </c>
      <c r="H350" s="69">
        <f t="shared" si="123"/>
        <v>30</v>
      </c>
      <c r="I350" s="63">
        <f t="shared" si="123"/>
        <v>16</v>
      </c>
      <c r="J350" s="84"/>
      <c r="K350" s="84"/>
    </row>
    <row r="351" spans="1:11" ht="13.5">
      <c r="A351" s="26"/>
      <c r="B351" s="145"/>
      <c r="C351" s="116">
        <f>SUM(D351:I351)</f>
        <v>100</v>
      </c>
      <c r="D351" s="34">
        <f aca="true" t="shared" si="124" ref="D351:I351">ROUND(SUM(D350/$C350*100),1)</f>
        <v>25.1</v>
      </c>
      <c r="E351" s="34">
        <f>ROUND(SUM(E350/$C350*100),1)+0.1</f>
        <v>50</v>
      </c>
      <c r="F351" s="34">
        <f t="shared" si="124"/>
        <v>18.5</v>
      </c>
      <c r="G351" s="34">
        <f t="shared" si="124"/>
        <v>3.4</v>
      </c>
      <c r="H351" s="79">
        <f t="shared" si="124"/>
        <v>2</v>
      </c>
      <c r="I351" s="64">
        <f t="shared" si="124"/>
        <v>1</v>
      </c>
      <c r="J351" s="84"/>
      <c r="K351" s="84"/>
    </row>
    <row r="352" spans="1:10" ht="13.5">
      <c r="A352" s="84"/>
      <c r="B352" s="145" t="s">
        <v>46</v>
      </c>
      <c r="C352" s="33">
        <f aca="true" t="shared" si="125" ref="C352:C357">SUM(D352:I352)</f>
        <v>570</v>
      </c>
      <c r="D352" s="35">
        <v>156</v>
      </c>
      <c r="E352" s="35">
        <v>270</v>
      </c>
      <c r="F352" s="35">
        <v>112</v>
      </c>
      <c r="G352" s="35">
        <v>16</v>
      </c>
      <c r="H352" s="80">
        <v>8</v>
      </c>
      <c r="I352" s="65">
        <v>8</v>
      </c>
      <c r="J352" s="84"/>
    </row>
    <row r="353" spans="2:9" ht="13.5">
      <c r="B353" s="145"/>
      <c r="C353" s="116">
        <f t="shared" si="125"/>
        <v>100.00000000000001</v>
      </c>
      <c r="D353" s="34">
        <f aca="true" t="shared" si="126" ref="D353:I353">ROUND(SUM(D352/$C352*100),1)</f>
        <v>27.4</v>
      </c>
      <c r="E353" s="34">
        <f t="shared" si="126"/>
        <v>47.4</v>
      </c>
      <c r="F353" s="34">
        <f t="shared" si="126"/>
        <v>19.6</v>
      </c>
      <c r="G353" s="34">
        <f t="shared" si="126"/>
        <v>2.8</v>
      </c>
      <c r="H353" s="79">
        <f t="shared" si="126"/>
        <v>1.4</v>
      </c>
      <c r="I353" s="64">
        <f t="shared" si="126"/>
        <v>1.4</v>
      </c>
    </row>
    <row r="354" spans="2:9" ht="13.5">
      <c r="B354" s="145" t="s">
        <v>148</v>
      </c>
      <c r="C354" s="33">
        <f t="shared" si="125"/>
        <v>683</v>
      </c>
      <c r="D354" s="35">
        <v>169</v>
      </c>
      <c r="E354" s="35">
        <v>355</v>
      </c>
      <c r="F354" s="35">
        <v>115</v>
      </c>
      <c r="G354" s="35">
        <v>25</v>
      </c>
      <c r="H354" s="80">
        <v>14</v>
      </c>
      <c r="I354" s="65">
        <v>5</v>
      </c>
    </row>
    <row r="355" spans="2:9" ht="13.5">
      <c r="B355" s="145"/>
      <c r="C355" s="116">
        <f t="shared" si="125"/>
        <v>100</v>
      </c>
      <c r="D355" s="34">
        <f>ROUND(SUM(D354/$C354*100),1)</f>
        <v>24.7</v>
      </c>
      <c r="E355" s="34">
        <f>ROUND(SUM(E354/$C354*100),1)+0.1</f>
        <v>52.1</v>
      </c>
      <c r="F355" s="34">
        <f>ROUND(SUM(F354/$C354*100),1)</f>
        <v>16.8</v>
      </c>
      <c r="G355" s="34">
        <f>ROUND(SUM(G354/$C354*100),1)</f>
        <v>3.7</v>
      </c>
      <c r="H355" s="79">
        <f>ROUND(SUM(H354/$C354*100),1)</f>
        <v>2</v>
      </c>
      <c r="I355" s="64">
        <f>ROUND(SUM(I354/$C354*100),1)</f>
        <v>0.7</v>
      </c>
    </row>
    <row r="356" spans="2:9" ht="13.5">
      <c r="B356" s="145" t="s">
        <v>78</v>
      </c>
      <c r="C356" s="33">
        <f t="shared" si="125"/>
        <v>285</v>
      </c>
      <c r="D356" s="35">
        <v>61</v>
      </c>
      <c r="E356" s="35">
        <v>143</v>
      </c>
      <c r="F356" s="35">
        <v>58</v>
      </c>
      <c r="G356" s="35">
        <v>12</v>
      </c>
      <c r="H356" s="80">
        <v>8</v>
      </c>
      <c r="I356" s="65">
        <v>3</v>
      </c>
    </row>
    <row r="357" spans="2:9" ht="13.5">
      <c r="B357" s="147"/>
      <c r="C357" s="120">
        <f t="shared" si="125"/>
        <v>100</v>
      </c>
      <c r="D357" s="36">
        <f aca="true" t="shared" si="127" ref="D357:I357">ROUND(SUM(D356/$C356*100),1)</f>
        <v>21.4</v>
      </c>
      <c r="E357" s="36">
        <f>ROUND(SUM(E356/$C356*100),1)-0.1</f>
        <v>50.1</v>
      </c>
      <c r="F357" s="36">
        <f t="shared" si="127"/>
        <v>20.4</v>
      </c>
      <c r="G357" s="36">
        <f t="shared" si="127"/>
        <v>4.2</v>
      </c>
      <c r="H357" s="81">
        <f t="shared" si="127"/>
        <v>2.8</v>
      </c>
      <c r="I357" s="78">
        <f t="shared" si="127"/>
        <v>1.1</v>
      </c>
    </row>
    <row r="359" spans="1:7" ht="13.5">
      <c r="A359" s="26" t="s">
        <v>246</v>
      </c>
      <c r="B359" s="26"/>
      <c r="C359" s="62"/>
      <c r="D359" s="26"/>
      <c r="E359" s="26"/>
      <c r="F359" s="26"/>
      <c r="G359" s="26"/>
    </row>
    <row r="360" spans="1:7" ht="13.5">
      <c r="A360" s="26" t="s">
        <v>59</v>
      </c>
      <c r="B360" s="26"/>
      <c r="C360" s="62"/>
      <c r="D360" s="26"/>
      <c r="E360" s="26"/>
      <c r="F360" s="26"/>
      <c r="G360" s="26"/>
    </row>
    <row r="361" spans="1:9" ht="13.5">
      <c r="A361" s="26"/>
      <c r="B361" s="26"/>
      <c r="C361" s="62"/>
      <c r="D361" s="26"/>
      <c r="E361" s="26"/>
      <c r="F361" s="26"/>
      <c r="G361" s="47"/>
      <c r="I361" s="47" t="s">
        <v>204</v>
      </c>
    </row>
    <row r="362" spans="1:9" ht="40.5">
      <c r="A362" s="26"/>
      <c r="B362" s="125"/>
      <c r="C362" s="29" t="s">
        <v>94</v>
      </c>
      <c r="D362" s="30" t="s">
        <v>144</v>
      </c>
      <c r="E362" s="37" t="s">
        <v>145</v>
      </c>
      <c r="F362" s="37" t="s">
        <v>146</v>
      </c>
      <c r="G362" s="37" t="s">
        <v>147</v>
      </c>
      <c r="H362" s="30" t="s">
        <v>111</v>
      </c>
      <c r="I362" s="48" t="s">
        <v>3</v>
      </c>
    </row>
    <row r="363" spans="1:9" ht="13.5">
      <c r="A363" s="26"/>
      <c r="B363" s="144" t="s">
        <v>94</v>
      </c>
      <c r="C363" s="31">
        <f>SUM(C365,C367,C369)</f>
        <v>1538</v>
      </c>
      <c r="D363" s="69">
        <f aca="true" t="shared" si="128" ref="D363:I363">SUM(D365,D367,D369)</f>
        <v>780</v>
      </c>
      <c r="E363" s="69">
        <f t="shared" si="128"/>
        <v>661</v>
      </c>
      <c r="F363" s="69">
        <f t="shared" si="128"/>
        <v>32</v>
      </c>
      <c r="G363" s="69">
        <f t="shared" si="128"/>
        <v>5</v>
      </c>
      <c r="H363" s="69">
        <f t="shared" si="128"/>
        <v>36</v>
      </c>
      <c r="I363" s="63">
        <f t="shared" si="128"/>
        <v>24</v>
      </c>
    </row>
    <row r="364" spans="1:9" ht="13.5">
      <c r="A364" s="26"/>
      <c r="B364" s="145"/>
      <c r="C364" s="118">
        <f>SUM(D364:I364)</f>
        <v>99.99999999999999</v>
      </c>
      <c r="D364" s="34">
        <f aca="true" t="shared" si="129" ref="D364:I364">ROUND(SUM(D363/$C363*100),1)</f>
        <v>50.7</v>
      </c>
      <c r="E364" s="34">
        <f t="shared" si="129"/>
        <v>43</v>
      </c>
      <c r="F364" s="34">
        <f t="shared" si="129"/>
        <v>2.1</v>
      </c>
      <c r="G364" s="34">
        <f t="shared" si="129"/>
        <v>0.3</v>
      </c>
      <c r="H364" s="79">
        <f t="shared" si="129"/>
        <v>2.3</v>
      </c>
      <c r="I364" s="64">
        <f t="shared" si="129"/>
        <v>1.6</v>
      </c>
    </row>
    <row r="365" spans="1:9" ht="13.5">
      <c r="A365" s="84"/>
      <c r="B365" s="145" t="s">
        <v>46</v>
      </c>
      <c r="C365" s="33">
        <f aca="true" t="shared" si="130" ref="C365:C370">SUM(D365:I365)</f>
        <v>570</v>
      </c>
      <c r="D365" s="35">
        <v>315</v>
      </c>
      <c r="E365" s="35">
        <v>216</v>
      </c>
      <c r="F365" s="35">
        <v>16</v>
      </c>
      <c r="G365" s="35">
        <v>1</v>
      </c>
      <c r="H365" s="80">
        <v>12</v>
      </c>
      <c r="I365" s="65">
        <v>10</v>
      </c>
    </row>
    <row r="366" spans="2:9" ht="13.5">
      <c r="B366" s="145"/>
      <c r="C366" s="118">
        <f t="shared" si="130"/>
        <v>99.99999999999999</v>
      </c>
      <c r="D366" s="34">
        <f>ROUND(SUM(D365/$C365*100),1)</f>
        <v>55.3</v>
      </c>
      <c r="E366" s="34">
        <f>ROUND(SUM(E365/$C365*100),1)</f>
        <v>37.9</v>
      </c>
      <c r="F366" s="34">
        <f>ROUND(SUM(F365/$C365*100),1)</f>
        <v>2.8</v>
      </c>
      <c r="G366" s="34">
        <f>ROUND(SUM(G365/$C365*100),1)</f>
        <v>0.2</v>
      </c>
      <c r="H366" s="79">
        <f>ROUND(SUM(H365/$C365*100),1)</f>
        <v>2.1</v>
      </c>
      <c r="I366" s="64">
        <f>ROUND(SUM(I365/$C365*100),1)-0.1</f>
        <v>1.7</v>
      </c>
    </row>
    <row r="367" spans="2:9" ht="13.5">
      <c r="B367" s="145" t="s">
        <v>148</v>
      </c>
      <c r="C367" s="33">
        <f t="shared" si="130"/>
        <v>683</v>
      </c>
      <c r="D367" s="35">
        <v>307</v>
      </c>
      <c r="E367" s="35">
        <v>333</v>
      </c>
      <c r="F367" s="35">
        <v>11</v>
      </c>
      <c r="G367" s="35">
        <v>3</v>
      </c>
      <c r="H367" s="80">
        <v>19</v>
      </c>
      <c r="I367" s="65">
        <v>10</v>
      </c>
    </row>
    <row r="368" spans="2:9" ht="13.5">
      <c r="B368" s="145"/>
      <c r="C368" s="118">
        <f t="shared" si="130"/>
        <v>99.99999999999999</v>
      </c>
      <c r="D368" s="34">
        <f aca="true" t="shared" si="131" ref="D368:I368">ROUND(SUM(D367/$C367*100),1)</f>
        <v>44.9</v>
      </c>
      <c r="E368" s="34">
        <f t="shared" si="131"/>
        <v>48.8</v>
      </c>
      <c r="F368" s="34">
        <f t="shared" si="131"/>
        <v>1.6</v>
      </c>
      <c r="G368" s="34">
        <f t="shared" si="131"/>
        <v>0.4</v>
      </c>
      <c r="H368" s="79">
        <f t="shared" si="131"/>
        <v>2.8</v>
      </c>
      <c r="I368" s="64">
        <f t="shared" si="131"/>
        <v>1.5</v>
      </c>
    </row>
    <row r="369" spans="2:9" ht="13.5">
      <c r="B369" s="145" t="s">
        <v>78</v>
      </c>
      <c r="C369" s="33">
        <f t="shared" si="130"/>
        <v>285</v>
      </c>
      <c r="D369" s="35">
        <v>158</v>
      </c>
      <c r="E369" s="35">
        <v>112</v>
      </c>
      <c r="F369" s="35">
        <v>5</v>
      </c>
      <c r="G369" s="35">
        <v>1</v>
      </c>
      <c r="H369" s="80">
        <v>5</v>
      </c>
      <c r="I369" s="65">
        <v>4</v>
      </c>
    </row>
    <row r="370" spans="2:9" ht="13.5">
      <c r="B370" s="147"/>
      <c r="C370" s="119">
        <f t="shared" si="130"/>
        <v>100</v>
      </c>
      <c r="D370" s="36">
        <f>ROUND(SUM(D369/$C369*100),1)-0.1</f>
        <v>55.3</v>
      </c>
      <c r="E370" s="36">
        <f>ROUND(SUM(E369/$C369*100),1)</f>
        <v>39.3</v>
      </c>
      <c r="F370" s="36">
        <f>ROUND(SUM(F369/$C369*100),1)</f>
        <v>1.8</v>
      </c>
      <c r="G370" s="36">
        <f>ROUND(SUM(G369/$C369*100),1)</f>
        <v>0.4</v>
      </c>
      <c r="H370" s="81">
        <f>ROUND(SUM(H369/$C369*100),1)</f>
        <v>1.8</v>
      </c>
      <c r="I370" s="78">
        <f>ROUND(SUM(I369/$C369*100),1)</f>
        <v>1.4</v>
      </c>
    </row>
    <row r="372" ht="13.5">
      <c r="A372" s="26" t="s">
        <v>247</v>
      </c>
    </row>
    <row r="373" ht="13.5">
      <c r="A373" s="26" t="s">
        <v>155</v>
      </c>
    </row>
    <row r="374" ht="13.5">
      <c r="H374" s="47" t="s">
        <v>204</v>
      </c>
    </row>
    <row r="375" spans="2:8" ht="27">
      <c r="B375" s="125"/>
      <c r="C375" s="29" t="s">
        <v>94</v>
      </c>
      <c r="D375" s="30" t="s">
        <v>156</v>
      </c>
      <c r="E375" s="37" t="s">
        <v>157</v>
      </c>
      <c r="F375" s="37" t="s">
        <v>158</v>
      </c>
      <c r="G375" s="37" t="s">
        <v>60</v>
      </c>
      <c r="H375" s="70" t="s">
        <v>3</v>
      </c>
    </row>
    <row r="376" spans="2:8" ht="13.5">
      <c r="B376" s="144" t="s">
        <v>94</v>
      </c>
      <c r="C376" s="31">
        <f aca="true" t="shared" si="132" ref="C376:H376">SUM(C378,C380,C382)</f>
        <v>1538</v>
      </c>
      <c r="D376" s="69">
        <f t="shared" si="132"/>
        <v>386</v>
      </c>
      <c r="E376" s="69">
        <f t="shared" si="132"/>
        <v>232</v>
      </c>
      <c r="F376" s="69">
        <f t="shared" si="132"/>
        <v>442</v>
      </c>
      <c r="G376" s="69">
        <f t="shared" si="132"/>
        <v>459</v>
      </c>
      <c r="H376" s="63">
        <f t="shared" si="132"/>
        <v>19</v>
      </c>
    </row>
    <row r="377" spans="2:8" ht="13.5">
      <c r="B377" s="145"/>
      <c r="C377" s="118">
        <f aca="true" t="shared" si="133" ref="C377:C383">SUM(D377:H377)</f>
        <v>100.00000000000001</v>
      </c>
      <c r="D377" s="34">
        <f>ROUND(SUM(D376/$C376*100),1)</f>
        <v>25.1</v>
      </c>
      <c r="E377" s="34">
        <f>ROUND(SUM(E376/$C376*100),1)</f>
        <v>15.1</v>
      </c>
      <c r="F377" s="34">
        <f>ROUND(SUM(F376/$C376*100),1)</f>
        <v>28.7</v>
      </c>
      <c r="G377" s="34">
        <f>ROUND(SUM(G376/$C376*100),1)+0.1</f>
        <v>29.900000000000002</v>
      </c>
      <c r="H377" s="64">
        <f>ROUND(SUM(H376/$C376*100),1)</f>
        <v>1.2</v>
      </c>
    </row>
    <row r="378" spans="2:8" ht="13.5">
      <c r="B378" s="145" t="s">
        <v>46</v>
      </c>
      <c r="C378" s="33">
        <f t="shared" si="133"/>
        <v>570</v>
      </c>
      <c r="D378" s="35">
        <v>120</v>
      </c>
      <c r="E378" s="35">
        <v>82</v>
      </c>
      <c r="F378" s="35">
        <v>188</v>
      </c>
      <c r="G378" s="35">
        <v>174</v>
      </c>
      <c r="H378" s="65">
        <v>6</v>
      </c>
    </row>
    <row r="379" spans="2:8" ht="13.5">
      <c r="B379" s="145"/>
      <c r="C379" s="118">
        <f t="shared" si="133"/>
        <v>100</v>
      </c>
      <c r="D379" s="34">
        <f>ROUND(SUM(D378/$C378*100),1)</f>
        <v>21.1</v>
      </c>
      <c r="E379" s="34">
        <f>ROUND(SUM(E378/$C378*100),1)</f>
        <v>14.4</v>
      </c>
      <c r="F379" s="34">
        <f>ROUND(SUM(F378/$C378*100),1)-0.1</f>
        <v>32.9</v>
      </c>
      <c r="G379" s="34">
        <f>ROUND(SUM(G378/$C378*100),1)</f>
        <v>30.5</v>
      </c>
      <c r="H379" s="64">
        <f>ROUND(SUM(H378/$C378*100),1)</f>
        <v>1.1</v>
      </c>
    </row>
    <row r="380" spans="2:8" ht="13.5">
      <c r="B380" s="145" t="s">
        <v>47</v>
      </c>
      <c r="C380" s="33">
        <f t="shared" si="133"/>
        <v>683</v>
      </c>
      <c r="D380" s="32">
        <v>185</v>
      </c>
      <c r="E380" s="32">
        <v>114</v>
      </c>
      <c r="F380" s="32">
        <v>185</v>
      </c>
      <c r="G380" s="32">
        <v>189</v>
      </c>
      <c r="H380" s="77">
        <v>10</v>
      </c>
    </row>
    <row r="381" spans="2:8" ht="13.5">
      <c r="B381" s="145"/>
      <c r="C381" s="118">
        <f t="shared" si="133"/>
        <v>100</v>
      </c>
      <c r="D381" s="34">
        <f>ROUND(SUM(D380/$C380*100),1)</f>
        <v>27.1</v>
      </c>
      <c r="E381" s="34">
        <f>ROUND(SUM(E380/$C380*100),1)</f>
        <v>16.7</v>
      </c>
      <c r="F381" s="34">
        <f>ROUND(SUM(F380/$C380*100),1)</f>
        <v>27.1</v>
      </c>
      <c r="G381" s="34">
        <f>ROUND(SUM(G380/$C380*100),1)-0.1</f>
        <v>27.599999999999998</v>
      </c>
      <c r="H381" s="64">
        <f>ROUND(SUM(H380/$C380*100),1)</f>
        <v>1.5</v>
      </c>
    </row>
    <row r="382" spans="2:8" ht="13.5">
      <c r="B382" s="146" t="s">
        <v>78</v>
      </c>
      <c r="C382" s="33">
        <f t="shared" si="133"/>
        <v>285</v>
      </c>
      <c r="D382" s="32">
        <v>81</v>
      </c>
      <c r="E382" s="32">
        <v>36</v>
      </c>
      <c r="F382" s="32">
        <v>69</v>
      </c>
      <c r="G382" s="32">
        <v>96</v>
      </c>
      <c r="H382" s="77">
        <v>3</v>
      </c>
    </row>
    <row r="383" spans="2:8" ht="13.5">
      <c r="B383" s="147"/>
      <c r="C383" s="119">
        <f t="shared" si="133"/>
        <v>100</v>
      </c>
      <c r="D383" s="36">
        <f>ROUND(SUM(D382/$C382*100),1)</f>
        <v>28.4</v>
      </c>
      <c r="E383" s="36">
        <f>ROUND(SUM(E382/$C382*100),1)</f>
        <v>12.6</v>
      </c>
      <c r="F383" s="36">
        <f>ROUND(SUM(F382/$C382*100),1)</f>
        <v>24.2</v>
      </c>
      <c r="G383" s="36">
        <f>ROUND(SUM(G382/$C382*100),1)</f>
        <v>33.7</v>
      </c>
      <c r="H383" s="78">
        <f>ROUND(SUM(H382/$C382*100),1)</f>
        <v>1.1</v>
      </c>
    </row>
    <row r="385" ht="13.5">
      <c r="A385" s="26" t="s">
        <v>248</v>
      </c>
    </row>
    <row r="386" ht="13.5">
      <c r="A386" s="26" t="s">
        <v>155</v>
      </c>
    </row>
    <row r="387" ht="13.5">
      <c r="H387" s="47" t="s">
        <v>204</v>
      </c>
    </row>
    <row r="388" spans="2:8" ht="27">
      <c r="B388" s="125"/>
      <c r="C388" s="29" t="s">
        <v>94</v>
      </c>
      <c r="D388" s="30" t="s">
        <v>156</v>
      </c>
      <c r="E388" s="37" t="s">
        <v>157</v>
      </c>
      <c r="F388" s="37" t="s">
        <v>158</v>
      </c>
      <c r="G388" s="37" t="s">
        <v>60</v>
      </c>
      <c r="H388" s="70" t="s">
        <v>3</v>
      </c>
    </row>
    <row r="389" spans="2:8" ht="13.5">
      <c r="B389" s="144" t="s">
        <v>94</v>
      </c>
      <c r="C389" s="31">
        <f aca="true" t="shared" si="134" ref="C389:H389">SUM(C391,C393,C395)</f>
        <v>1538</v>
      </c>
      <c r="D389" s="69">
        <f t="shared" si="134"/>
        <v>1004</v>
      </c>
      <c r="E389" s="69">
        <f t="shared" si="134"/>
        <v>383</v>
      </c>
      <c r="F389" s="69">
        <f t="shared" si="134"/>
        <v>88</v>
      </c>
      <c r="G389" s="69">
        <f t="shared" si="134"/>
        <v>25</v>
      </c>
      <c r="H389" s="63">
        <f t="shared" si="134"/>
        <v>38</v>
      </c>
    </row>
    <row r="390" spans="2:8" ht="13.5">
      <c r="B390" s="145"/>
      <c r="C390" s="118">
        <f aca="true" t="shared" si="135" ref="C390:C396">SUM(D390:H390)</f>
        <v>99.99999999999999</v>
      </c>
      <c r="D390" s="34">
        <f>ROUND(SUM(D389/$C389*100),1)</f>
        <v>65.3</v>
      </c>
      <c r="E390" s="34">
        <f>ROUND(SUM(E389/$C389*100),1)</f>
        <v>24.9</v>
      </c>
      <c r="F390" s="34">
        <f>ROUND(SUM(F389/$C389*100),1)</f>
        <v>5.7</v>
      </c>
      <c r="G390" s="34">
        <f>ROUND(SUM(G389/$C389*100),1)</f>
        <v>1.6</v>
      </c>
      <c r="H390" s="64">
        <f>ROUND(SUM(H389/$C389*100),1)</f>
        <v>2.5</v>
      </c>
    </row>
    <row r="391" spans="2:8" ht="13.5">
      <c r="B391" s="145" t="s">
        <v>46</v>
      </c>
      <c r="C391" s="33">
        <f t="shared" si="135"/>
        <v>570</v>
      </c>
      <c r="D391" s="35">
        <v>399</v>
      </c>
      <c r="E391" s="35">
        <v>123</v>
      </c>
      <c r="F391" s="35">
        <v>22</v>
      </c>
      <c r="G391" s="35">
        <v>6</v>
      </c>
      <c r="H391" s="65">
        <v>20</v>
      </c>
    </row>
    <row r="392" spans="2:8" ht="13.5">
      <c r="B392" s="145"/>
      <c r="C392" s="118">
        <f t="shared" si="135"/>
        <v>100</v>
      </c>
      <c r="D392" s="34">
        <f>ROUND(SUM(D391/$C391*100),1)-0.1</f>
        <v>69.9</v>
      </c>
      <c r="E392" s="34">
        <f>ROUND(SUM(E391/$C391*100),1)</f>
        <v>21.6</v>
      </c>
      <c r="F392" s="34">
        <f>ROUND(SUM(F391/$C391*100),1)</f>
        <v>3.9</v>
      </c>
      <c r="G392" s="34">
        <f>ROUND(SUM(G391/$C391*100),1)</f>
        <v>1.1</v>
      </c>
      <c r="H392" s="64">
        <f>ROUND(SUM(H391/$C391*100),1)</f>
        <v>3.5</v>
      </c>
    </row>
    <row r="393" spans="2:8" ht="13.5">
      <c r="B393" s="145" t="s">
        <v>47</v>
      </c>
      <c r="C393" s="33">
        <f t="shared" si="135"/>
        <v>683</v>
      </c>
      <c r="D393" s="35">
        <v>410</v>
      </c>
      <c r="E393" s="35">
        <v>191</v>
      </c>
      <c r="F393" s="35">
        <v>56</v>
      </c>
      <c r="G393" s="35">
        <v>17</v>
      </c>
      <c r="H393" s="65">
        <v>9</v>
      </c>
    </row>
    <row r="394" spans="2:8" ht="13.5">
      <c r="B394" s="145"/>
      <c r="C394" s="118">
        <f t="shared" si="135"/>
        <v>100</v>
      </c>
      <c r="D394" s="34">
        <f>ROUND(SUM(D393/$C393*100),1)</f>
        <v>60</v>
      </c>
      <c r="E394" s="34">
        <f>ROUND(SUM(E393/$C393*100),1)</f>
        <v>28</v>
      </c>
      <c r="F394" s="34">
        <f>ROUND(SUM(F393/$C393*100),1)</f>
        <v>8.2</v>
      </c>
      <c r="G394" s="34">
        <f>ROUND(SUM(G393/$C393*100),1)</f>
        <v>2.5</v>
      </c>
      <c r="H394" s="64">
        <f>ROUND(SUM(H393/$C393*100),1)</f>
        <v>1.3</v>
      </c>
    </row>
    <row r="395" spans="2:8" ht="13.5">
      <c r="B395" s="146" t="s">
        <v>78</v>
      </c>
      <c r="C395" s="33">
        <f t="shared" si="135"/>
        <v>285</v>
      </c>
      <c r="D395" s="32">
        <v>195</v>
      </c>
      <c r="E395" s="32">
        <v>69</v>
      </c>
      <c r="F395" s="32">
        <v>10</v>
      </c>
      <c r="G395" s="32">
        <v>2</v>
      </c>
      <c r="H395" s="77">
        <v>9</v>
      </c>
    </row>
    <row r="396" spans="2:8" ht="13.5">
      <c r="B396" s="147"/>
      <c r="C396" s="119">
        <f t="shared" si="135"/>
        <v>100.00000000000001</v>
      </c>
      <c r="D396" s="36">
        <f>ROUND(SUM(D395/$C395*100),1)</f>
        <v>68.4</v>
      </c>
      <c r="E396" s="36">
        <f>ROUND(SUM(E395/$C395*100),1)</f>
        <v>24.2</v>
      </c>
      <c r="F396" s="36">
        <f>ROUND(SUM(F395/$C395*100),1)</f>
        <v>3.5</v>
      </c>
      <c r="G396" s="36">
        <f>ROUND(SUM(G395/$C395*100),1)</f>
        <v>0.7</v>
      </c>
      <c r="H396" s="78">
        <f>ROUND(SUM(H395/$C395*100),1)</f>
        <v>3.2</v>
      </c>
    </row>
    <row r="398" ht="13.5">
      <c r="A398" s="26" t="s">
        <v>249</v>
      </c>
    </row>
    <row r="399" ht="13.5">
      <c r="A399" s="26" t="s">
        <v>155</v>
      </c>
    </row>
    <row r="400" ht="13.5">
      <c r="H400" s="47" t="s">
        <v>204</v>
      </c>
    </row>
    <row r="401" spans="2:8" ht="27">
      <c r="B401" s="125"/>
      <c r="C401" s="29" t="s">
        <v>94</v>
      </c>
      <c r="D401" s="30" t="s">
        <v>156</v>
      </c>
      <c r="E401" s="37" t="s">
        <v>157</v>
      </c>
      <c r="F401" s="37" t="s">
        <v>158</v>
      </c>
      <c r="G401" s="37" t="s">
        <v>60</v>
      </c>
      <c r="H401" s="70" t="s">
        <v>3</v>
      </c>
    </row>
    <row r="402" spans="2:8" ht="13.5">
      <c r="B402" s="144" t="s">
        <v>94</v>
      </c>
      <c r="C402" s="31">
        <f aca="true" t="shared" si="136" ref="C402:H402">SUM(C404,C406,C408)</f>
        <v>1538</v>
      </c>
      <c r="D402" s="69">
        <f t="shared" si="136"/>
        <v>1037</v>
      </c>
      <c r="E402" s="69">
        <f t="shared" si="136"/>
        <v>305</v>
      </c>
      <c r="F402" s="69">
        <f t="shared" si="136"/>
        <v>152</v>
      </c>
      <c r="G402" s="69">
        <f t="shared" si="136"/>
        <v>27</v>
      </c>
      <c r="H402" s="63">
        <f t="shared" si="136"/>
        <v>17</v>
      </c>
    </row>
    <row r="403" spans="2:8" ht="13.5">
      <c r="B403" s="145"/>
      <c r="C403" s="118">
        <f aca="true" t="shared" si="137" ref="C403:C409">SUM(D403:H403)</f>
        <v>100</v>
      </c>
      <c r="D403" s="34">
        <f>ROUND(SUM(D402/$C402*100),1)</f>
        <v>67.4</v>
      </c>
      <c r="E403" s="34">
        <f>ROUND(SUM(E402/$C402*100),1)</f>
        <v>19.8</v>
      </c>
      <c r="F403" s="34">
        <f>ROUND(SUM(F402/$C402*100),1)</f>
        <v>9.9</v>
      </c>
      <c r="G403" s="34">
        <f>ROUND(SUM(G402/$C402*100),1)</f>
        <v>1.8</v>
      </c>
      <c r="H403" s="64">
        <f>ROUND(SUM(H402/$C402*100),1)</f>
        <v>1.1</v>
      </c>
    </row>
    <row r="404" spans="2:8" ht="13.5">
      <c r="B404" s="145" t="s">
        <v>46</v>
      </c>
      <c r="C404" s="33">
        <f t="shared" si="137"/>
        <v>570</v>
      </c>
      <c r="D404" s="35">
        <v>358</v>
      </c>
      <c r="E404" s="35">
        <v>131</v>
      </c>
      <c r="F404" s="35">
        <v>67</v>
      </c>
      <c r="G404" s="35">
        <v>9</v>
      </c>
      <c r="H404" s="65">
        <v>5</v>
      </c>
    </row>
    <row r="405" spans="2:8" ht="13.5">
      <c r="B405" s="145"/>
      <c r="C405" s="118">
        <f t="shared" si="137"/>
        <v>99.99999999999999</v>
      </c>
      <c r="D405" s="34">
        <f>ROUND(SUM(D404/$C404*100),1)-0.1</f>
        <v>62.699999999999996</v>
      </c>
      <c r="E405" s="34">
        <f>ROUND(SUM(E404/$C404*100),1)</f>
        <v>23</v>
      </c>
      <c r="F405" s="34">
        <f>ROUND(SUM(F404/$C404*100),1)</f>
        <v>11.8</v>
      </c>
      <c r="G405" s="34">
        <f>ROUND(SUM(G404/$C404*100),1)</f>
        <v>1.6</v>
      </c>
      <c r="H405" s="64">
        <f>ROUND(SUM(H404/$C404*100),1)</f>
        <v>0.9</v>
      </c>
    </row>
    <row r="406" spans="2:8" ht="13.5">
      <c r="B406" s="145" t="s">
        <v>47</v>
      </c>
      <c r="C406" s="33">
        <f t="shared" si="137"/>
        <v>683</v>
      </c>
      <c r="D406" s="35">
        <v>488</v>
      </c>
      <c r="E406" s="35">
        <v>114</v>
      </c>
      <c r="F406" s="35">
        <v>60</v>
      </c>
      <c r="G406" s="35">
        <v>14</v>
      </c>
      <c r="H406" s="65">
        <v>7</v>
      </c>
    </row>
    <row r="407" spans="2:8" ht="13.5">
      <c r="B407" s="145"/>
      <c r="C407" s="118">
        <f t="shared" si="137"/>
        <v>100</v>
      </c>
      <c r="D407" s="34">
        <f>ROUND(SUM(D406/$C406*100),1)+0.1</f>
        <v>71.5</v>
      </c>
      <c r="E407" s="34">
        <f>ROUND(SUM(E406/$C406*100),1)</f>
        <v>16.7</v>
      </c>
      <c r="F407" s="34">
        <f>ROUND(SUM(F406/$C406*100),1)</f>
        <v>8.8</v>
      </c>
      <c r="G407" s="34">
        <f>ROUND(SUM(G406/$C406*100),1)</f>
        <v>2</v>
      </c>
      <c r="H407" s="64">
        <f>ROUND(SUM(H406/$C406*100),1)</f>
        <v>1</v>
      </c>
    </row>
    <row r="408" spans="2:8" ht="13.5">
      <c r="B408" s="146" t="s">
        <v>78</v>
      </c>
      <c r="C408" s="33">
        <f t="shared" si="137"/>
        <v>285</v>
      </c>
      <c r="D408" s="32">
        <v>191</v>
      </c>
      <c r="E408" s="32">
        <v>60</v>
      </c>
      <c r="F408" s="32">
        <v>25</v>
      </c>
      <c r="G408" s="32">
        <v>4</v>
      </c>
      <c r="H408" s="77">
        <v>5</v>
      </c>
    </row>
    <row r="409" spans="2:8" ht="13.5">
      <c r="B409" s="147"/>
      <c r="C409" s="119">
        <f t="shared" si="137"/>
        <v>100</v>
      </c>
      <c r="D409" s="36">
        <f>ROUND(SUM(D408/$C408*100),1)-0.1</f>
        <v>66.9</v>
      </c>
      <c r="E409" s="36">
        <f>ROUND(SUM(E408/$C408*100),1)</f>
        <v>21.1</v>
      </c>
      <c r="F409" s="36">
        <f>ROUND(SUM(F408/$C408*100),1)</f>
        <v>8.8</v>
      </c>
      <c r="G409" s="36">
        <f>ROUND(SUM(G408/$C408*100),1)</f>
        <v>1.4</v>
      </c>
      <c r="H409" s="78">
        <f>ROUND(SUM(H408/$C408*100),1)</f>
        <v>1.8</v>
      </c>
    </row>
  </sheetData>
  <sheetProtection/>
  <mergeCells count="124">
    <mergeCell ref="B211:B212"/>
    <mergeCell ref="B181:B182"/>
    <mergeCell ref="B183:B184"/>
    <mergeCell ref="B185:B186"/>
    <mergeCell ref="B205:B206"/>
    <mergeCell ref="B207:B208"/>
    <mergeCell ref="B209:B210"/>
    <mergeCell ref="B341:B342"/>
    <mergeCell ref="B350:B351"/>
    <mergeCell ref="B352:B353"/>
    <mergeCell ref="B354:B355"/>
    <mergeCell ref="B326:B327"/>
    <mergeCell ref="B328:B329"/>
    <mergeCell ref="B337:B338"/>
    <mergeCell ref="B339:B340"/>
    <mergeCell ref="B274:B275"/>
    <mergeCell ref="B283:B284"/>
    <mergeCell ref="B285:B286"/>
    <mergeCell ref="B287:B288"/>
    <mergeCell ref="B298:B299"/>
    <mergeCell ref="B300:B301"/>
    <mergeCell ref="B259:B260"/>
    <mergeCell ref="B261:B262"/>
    <mergeCell ref="B270:B271"/>
    <mergeCell ref="B272:B273"/>
    <mergeCell ref="B244:B245"/>
    <mergeCell ref="B246:B247"/>
    <mergeCell ref="B248:B249"/>
    <mergeCell ref="B257:B258"/>
    <mergeCell ref="B222:B223"/>
    <mergeCell ref="B231:B232"/>
    <mergeCell ref="B233:B234"/>
    <mergeCell ref="B235:B236"/>
    <mergeCell ref="B194:B195"/>
    <mergeCell ref="B196:B197"/>
    <mergeCell ref="B218:B219"/>
    <mergeCell ref="B220:B221"/>
    <mergeCell ref="B198:B199"/>
    <mergeCell ref="B224:B225"/>
    <mergeCell ref="B166:B167"/>
    <mergeCell ref="B168:B169"/>
    <mergeCell ref="B170:B171"/>
    <mergeCell ref="B192:B193"/>
    <mergeCell ref="B144:B145"/>
    <mergeCell ref="B153:B154"/>
    <mergeCell ref="B155:B156"/>
    <mergeCell ref="B157:B158"/>
    <mergeCell ref="B172:B173"/>
    <mergeCell ref="B179:B180"/>
    <mergeCell ref="B93:B94"/>
    <mergeCell ref="B129:B130"/>
    <mergeCell ref="B131:B132"/>
    <mergeCell ref="B140:B141"/>
    <mergeCell ref="B142:B143"/>
    <mergeCell ref="B114:B115"/>
    <mergeCell ref="B116:B117"/>
    <mergeCell ref="B118:B119"/>
    <mergeCell ref="B127:B128"/>
    <mergeCell ref="B65:B66"/>
    <mergeCell ref="B91:B92"/>
    <mergeCell ref="B101:B102"/>
    <mergeCell ref="B103:B104"/>
    <mergeCell ref="B105:B106"/>
    <mergeCell ref="B75:B76"/>
    <mergeCell ref="B77:B78"/>
    <mergeCell ref="B87:B88"/>
    <mergeCell ref="B89:B90"/>
    <mergeCell ref="B79:B80"/>
    <mergeCell ref="B20:B21"/>
    <mergeCell ref="B59:B60"/>
    <mergeCell ref="B52:B53"/>
    <mergeCell ref="B61:B62"/>
    <mergeCell ref="B63:B64"/>
    <mergeCell ref="B73:B74"/>
    <mergeCell ref="B37:B38"/>
    <mergeCell ref="B46:B47"/>
    <mergeCell ref="B48:B49"/>
    <mergeCell ref="B50:B51"/>
    <mergeCell ref="B7:B8"/>
    <mergeCell ref="B9:B10"/>
    <mergeCell ref="B11:B12"/>
    <mergeCell ref="B13:B14"/>
    <mergeCell ref="B26:B27"/>
    <mergeCell ref="B39:B40"/>
    <mergeCell ref="B22:B23"/>
    <mergeCell ref="B24:B25"/>
    <mergeCell ref="B33:B34"/>
    <mergeCell ref="B35:B36"/>
    <mergeCell ref="B237:B238"/>
    <mergeCell ref="B250:B251"/>
    <mergeCell ref="B263:B264"/>
    <mergeCell ref="B276:B277"/>
    <mergeCell ref="B289:B290"/>
    <mergeCell ref="B107:B108"/>
    <mergeCell ref="B120:B121"/>
    <mergeCell ref="B133:B134"/>
    <mergeCell ref="B146:B147"/>
    <mergeCell ref="B159:B160"/>
    <mergeCell ref="B302:B303"/>
    <mergeCell ref="B296:B297"/>
    <mergeCell ref="B316:B317"/>
    <mergeCell ref="B330:B331"/>
    <mergeCell ref="B343:B344"/>
    <mergeCell ref="B356:B357"/>
    <mergeCell ref="B310:B311"/>
    <mergeCell ref="B312:B313"/>
    <mergeCell ref="B314:B315"/>
    <mergeCell ref="B324:B325"/>
    <mergeCell ref="B363:B364"/>
    <mergeCell ref="B365:B366"/>
    <mergeCell ref="B367:B368"/>
    <mergeCell ref="B369:B370"/>
    <mergeCell ref="B376:B377"/>
    <mergeCell ref="B378:B379"/>
    <mergeCell ref="B402:B403"/>
    <mergeCell ref="B404:B405"/>
    <mergeCell ref="B406:B407"/>
    <mergeCell ref="B408:B409"/>
    <mergeCell ref="B380:B381"/>
    <mergeCell ref="B382:B383"/>
    <mergeCell ref="B389:B390"/>
    <mergeCell ref="B391:B392"/>
    <mergeCell ref="B393:B394"/>
    <mergeCell ref="B395:B396"/>
  </mergeCells>
  <printOptions/>
  <pageMargins left="0.7874015748031497" right="0.7874015748031497" top="0.7874015748031497" bottom="0.7874015748031497" header="0.5118110236220472" footer="0.5118110236220472"/>
  <pageSetup fitToHeight="0" fitToWidth="1" horizontalDpi="600" verticalDpi="600" orientation="portrait" paperSize="9" scale="79" r:id="rId1"/>
  <headerFooter alignWithMargins="0">
    <oddHeader>&amp;C&amp;"ＭＳ Ｐ明朝,標準"　</oddHeader>
  </headerFooter>
  <rowBreaks count="6" manualBreakCount="6">
    <brk id="66" max="12" man="1"/>
    <brk id="135" max="12" man="1"/>
    <brk id="200" max="12" man="1"/>
    <brk id="252" max="12" man="1"/>
    <brk id="304" max="12" man="1"/>
    <brk id="358" max="12" man="1"/>
  </rowBreaks>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workbookViewId="0" topLeftCell="A1">
      <selection activeCell="J408" sqref="J408"/>
    </sheetView>
  </sheetViews>
  <sheetFormatPr defaultColWidth="8.875" defaultRowHeight="13.5"/>
  <cols>
    <col min="1" max="1" width="1.875" style="0" customWidth="1"/>
    <col min="2" max="2" width="12.00390625" style="0" customWidth="1"/>
    <col min="3" max="14" width="9.875" style="0" customWidth="1"/>
  </cols>
  <sheetData>
    <row r="1" spans="1:13" ht="13.5">
      <c r="A1" s="4" t="s">
        <v>250</v>
      </c>
      <c r="C1" s="4"/>
      <c r="D1" s="4"/>
      <c r="E1" s="4"/>
      <c r="F1" s="4"/>
      <c r="G1" s="4"/>
      <c r="H1" s="4"/>
      <c r="I1" s="4"/>
      <c r="J1" s="4"/>
      <c r="K1" s="4"/>
      <c r="L1" s="4"/>
      <c r="M1" s="4"/>
    </row>
    <row r="2" spans="1:13" ht="13.5">
      <c r="A2" s="4" t="s">
        <v>208</v>
      </c>
      <c r="C2" s="4"/>
      <c r="D2" s="4"/>
      <c r="E2" s="4"/>
      <c r="F2" s="4"/>
      <c r="G2" s="4"/>
      <c r="H2" s="4"/>
      <c r="I2" s="4"/>
      <c r="J2" s="4"/>
      <c r="K2" s="4"/>
      <c r="L2" s="4"/>
      <c r="M2" s="4"/>
    </row>
    <row r="3" spans="2:14" ht="13.5">
      <c r="B3" s="4"/>
      <c r="C3" s="4"/>
      <c r="D3" s="4"/>
      <c r="E3" s="4"/>
      <c r="F3" s="4"/>
      <c r="G3" s="4"/>
      <c r="H3" s="4"/>
      <c r="I3" s="4"/>
      <c r="J3" s="4"/>
      <c r="K3" s="4"/>
      <c r="L3" s="4"/>
      <c r="N3" s="47" t="s">
        <v>204</v>
      </c>
    </row>
    <row r="4" spans="2:14" ht="70.5" customHeight="1">
      <c r="B4" s="125"/>
      <c r="C4" s="29" t="s">
        <v>206</v>
      </c>
      <c r="D4" s="2" t="s">
        <v>61</v>
      </c>
      <c r="E4" s="3" t="s">
        <v>62</v>
      </c>
      <c r="F4" s="3" t="s">
        <v>63</v>
      </c>
      <c r="G4" s="3" t="s">
        <v>64</v>
      </c>
      <c r="H4" s="3" t="s">
        <v>65</v>
      </c>
      <c r="I4" s="3" t="s">
        <v>66</v>
      </c>
      <c r="J4" s="3" t="s">
        <v>67</v>
      </c>
      <c r="K4" s="3" t="s">
        <v>159</v>
      </c>
      <c r="L4" s="3" t="s">
        <v>160</v>
      </c>
      <c r="M4" s="3" t="s">
        <v>93</v>
      </c>
      <c r="N4" s="70" t="s">
        <v>209</v>
      </c>
    </row>
    <row r="5" spans="2:14" ht="13.5">
      <c r="B5" s="153" t="s">
        <v>94</v>
      </c>
      <c r="C5" s="57">
        <v>1538</v>
      </c>
      <c r="D5" s="32">
        <f>SUM(D7,D9,D11)</f>
        <v>348</v>
      </c>
      <c r="E5" s="32">
        <f aca="true" t="shared" si="0" ref="E5:N5">SUM(E7,E9,E11)</f>
        <v>402</v>
      </c>
      <c r="F5" s="32">
        <f t="shared" si="0"/>
        <v>692</v>
      </c>
      <c r="G5" s="32">
        <f t="shared" si="0"/>
        <v>599</v>
      </c>
      <c r="H5" s="32">
        <f t="shared" si="0"/>
        <v>202</v>
      </c>
      <c r="I5" s="32">
        <f t="shared" si="0"/>
        <v>71</v>
      </c>
      <c r="J5" s="32">
        <f t="shared" si="0"/>
        <v>331</v>
      </c>
      <c r="K5" s="32">
        <f t="shared" si="0"/>
        <v>10</v>
      </c>
      <c r="L5" s="32">
        <f t="shared" si="0"/>
        <v>100</v>
      </c>
      <c r="M5" s="32">
        <f t="shared" si="0"/>
        <v>54</v>
      </c>
      <c r="N5" s="129">
        <f t="shared" si="0"/>
        <v>0</v>
      </c>
    </row>
    <row r="6" spans="2:14" ht="13.5" customHeight="1">
      <c r="B6" s="154"/>
      <c r="C6" s="128" t="s">
        <v>207</v>
      </c>
      <c r="D6" s="34">
        <f>D5/$C$5*100</f>
        <v>22.62678803641092</v>
      </c>
      <c r="E6" s="34">
        <f aca="true" t="shared" si="1" ref="E6:M6">E5/$C$5*100</f>
        <v>26.137841352405722</v>
      </c>
      <c r="F6" s="34">
        <f t="shared" si="1"/>
        <v>44.993498049414825</v>
      </c>
      <c r="G6" s="34">
        <f t="shared" si="1"/>
        <v>38.94668400520156</v>
      </c>
      <c r="H6" s="34">
        <f t="shared" si="1"/>
        <v>13.133940182054616</v>
      </c>
      <c r="I6" s="34">
        <f t="shared" si="1"/>
        <v>4.616384915474643</v>
      </c>
      <c r="J6" s="34">
        <f t="shared" si="1"/>
        <v>21.52145643693108</v>
      </c>
      <c r="K6" s="34">
        <f t="shared" si="1"/>
        <v>0.6501950585175552</v>
      </c>
      <c r="L6" s="34">
        <f t="shared" si="1"/>
        <v>6.501950585175553</v>
      </c>
      <c r="M6" s="34">
        <f t="shared" si="1"/>
        <v>3.5110533159947983</v>
      </c>
      <c r="N6" s="73">
        <f>ROUND(SUM(N5/$C5*100),1)</f>
        <v>0</v>
      </c>
    </row>
    <row r="7" spans="2:14" ht="13.5">
      <c r="B7" s="154" t="s">
        <v>46</v>
      </c>
      <c r="C7" s="52">
        <v>570</v>
      </c>
      <c r="D7" s="35">
        <v>168</v>
      </c>
      <c r="E7" s="35">
        <v>174</v>
      </c>
      <c r="F7" s="35">
        <v>285</v>
      </c>
      <c r="G7" s="35">
        <v>218</v>
      </c>
      <c r="H7" s="35">
        <v>85</v>
      </c>
      <c r="I7" s="35">
        <v>19</v>
      </c>
      <c r="J7" s="35">
        <v>123</v>
      </c>
      <c r="K7" s="35">
        <v>4</v>
      </c>
      <c r="L7" s="35">
        <v>30</v>
      </c>
      <c r="M7" s="35">
        <v>18</v>
      </c>
      <c r="N7" s="74">
        <v>0</v>
      </c>
    </row>
    <row r="8" spans="2:14" ht="13.5">
      <c r="B8" s="154"/>
      <c r="C8" s="128" t="s">
        <v>207</v>
      </c>
      <c r="D8" s="34">
        <f aca="true" t="shared" si="2" ref="D8:M8">D7/$C$9*100</f>
        <v>24.597364568081993</v>
      </c>
      <c r="E8" s="34">
        <f t="shared" si="2"/>
        <v>25.47584187408492</v>
      </c>
      <c r="F8" s="34">
        <f t="shared" si="2"/>
        <v>41.72767203513909</v>
      </c>
      <c r="G8" s="34">
        <f t="shared" si="2"/>
        <v>31.91800878477306</v>
      </c>
      <c r="H8" s="34">
        <f t="shared" si="2"/>
        <v>12.445095168374817</v>
      </c>
      <c r="I8" s="34">
        <f t="shared" si="2"/>
        <v>2.781844802342606</v>
      </c>
      <c r="J8" s="34">
        <f t="shared" si="2"/>
        <v>18.00878477306003</v>
      </c>
      <c r="K8" s="34">
        <f t="shared" si="2"/>
        <v>0.5856515373352855</v>
      </c>
      <c r="L8" s="34">
        <f t="shared" si="2"/>
        <v>4.392386530014641</v>
      </c>
      <c r="M8" s="34">
        <f t="shared" si="2"/>
        <v>2.635431918008785</v>
      </c>
      <c r="N8" s="73">
        <f>ROUND(SUM(N7/$C7*100),1)</f>
        <v>0</v>
      </c>
    </row>
    <row r="9" spans="2:14" ht="13.5">
      <c r="B9" s="154" t="s">
        <v>47</v>
      </c>
      <c r="C9" s="52">
        <v>683</v>
      </c>
      <c r="D9" s="32">
        <v>130</v>
      </c>
      <c r="E9" s="32">
        <v>174</v>
      </c>
      <c r="F9" s="32">
        <v>304</v>
      </c>
      <c r="G9" s="32">
        <v>291</v>
      </c>
      <c r="H9" s="32">
        <v>90</v>
      </c>
      <c r="I9" s="32">
        <v>35</v>
      </c>
      <c r="J9" s="32">
        <v>174</v>
      </c>
      <c r="K9" s="32">
        <v>4</v>
      </c>
      <c r="L9" s="32">
        <v>54</v>
      </c>
      <c r="M9" s="32">
        <v>25</v>
      </c>
      <c r="N9" s="74">
        <v>0</v>
      </c>
    </row>
    <row r="10" spans="2:14" ht="13.5">
      <c r="B10" s="154"/>
      <c r="C10" s="128" t="s">
        <v>207</v>
      </c>
      <c r="D10" s="34">
        <f>D9/$C$9*100</f>
        <v>19.03367496339678</v>
      </c>
      <c r="E10" s="34">
        <f aca="true" t="shared" si="3" ref="E10:M10">E9/$C$9*100</f>
        <v>25.47584187408492</v>
      </c>
      <c r="F10" s="34">
        <f t="shared" si="3"/>
        <v>44.5095168374817</v>
      </c>
      <c r="G10" s="34">
        <f t="shared" si="3"/>
        <v>42.60614934114202</v>
      </c>
      <c r="H10" s="34">
        <f t="shared" si="3"/>
        <v>13.177159590043924</v>
      </c>
      <c r="I10" s="34">
        <f t="shared" si="3"/>
        <v>5.124450951683748</v>
      </c>
      <c r="J10" s="34">
        <f t="shared" si="3"/>
        <v>25.47584187408492</v>
      </c>
      <c r="K10" s="34">
        <f t="shared" si="3"/>
        <v>0.5856515373352855</v>
      </c>
      <c r="L10" s="34">
        <f t="shared" si="3"/>
        <v>7.906295754026354</v>
      </c>
      <c r="M10" s="34">
        <f t="shared" si="3"/>
        <v>3.6603221083455346</v>
      </c>
      <c r="N10" s="73">
        <f>ROUND(SUM(N9/$C9*100),1)</f>
        <v>0</v>
      </c>
    </row>
    <row r="11" spans="2:14" ht="13.5">
      <c r="B11" s="155" t="s">
        <v>78</v>
      </c>
      <c r="C11" s="52">
        <v>285</v>
      </c>
      <c r="D11" s="32">
        <v>50</v>
      </c>
      <c r="E11" s="32">
        <v>54</v>
      </c>
      <c r="F11" s="32">
        <v>103</v>
      </c>
      <c r="G11" s="32">
        <v>90</v>
      </c>
      <c r="H11" s="32">
        <v>27</v>
      </c>
      <c r="I11" s="32">
        <v>17</v>
      </c>
      <c r="J11" s="32">
        <v>34</v>
      </c>
      <c r="K11" s="32">
        <v>2</v>
      </c>
      <c r="L11" s="32">
        <v>16</v>
      </c>
      <c r="M11" s="32">
        <v>11</v>
      </c>
      <c r="N11" s="74">
        <v>0</v>
      </c>
    </row>
    <row r="12" spans="2:14" ht="13.5">
      <c r="B12" s="156"/>
      <c r="C12" s="127" t="s">
        <v>207</v>
      </c>
      <c r="D12" s="36">
        <f>D11/$C$11*100</f>
        <v>17.543859649122805</v>
      </c>
      <c r="E12" s="36">
        <f aca="true" t="shared" si="4" ref="E12:M12">E11/$C$11*100</f>
        <v>18.947368421052634</v>
      </c>
      <c r="F12" s="36">
        <f t="shared" si="4"/>
        <v>36.140350877192986</v>
      </c>
      <c r="G12" s="36">
        <f t="shared" si="4"/>
        <v>31.57894736842105</v>
      </c>
      <c r="H12" s="36">
        <f t="shared" si="4"/>
        <v>9.473684210526317</v>
      </c>
      <c r="I12" s="36">
        <f t="shared" si="4"/>
        <v>5.964912280701754</v>
      </c>
      <c r="J12" s="36">
        <f t="shared" si="4"/>
        <v>11.929824561403509</v>
      </c>
      <c r="K12" s="36">
        <f t="shared" si="4"/>
        <v>0.7017543859649122</v>
      </c>
      <c r="L12" s="36">
        <f t="shared" si="4"/>
        <v>5.614035087719298</v>
      </c>
      <c r="M12" s="36">
        <f t="shared" si="4"/>
        <v>3.8596491228070176</v>
      </c>
      <c r="N12" s="110">
        <f>ROUND(SUM(N11/$C11*100),1)</f>
        <v>0</v>
      </c>
    </row>
    <row r="13" spans="1:14" ht="13.5">
      <c r="A13" s="14"/>
      <c r="B13" s="15"/>
      <c r="C13" s="87"/>
      <c r="D13" s="87"/>
      <c r="E13" s="87"/>
      <c r="F13" s="87"/>
      <c r="G13" s="87"/>
      <c r="H13" s="87"/>
      <c r="I13" s="87"/>
      <c r="J13" s="87"/>
      <c r="K13" s="87"/>
      <c r="L13" s="87"/>
      <c r="M13" s="87"/>
      <c r="N13" s="88"/>
    </row>
    <row r="14" spans="1:14" ht="13.5">
      <c r="A14" s="26" t="s">
        <v>251</v>
      </c>
      <c r="B14" s="27"/>
      <c r="C14" s="26"/>
      <c r="D14" s="26"/>
      <c r="E14" s="26"/>
      <c r="F14" s="26"/>
      <c r="G14" s="26"/>
      <c r="H14" s="26"/>
      <c r="I14" s="14"/>
      <c r="J14" s="14"/>
      <c r="K14" s="14"/>
      <c r="L14" s="14"/>
      <c r="M14" s="14"/>
      <c r="N14" s="15"/>
    </row>
    <row r="15" spans="1:14" ht="13.5">
      <c r="A15" s="26" t="s">
        <v>152</v>
      </c>
      <c r="B15" s="27"/>
      <c r="C15" s="26"/>
      <c r="D15" s="26"/>
      <c r="E15" s="26"/>
      <c r="F15" s="26"/>
      <c r="G15" s="26"/>
      <c r="H15" s="26"/>
      <c r="I15" s="14"/>
      <c r="J15" s="14"/>
      <c r="K15" s="14"/>
      <c r="L15" s="14"/>
      <c r="M15" s="14"/>
      <c r="N15" s="15"/>
    </row>
    <row r="16" spans="1:14" ht="13.5">
      <c r="A16" s="27"/>
      <c r="B16" s="26"/>
      <c r="C16" s="26"/>
      <c r="D16" s="26"/>
      <c r="E16" s="26"/>
      <c r="F16" s="26"/>
      <c r="G16" s="26"/>
      <c r="H16" s="47" t="s">
        <v>204</v>
      </c>
      <c r="I16" s="16"/>
      <c r="J16" s="16"/>
      <c r="K16" s="16"/>
      <c r="L16" s="16"/>
      <c r="M16" s="16"/>
      <c r="N16" s="15"/>
    </row>
    <row r="17" spans="1:14" ht="27">
      <c r="A17" s="27"/>
      <c r="B17" s="125"/>
      <c r="C17" s="89" t="s">
        <v>94</v>
      </c>
      <c r="D17" s="30" t="s">
        <v>95</v>
      </c>
      <c r="E17" s="37" t="s">
        <v>96</v>
      </c>
      <c r="F17" s="37" t="s">
        <v>97</v>
      </c>
      <c r="G17" s="37" t="s">
        <v>98</v>
      </c>
      <c r="H17" s="48" t="s">
        <v>3</v>
      </c>
      <c r="I17" s="17"/>
      <c r="J17" s="17"/>
      <c r="K17" s="17"/>
      <c r="L17" s="17"/>
      <c r="M17" s="17"/>
      <c r="N17" s="15"/>
    </row>
    <row r="18" spans="1:14" ht="13.5">
      <c r="A18" s="27"/>
      <c r="B18" s="144" t="s">
        <v>94</v>
      </c>
      <c r="C18" s="31">
        <f aca="true" t="shared" si="5" ref="C18:H18">SUM(C20,C22,C24)</f>
        <v>1538</v>
      </c>
      <c r="D18" s="32">
        <f t="shared" si="5"/>
        <v>146</v>
      </c>
      <c r="E18" s="32">
        <f t="shared" si="5"/>
        <v>573</v>
      </c>
      <c r="F18" s="32">
        <f t="shared" si="5"/>
        <v>406</v>
      </c>
      <c r="G18" s="32">
        <f t="shared" si="5"/>
        <v>404</v>
      </c>
      <c r="H18" s="63">
        <f t="shared" si="5"/>
        <v>9</v>
      </c>
      <c r="I18" s="18"/>
      <c r="J18" s="18"/>
      <c r="K18" s="18"/>
      <c r="L18" s="18"/>
      <c r="M18" s="18"/>
      <c r="N18" s="15"/>
    </row>
    <row r="19" spans="1:14" ht="13.5">
      <c r="A19" s="27"/>
      <c r="B19" s="145"/>
      <c r="C19" s="116">
        <f aca="true" t="shared" si="6" ref="C19:C25">SUM(D19:H19)</f>
        <v>99.99999999999999</v>
      </c>
      <c r="D19" s="34">
        <f>ROUND(SUM(D18/$C18*100),1)</f>
        <v>9.5</v>
      </c>
      <c r="E19" s="34">
        <f>ROUND(SUM(E18/$C18*100),1)-0.1</f>
        <v>37.199999999999996</v>
      </c>
      <c r="F19" s="34">
        <f>ROUND(SUM(F18/$C18*100),1)</f>
        <v>26.4</v>
      </c>
      <c r="G19" s="34">
        <f>ROUND(SUM(G18/$C18*100),1)</f>
        <v>26.3</v>
      </c>
      <c r="H19" s="64">
        <f>ROUND(SUM(H18/$C18*100),1)</f>
        <v>0.6</v>
      </c>
      <c r="I19" s="17"/>
      <c r="J19" s="17"/>
      <c r="K19" s="17"/>
      <c r="L19" s="17"/>
      <c r="M19" s="17"/>
      <c r="N19" s="15"/>
    </row>
    <row r="20" spans="1:14" ht="13.5">
      <c r="A20" s="27"/>
      <c r="B20" s="145" t="s">
        <v>46</v>
      </c>
      <c r="C20" s="31">
        <f t="shared" si="6"/>
        <v>570</v>
      </c>
      <c r="D20" s="35">
        <v>66</v>
      </c>
      <c r="E20" s="35">
        <v>263</v>
      </c>
      <c r="F20" s="35">
        <v>141</v>
      </c>
      <c r="G20" s="35">
        <v>97</v>
      </c>
      <c r="H20" s="65">
        <v>3</v>
      </c>
      <c r="I20" s="18"/>
      <c r="J20" s="18"/>
      <c r="K20" s="18"/>
      <c r="L20" s="18"/>
      <c r="M20" s="18"/>
      <c r="N20" s="15"/>
    </row>
    <row r="21" spans="1:14" ht="13.5">
      <c r="A21" s="27"/>
      <c r="B21" s="145"/>
      <c r="C21" s="116">
        <f t="shared" si="6"/>
        <v>100</v>
      </c>
      <c r="D21" s="34">
        <f>ROUND(SUM(D20/$C20*100),1)</f>
        <v>11.6</v>
      </c>
      <c r="E21" s="34">
        <f>ROUND(SUM(E20/$C20*100),1)+0.1</f>
        <v>46.2</v>
      </c>
      <c r="F21" s="34">
        <f>ROUND(SUM(F20/$C20*100),1)</f>
        <v>24.7</v>
      </c>
      <c r="G21" s="34">
        <f>ROUND(SUM(G20/$C20*100),1)</f>
        <v>17</v>
      </c>
      <c r="H21" s="64">
        <f>ROUND(SUM(H20/$C20*100),1)</f>
        <v>0.5</v>
      </c>
      <c r="I21" s="17"/>
      <c r="J21" s="17"/>
      <c r="K21" s="17"/>
      <c r="L21" s="17"/>
      <c r="M21" s="17"/>
      <c r="N21" s="15"/>
    </row>
    <row r="22" spans="1:14" ht="13.5">
      <c r="A22" s="27"/>
      <c r="B22" s="145" t="s">
        <v>47</v>
      </c>
      <c r="C22" s="31">
        <f t="shared" si="6"/>
        <v>683</v>
      </c>
      <c r="D22" s="35">
        <v>55</v>
      </c>
      <c r="E22" s="35">
        <v>208</v>
      </c>
      <c r="F22" s="35">
        <v>191</v>
      </c>
      <c r="G22" s="35">
        <v>226</v>
      </c>
      <c r="H22" s="65">
        <v>3</v>
      </c>
      <c r="I22" s="18"/>
      <c r="J22" s="18"/>
      <c r="K22" s="18"/>
      <c r="L22" s="18"/>
      <c r="M22" s="18"/>
      <c r="N22" s="15"/>
    </row>
    <row r="23" spans="1:14" ht="13.5">
      <c r="A23" s="27"/>
      <c r="B23" s="145"/>
      <c r="C23" s="116">
        <f t="shared" si="6"/>
        <v>100</v>
      </c>
      <c r="D23" s="34">
        <f>ROUND(SUM(D22/$C22*100),1)</f>
        <v>8.1</v>
      </c>
      <c r="E23" s="34">
        <f>ROUND(SUM(E22/$C22*100),1)</f>
        <v>30.5</v>
      </c>
      <c r="F23" s="34">
        <f>ROUND(SUM(F22/$C22*100),1)</f>
        <v>28</v>
      </c>
      <c r="G23" s="34">
        <f>ROUND(SUM(G22/$C22*100),1)-0.1</f>
        <v>33</v>
      </c>
      <c r="H23" s="64">
        <f>ROUND(SUM(H22/$C22*100),1)</f>
        <v>0.4</v>
      </c>
      <c r="I23" s="15"/>
      <c r="J23" s="15"/>
      <c r="K23" s="15"/>
      <c r="L23" s="15"/>
      <c r="M23" s="15"/>
      <c r="N23" s="15"/>
    </row>
    <row r="24" spans="1:14" ht="13.5">
      <c r="A24" s="27"/>
      <c r="B24" s="146" t="s">
        <v>78</v>
      </c>
      <c r="C24" s="31">
        <f t="shared" si="6"/>
        <v>285</v>
      </c>
      <c r="D24" s="32">
        <v>25</v>
      </c>
      <c r="E24" s="32">
        <v>102</v>
      </c>
      <c r="F24" s="32">
        <v>74</v>
      </c>
      <c r="G24" s="32">
        <v>81</v>
      </c>
      <c r="H24" s="77">
        <v>3</v>
      </c>
      <c r="I24" s="15"/>
      <c r="J24" s="15"/>
      <c r="K24" s="15"/>
      <c r="L24" s="15"/>
      <c r="M24" s="15"/>
      <c r="N24" s="15"/>
    </row>
    <row r="25" spans="1:14" ht="13.5">
      <c r="A25" s="27"/>
      <c r="B25" s="147"/>
      <c r="C25" s="120">
        <f t="shared" si="6"/>
        <v>100</v>
      </c>
      <c r="D25" s="36">
        <f>ROUND(SUM(D24/$C24*100),1)</f>
        <v>8.8</v>
      </c>
      <c r="E25" s="36">
        <f>ROUND(SUM(E24/$C24*100),1)-0.1</f>
        <v>35.699999999999996</v>
      </c>
      <c r="F25" s="36">
        <f>ROUND(SUM(F24/$C24*100),1)</f>
        <v>26</v>
      </c>
      <c r="G25" s="36">
        <f>ROUND(SUM(G24/$C24*100),1)</f>
        <v>28.4</v>
      </c>
      <c r="H25" s="78">
        <f>ROUND(SUM(H24/$C24*100),1)</f>
        <v>1.1</v>
      </c>
      <c r="I25" s="15"/>
      <c r="J25" s="15"/>
      <c r="K25" s="15"/>
      <c r="L25" s="15"/>
      <c r="M25" s="15"/>
      <c r="N25" s="15"/>
    </row>
  </sheetData>
  <sheetProtection/>
  <mergeCells count="8">
    <mergeCell ref="B22:B23"/>
    <mergeCell ref="B24:B25"/>
    <mergeCell ref="B5:B6"/>
    <mergeCell ref="B7:B8"/>
    <mergeCell ref="B9:B10"/>
    <mergeCell ref="B11:B12"/>
    <mergeCell ref="B18:B19"/>
    <mergeCell ref="B20:B21"/>
  </mergeCells>
  <printOptions/>
  <pageMargins left="0.7874015748031497" right="0.7874015748031497" top="0.984251968503937" bottom="0.984251968503937" header="0.5118110236220472" footer="0.5118110236220472"/>
  <pageSetup fitToHeight="0" fitToWidth="1" horizontalDpi="600" verticalDpi="600" orientation="portrait" paperSize="9" scale="65" r:id="rId1"/>
  <headerFooter alignWithMargins="0">
    <oddHeader>&amp;C&amp;"ＭＳ Ｐ明朝,標準"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92"/>
  <sheetViews>
    <sheetView workbookViewId="0" topLeftCell="A1">
      <selection activeCell="J408" sqref="J408"/>
    </sheetView>
  </sheetViews>
  <sheetFormatPr defaultColWidth="9.00390625" defaultRowHeight="13.5"/>
  <cols>
    <col min="1" max="1" width="2.50390625" style="0" customWidth="1"/>
    <col min="2" max="2" width="10.625" style="0" customWidth="1"/>
    <col min="3" max="6" width="8.875" style="0" customWidth="1"/>
    <col min="7" max="7" width="9.00390625" style="25" customWidth="1"/>
  </cols>
  <sheetData>
    <row r="1" spans="1:3" ht="13.5">
      <c r="A1" s="1" t="s">
        <v>252</v>
      </c>
      <c r="C1" s="1"/>
    </row>
    <row r="2" spans="1:3" ht="13.5">
      <c r="A2" s="19" t="s">
        <v>99</v>
      </c>
      <c r="C2" s="1"/>
    </row>
    <row r="3" spans="3:11" ht="13.5">
      <c r="C3" s="1"/>
      <c r="D3" s="1"/>
      <c r="E3" s="1"/>
      <c r="F3" s="1"/>
      <c r="G3" s="24"/>
      <c r="H3" s="1"/>
      <c r="I3" s="1"/>
      <c r="J3" s="1"/>
      <c r="K3" s="47" t="s">
        <v>204</v>
      </c>
    </row>
    <row r="4" spans="2:11" ht="67.5">
      <c r="B4" s="161"/>
      <c r="C4" s="162"/>
      <c r="D4" s="162"/>
      <c r="E4" s="162"/>
      <c r="F4" s="163"/>
      <c r="G4" s="90" t="s">
        <v>94</v>
      </c>
      <c r="H4" s="30" t="s">
        <v>19</v>
      </c>
      <c r="I4" s="37" t="s">
        <v>21</v>
      </c>
      <c r="J4" s="37" t="s">
        <v>20</v>
      </c>
      <c r="K4" s="48" t="s">
        <v>3</v>
      </c>
    </row>
    <row r="5" spans="2:11" ht="13.5">
      <c r="B5" s="157" t="s">
        <v>94</v>
      </c>
      <c r="C5" s="5" t="s">
        <v>22</v>
      </c>
      <c r="D5" s="6"/>
      <c r="E5" s="6"/>
      <c r="F5" s="7"/>
      <c r="G5" s="91">
        <f>SUM(G71,G27,G49)</f>
        <v>1538</v>
      </c>
      <c r="H5" s="92">
        <f>SUM(H27,H49,H71)</f>
        <v>924</v>
      </c>
      <c r="I5" s="50">
        <f aca="true" t="shared" si="0" ref="I5:K19">SUM(I27,I49,I71)</f>
        <v>37</v>
      </c>
      <c r="J5" s="50">
        <f t="shared" si="0"/>
        <v>545</v>
      </c>
      <c r="K5" s="51">
        <f t="shared" si="0"/>
        <v>32</v>
      </c>
    </row>
    <row r="6" spans="2:11" ht="13.5">
      <c r="B6" s="158"/>
      <c r="C6" s="8"/>
      <c r="D6" s="9"/>
      <c r="E6" s="9"/>
      <c r="F6" s="10"/>
      <c r="G6" s="124">
        <f>SUM(H6:K6)</f>
        <v>100</v>
      </c>
      <c r="H6" s="66">
        <f>ROUND(H5/$G5*100,1)</f>
        <v>60.1</v>
      </c>
      <c r="I6" s="58">
        <f>ROUND(I5/$G5*100,1)</f>
        <v>2.4</v>
      </c>
      <c r="J6" s="58">
        <f>ROUND(J5/$G5*100,1)</f>
        <v>35.4</v>
      </c>
      <c r="K6" s="59">
        <f>ROUND(K5/$G5*100,1)</f>
        <v>2.1</v>
      </c>
    </row>
    <row r="7" spans="2:11" ht="13.5">
      <c r="B7" s="159"/>
      <c r="C7" s="11" t="s">
        <v>23</v>
      </c>
      <c r="D7" s="12"/>
      <c r="E7" s="12"/>
      <c r="F7" s="13"/>
      <c r="G7" s="91">
        <f>SUM(G73,G29,G51)</f>
        <v>1538</v>
      </c>
      <c r="H7" s="92">
        <f>SUM(H29,H51,H73)</f>
        <v>266</v>
      </c>
      <c r="I7" s="50">
        <f t="shared" si="0"/>
        <v>18</v>
      </c>
      <c r="J7" s="50">
        <f t="shared" si="0"/>
        <v>1227</v>
      </c>
      <c r="K7" s="51">
        <f t="shared" si="0"/>
        <v>27</v>
      </c>
    </row>
    <row r="8" spans="2:11" ht="13.5">
      <c r="B8" s="159"/>
      <c r="C8" s="8"/>
      <c r="D8" s="9"/>
      <c r="E8" s="9"/>
      <c r="F8" s="10"/>
      <c r="G8" s="124">
        <f>SUM(H8:K8)</f>
        <v>100</v>
      </c>
      <c r="H8" s="66">
        <f>ROUND(H7/$G7*100,1)</f>
        <v>17.3</v>
      </c>
      <c r="I8" s="58">
        <f>ROUND(I7/$G7*100,1)</f>
        <v>1.2</v>
      </c>
      <c r="J8" s="58">
        <f>ROUND(J7/$G7*100,1)-0.1</f>
        <v>79.7</v>
      </c>
      <c r="K8" s="59">
        <f>ROUND(K7/$G7*100,1)</f>
        <v>1.8</v>
      </c>
    </row>
    <row r="9" spans="2:11" ht="13.5">
      <c r="B9" s="159"/>
      <c r="C9" s="11" t="s">
        <v>24</v>
      </c>
      <c r="D9" s="12"/>
      <c r="E9" s="12"/>
      <c r="F9" s="13"/>
      <c r="G9" s="91">
        <f>SUM(G75,G31,G53)</f>
        <v>1538</v>
      </c>
      <c r="H9" s="92">
        <f>SUM(H31,H53,H75)</f>
        <v>902</v>
      </c>
      <c r="I9" s="50">
        <f t="shared" si="0"/>
        <v>28</v>
      </c>
      <c r="J9" s="50">
        <f t="shared" si="0"/>
        <v>581</v>
      </c>
      <c r="K9" s="51">
        <f t="shared" si="0"/>
        <v>27</v>
      </c>
    </row>
    <row r="10" spans="2:11" ht="13.5">
      <c r="B10" s="159"/>
      <c r="C10" s="8"/>
      <c r="D10" s="9"/>
      <c r="E10" s="9"/>
      <c r="F10" s="10"/>
      <c r="G10" s="124">
        <f>SUM(H10:K10)</f>
        <v>99.99999999999999</v>
      </c>
      <c r="H10" s="66">
        <f>ROUND(H9/$G9*100,1)</f>
        <v>58.6</v>
      </c>
      <c r="I10" s="58">
        <f>ROUND(I9/$G9*100,1)</f>
        <v>1.8</v>
      </c>
      <c r="J10" s="58">
        <f>ROUND(J9/$G9*100,1)</f>
        <v>37.8</v>
      </c>
      <c r="K10" s="59">
        <f>ROUND(K9/$G9*100,1)</f>
        <v>1.8</v>
      </c>
    </row>
    <row r="11" spans="2:11" ht="13.5">
      <c r="B11" s="159"/>
      <c r="C11" s="11" t="s">
        <v>25</v>
      </c>
      <c r="D11" s="12"/>
      <c r="E11" s="12"/>
      <c r="F11" s="13"/>
      <c r="G11" s="91">
        <f>SUM(G77,G33,G55)</f>
        <v>1538</v>
      </c>
      <c r="H11" s="92">
        <f>SUM(H33,H55,H77)</f>
        <v>348</v>
      </c>
      <c r="I11" s="50">
        <f t="shared" si="0"/>
        <v>76</v>
      </c>
      <c r="J11" s="50">
        <f t="shared" si="0"/>
        <v>1085</v>
      </c>
      <c r="K11" s="51">
        <f t="shared" si="0"/>
        <v>29</v>
      </c>
    </row>
    <row r="12" spans="2:11" ht="13.5">
      <c r="B12" s="159"/>
      <c r="C12" s="8"/>
      <c r="D12" s="9"/>
      <c r="E12" s="9"/>
      <c r="F12" s="10"/>
      <c r="G12" s="124">
        <f>SUM(H12:K12)</f>
        <v>100</v>
      </c>
      <c r="H12" s="66">
        <f>ROUND(H11/$G11*100,1)</f>
        <v>22.6</v>
      </c>
      <c r="I12" s="58">
        <f>ROUND(I11/$G11*100,1)</f>
        <v>4.9</v>
      </c>
      <c r="J12" s="58">
        <f>ROUND(J11/$G11*100,1)+0.1</f>
        <v>70.6</v>
      </c>
      <c r="K12" s="59">
        <f>ROUND(K11/$G11*100,1)</f>
        <v>1.9</v>
      </c>
    </row>
    <row r="13" spans="2:11" ht="13.5">
      <c r="B13" s="159"/>
      <c r="C13" s="11" t="s">
        <v>26</v>
      </c>
      <c r="D13" s="12"/>
      <c r="E13" s="12"/>
      <c r="F13" s="13"/>
      <c r="G13" s="91">
        <f>SUM(G79,G35,G57)</f>
        <v>1538</v>
      </c>
      <c r="H13" s="92">
        <f>SUM(H35,H57,H79)</f>
        <v>193</v>
      </c>
      <c r="I13" s="50">
        <f t="shared" si="0"/>
        <v>6</v>
      </c>
      <c r="J13" s="50">
        <f t="shared" si="0"/>
        <v>1316</v>
      </c>
      <c r="K13" s="51">
        <f t="shared" si="0"/>
        <v>23</v>
      </c>
    </row>
    <row r="14" spans="2:11" ht="13.5">
      <c r="B14" s="159"/>
      <c r="C14" s="8"/>
      <c r="D14" s="9"/>
      <c r="E14" s="9"/>
      <c r="F14" s="10"/>
      <c r="G14" s="124">
        <f>SUM(H14:K14)</f>
        <v>100</v>
      </c>
      <c r="H14" s="66">
        <f>ROUND(H13/$G13*100,1)</f>
        <v>12.5</v>
      </c>
      <c r="I14" s="58">
        <f>ROUND(I13/$G13*100,1)</f>
        <v>0.4</v>
      </c>
      <c r="J14" s="58">
        <f>ROUND(J13/$G13*100,1)</f>
        <v>85.6</v>
      </c>
      <c r="K14" s="59">
        <f>ROUND(K13/$G13*100,1)</f>
        <v>1.5</v>
      </c>
    </row>
    <row r="15" spans="2:11" ht="13.5">
      <c r="B15" s="159"/>
      <c r="C15" s="11" t="s">
        <v>27</v>
      </c>
      <c r="D15" s="12"/>
      <c r="E15" s="12"/>
      <c r="F15" s="13"/>
      <c r="G15" s="91">
        <f>SUM(G81,G37,G59)</f>
        <v>1538</v>
      </c>
      <c r="H15" s="92">
        <f>SUM(H37,H59,H81)</f>
        <v>740</v>
      </c>
      <c r="I15" s="50">
        <f t="shared" si="0"/>
        <v>52</v>
      </c>
      <c r="J15" s="50">
        <f t="shared" si="0"/>
        <v>711</v>
      </c>
      <c r="K15" s="51">
        <f t="shared" si="0"/>
        <v>35</v>
      </c>
    </row>
    <row r="16" spans="2:11" ht="13.5">
      <c r="B16" s="159"/>
      <c r="C16" s="8"/>
      <c r="D16" s="9"/>
      <c r="E16" s="9"/>
      <c r="F16" s="10"/>
      <c r="G16" s="124">
        <f>SUM(H16:K16)</f>
        <v>100</v>
      </c>
      <c r="H16" s="66">
        <f>ROUND(H15/$G15*100,1)</f>
        <v>48.1</v>
      </c>
      <c r="I16" s="58">
        <f>ROUND(I15/$G15*100,1)</f>
        <v>3.4</v>
      </c>
      <c r="J16" s="58">
        <f>ROUND(J15/$G15*100,1)</f>
        <v>46.2</v>
      </c>
      <c r="K16" s="59">
        <f>ROUND(K15/$G15*100,1)</f>
        <v>2.3</v>
      </c>
    </row>
    <row r="17" spans="2:11" ht="13.5">
      <c r="B17" s="159"/>
      <c r="C17" s="11" t="s">
        <v>28</v>
      </c>
      <c r="D17" s="12"/>
      <c r="E17" s="12"/>
      <c r="F17" s="13"/>
      <c r="G17" s="91">
        <f>SUM(G83,G39,G61)</f>
        <v>1538</v>
      </c>
      <c r="H17" s="92">
        <f>SUM(H39,H61,H83)</f>
        <v>991</v>
      </c>
      <c r="I17" s="50">
        <f t="shared" si="0"/>
        <v>52</v>
      </c>
      <c r="J17" s="50">
        <f t="shared" si="0"/>
        <v>470</v>
      </c>
      <c r="K17" s="51">
        <f t="shared" si="0"/>
        <v>25</v>
      </c>
    </row>
    <row r="18" spans="2:11" ht="13.5">
      <c r="B18" s="159"/>
      <c r="C18" s="8"/>
      <c r="D18" s="9"/>
      <c r="E18" s="9"/>
      <c r="F18" s="10"/>
      <c r="G18" s="124">
        <f>SUM(H18:K18)</f>
        <v>100</v>
      </c>
      <c r="H18" s="66">
        <f>ROUND(H17/$G17*100,1)</f>
        <v>64.4</v>
      </c>
      <c r="I18" s="58">
        <f>ROUND(I17/$G17*100,1)</f>
        <v>3.4</v>
      </c>
      <c r="J18" s="58">
        <f>ROUND(J17/$G17*100,1)</f>
        <v>30.6</v>
      </c>
      <c r="K18" s="59">
        <f>ROUND(K17/$G17*100,1)</f>
        <v>1.6</v>
      </c>
    </row>
    <row r="19" spans="2:11" ht="13.5">
      <c r="B19" s="159"/>
      <c r="C19" s="11" t="s">
        <v>29</v>
      </c>
      <c r="D19" s="12"/>
      <c r="E19" s="12"/>
      <c r="F19" s="13"/>
      <c r="G19" s="91">
        <f>SUM(G85,G41,G63)</f>
        <v>1538</v>
      </c>
      <c r="H19" s="92">
        <f>SUM(H41,H63,H85)</f>
        <v>284</v>
      </c>
      <c r="I19" s="50">
        <f t="shared" si="0"/>
        <v>36</v>
      </c>
      <c r="J19" s="50">
        <f t="shared" si="0"/>
        <v>1196</v>
      </c>
      <c r="K19" s="51">
        <f t="shared" si="0"/>
        <v>22</v>
      </c>
    </row>
    <row r="20" spans="2:11" ht="13.5">
      <c r="B20" s="159"/>
      <c r="C20" s="8"/>
      <c r="D20" s="9"/>
      <c r="E20" s="9"/>
      <c r="F20" s="10"/>
      <c r="G20" s="124">
        <f>SUM(H20:K20)</f>
        <v>100</v>
      </c>
      <c r="H20" s="66">
        <f>ROUND(H19/$G19*100,1)</f>
        <v>18.5</v>
      </c>
      <c r="I20" s="58">
        <f>ROUND(I19/$G19*100,1)</f>
        <v>2.3</v>
      </c>
      <c r="J20" s="58">
        <f>ROUND(J19/$G19*100,1)</f>
        <v>77.8</v>
      </c>
      <c r="K20" s="59">
        <f>ROUND(K19/$G19*100,1)</f>
        <v>1.4</v>
      </c>
    </row>
    <row r="21" spans="2:11" ht="13.5">
      <c r="B21" s="159"/>
      <c r="C21" s="11" t="s">
        <v>182</v>
      </c>
      <c r="D21" s="12"/>
      <c r="E21" s="12"/>
      <c r="F21" s="13"/>
      <c r="G21" s="91">
        <f>SUM(G87,G43,G65)</f>
        <v>1538</v>
      </c>
      <c r="H21" s="92">
        <f>SUM(H43,H65,H87)</f>
        <v>242</v>
      </c>
      <c r="I21" s="50">
        <f aca="true" t="shared" si="1" ref="I21:K25">SUM(I43,I65,I87)</f>
        <v>10</v>
      </c>
      <c r="J21" s="50">
        <f t="shared" si="1"/>
        <v>1261</v>
      </c>
      <c r="K21" s="51">
        <f t="shared" si="1"/>
        <v>25</v>
      </c>
    </row>
    <row r="22" spans="2:11" ht="13.5">
      <c r="B22" s="159"/>
      <c r="C22" s="8"/>
      <c r="D22" s="9"/>
      <c r="E22" s="9"/>
      <c r="F22" s="10"/>
      <c r="G22" s="124">
        <f>SUM(H22:K22)</f>
        <v>100</v>
      </c>
      <c r="H22" s="66">
        <f>ROUND(H21/$G21*100,1)</f>
        <v>15.7</v>
      </c>
      <c r="I22" s="58">
        <f>ROUND(I21/$G21*100,1)</f>
        <v>0.7</v>
      </c>
      <c r="J22" s="58">
        <f>ROUND(J21/$G21*100,1)</f>
        <v>82</v>
      </c>
      <c r="K22" s="59">
        <f>ROUND(K21/$G21*100,1)</f>
        <v>1.6</v>
      </c>
    </row>
    <row r="23" spans="2:11" ht="13.5">
      <c r="B23" s="159"/>
      <c r="C23" s="11" t="s">
        <v>30</v>
      </c>
      <c r="D23" s="12"/>
      <c r="E23" s="12"/>
      <c r="F23" s="13"/>
      <c r="G23" s="91">
        <f>SUM(G89,G45,G67)</f>
        <v>1538</v>
      </c>
      <c r="H23" s="92">
        <f>SUM(H45,H67,H89)</f>
        <v>975</v>
      </c>
      <c r="I23" s="50">
        <f t="shared" si="1"/>
        <v>45</v>
      </c>
      <c r="J23" s="50">
        <f t="shared" si="1"/>
        <v>494</v>
      </c>
      <c r="K23" s="51">
        <f t="shared" si="1"/>
        <v>24</v>
      </c>
    </row>
    <row r="24" spans="2:11" ht="13.5">
      <c r="B24" s="159"/>
      <c r="C24" s="8"/>
      <c r="D24" s="9"/>
      <c r="E24" s="9"/>
      <c r="F24" s="10"/>
      <c r="G24" s="124">
        <f>SUM(H24:K24)</f>
        <v>100</v>
      </c>
      <c r="H24" s="66">
        <f>ROUND(H23/$G23*100,1)</f>
        <v>63.4</v>
      </c>
      <c r="I24" s="58">
        <f>ROUND(I23/$G23*100,1)</f>
        <v>2.9</v>
      </c>
      <c r="J24" s="58">
        <f>ROUND(J23/$G23*100,1)</f>
        <v>32.1</v>
      </c>
      <c r="K24" s="59">
        <f>ROUND(K23/$G23*100,1)</f>
        <v>1.6</v>
      </c>
    </row>
    <row r="25" spans="2:11" ht="13.5">
      <c r="B25" s="159"/>
      <c r="C25" s="11" t="s">
        <v>166</v>
      </c>
      <c r="D25" s="12"/>
      <c r="E25" s="12"/>
      <c r="F25" s="13"/>
      <c r="G25" s="91">
        <f>SUM(G91,G47,G69)</f>
        <v>1538</v>
      </c>
      <c r="H25" s="92">
        <f>SUM(H47,H69,H91)</f>
        <v>744</v>
      </c>
      <c r="I25" s="50">
        <f t="shared" si="1"/>
        <v>33</v>
      </c>
      <c r="J25" s="50">
        <f t="shared" si="1"/>
        <v>737</v>
      </c>
      <c r="K25" s="51">
        <f t="shared" si="1"/>
        <v>24</v>
      </c>
    </row>
    <row r="26" spans="2:11" ht="13.5">
      <c r="B26" s="160"/>
      <c r="C26" s="8"/>
      <c r="D26" s="9"/>
      <c r="E26" s="9"/>
      <c r="F26" s="10"/>
      <c r="G26" s="124">
        <f>SUM(H26:K26)</f>
        <v>100</v>
      </c>
      <c r="H26" s="66">
        <f>ROUND(H25/$G25*100,1)</f>
        <v>48.4</v>
      </c>
      <c r="I26" s="58">
        <f>ROUND(I25/$G25*100,1)</f>
        <v>2.1</v>
      </c>
      <c r="J26" s="58">
        <f>ROUND(J25/$G25*100,1)</f>
        <v>47.9</v>
      </c>
      <c r="K26" s="59">
        <f>ROUND(K25/$G25*100,1)</f>
        <v>1.6</v>
      </c>
    </row>
    <row r="27" spans="2:11" ht="13.5">
      <c r="B27" s="157" t="s">
        <v>48</v>
      </c>
      <c r="C27" s="5" t="s">
        <v>22</v>
      </c>
      <c r="D27" s="6"/>
      <c r="E27" s="6"/>
      <c r="F27" s="7"/>
      <c r="G27" s="91">
        <f aca="true" t="shared" si="2" ref="G27:G70">SUM(H27:K27)</f>
        <v>570</v>
      </c>
      <c r="H27" s="93">
        <v>348</v>
      </c>
      <c r="I27" s="50">
        <v>12</v>
      </c>
      <c r="J27" s="50">
        <v>199</v>
      </c>
      <c r="K27" s="51">
        <v>11</v>
      </c>
    </row>
    <row r="28" spans="2:11" ht="13.5">
      <c r="B28" s="158"/>
      <c r="C28" s="8"/>
      <c r="D28" s="9"/>
      <c r="E28" s="9"/>
      <c r="F28" s="10"/>
      <c r="G28" s="124">
        <f t="shared" si="2"/>
        <v>100</v>
      </c>
      <c r="H28" s="66">
        <f>ROUND(H27/$G27*100,1)</f>
        <v>61.1</v>
      </c>
      <c r="I28" s="58">
        <f>ROUND(I27/$G27*100,1)</f>
        <v>2.1</v>
      </c>
      <c r="J28" s="58">
        <f>ROUND(J27/$G27*100,1)</f>
        <v>34.9</v>
      </c>
      <c r="K28" s="59">
        <f>ROUND(K27/$G27*100,1)</f>
        <v>1.9</v>
      </c>
    </row>
    <row r="29" spans="2:11" ht="13.5">
      <c r="B29" s="159"/>
      <c r="C29" s="11" t="s">
        <v>23</v>
      </c>
      <c r="D29" s="12"/>
      <c r="E29" s="12"/>
      <c r="F29" s="13"/>
      <c r="G29" s="91">
        <f t="shared" si="2"/>
        <v>570</v>
      </c>
      <c r="H29" s="92">
        <v>111</v>
      </c>
      <c r="I29" s="50">
        <v>6</v>
      </c>
      <c r="J29" s="50">
        <v>440</v>
      </c>
      <c r="K29" s="94">
        <v>13</v>
      </c>
    </row>
    <row r="30" spans="2:11" ht="13.5">
      <c r="B30" s="159"/>
      <c r="C30" s="8"/>
      <c r="D30" s="9"/>
      <c r="E30" s="9"/>
      <c r="F30" s="10"/>
      <c r="G30" s="124">
        <f t="shared" si="2"/>
        <v>100.00000000000001</v>
      </c>
      <c r="H30" s="66">
        <f>ROUND(H29/$G29*100,1)</f>
        <v>19.5</v>
      </c>
      <c r="I30" s="58">
        <f>ROUND(I29/$G29*100,1)</f>
        <v>1.1</v>
      </c>
      <c r="J30" s="58">
        <f>ROUND(J29/$G29*100,1)-0.1</f>
        <v>77.10000000000001</v>
      </c>
      <c r="K30" s="59">
        <f>ROUND(K29/$G29*100,1)</f>
        <v>2.3</v>
      </c>
    </row>
    <row r="31" spans="2:11" ht="13.5">
      <c r="B31" s="159"/>
      <c r="C31" s="11" t="s">
        <v>24</v>
      </c>
      <c r="D31" s="12"/>
      <c r="E31" s="12"/>
      <c r="F31" s="13"/>
      <c r="G31" s="91">
        <f t="shared" si="2"/>
        <v>570</v>
      </c>
      <c r="H31" s="95">
        <v>325</v>
      </c>
      <c r="I31" s="71">
        <v>6</v>
      </c>
      <c r="J31" s="71">
        <v>228</v>
      </c>
      <c r="K31" s="94">
        <v>11</v>
      </c>
    </row>
    <row r="32" spans="2:11" ht="13.5">
      <c r="B32" s="159"/>
      <c r="C32" s="8"/>
      <c r="D32" s="9"/>
      <c r="E32" s="9"/>
      <c r="F32" s="10"/>
      <c r="G32" s="124">
        <f t="shared" si="2"/>
        <v>100</v>
      </c>
      <c r="H32" s="66">
        <f>ROUND(H31/$G31*100,1)</f>
        <v>57</v>
      </c>
      <c r="I32" s="58">
        <f>ROUND(I31/$G31*100,1)</f>
        <v>1.1</v>
      </c>
      <c r="J32" s="58">
        <f>ROUND(J31/$G31*100,1)</f>
        <v>40</v>
      </c>
      <c r="K32" s="59">
        <f>ROUND(K31/$G31*100,1)</f>
        <v>1.9</v>
      </c>
    </row>
    <row r="33" spans="2:11" ht="13.5">
      <c r="B33" s="159"/>
      <c r="C33" s="11" t="s">
        <v>25</v>
      </c>
      <c r="D33" s="12"/>
      <c r="E33" s="12"/>
      <c r="F33" s="13"/>
      <c r="G33" s="91">
        <f t="shared" si="2"/>
        <v>570</v>
      </c>
      <c r="H33" s="95">
        <v>130</v>
      </c>
      <c r="I33" s="71">
        <v>23</v>
      </c>
      <c r="J33" s="71">
        <v>401</v>
      </c>
      <c r="K33" s="94">
        <v>16</v>
      </c>
    </row>
    <row r="34" spans="2:11" ht="13.5">
      <c r="B34" s="159"/>
      <c r="C34" s="8"/>
      <c r="D34" s="9"/>
      <c r="E34" s="9"/>
      <c r="F34" s="10"/>
      <c r="G34" s="124">
        <f t="shared" si="2"/>
        <v>100</v>
      </c>
      <c r="H34" s="66">
        <f>ROUND(H33/$G33*100,1)</f>
        <v>22.8</v>
      </c>
      <c r="I34" s="58">
        <f>ROUND(I33/$G33*100,1)</f>
        <v>4</v>
      </c>
      <c r="J34" s="58">
        <f>ROUND(J33/$G33*100,1)</f>
        <v>70.4</v>
      </c>
      <c r="K34" s="59">
        <f>ROUND(K33/$G33*100,1)</f>
        <v>2.8</v>
      </c>
    </row>
    <row r="35" spans="2:11" ht="13.5">
      <c r="B35" s="159"/>
      <c r="C35" s="11" t="s">
        <v>26</v>
      </c>
      <c r="D35" s="12"/>
      <c r="E35" s="12"/>
      <c r="F35" s="13"/>
      <c r="G35" s="91">
        <f t="shared" si="2"/>
        <v>570</v>
      </c>
      <c r="H35" s="95">
        <v>82</v>
      </c>
      <c r="I35" s="71">
        <v>4</v>
      </c>
      <c r="J35" s="71">
        <v>471</v>
      </c>
      <c r="K35" s="94">
        <v>13</v>
      </c>
    </row>
    <row r="36" spans="2:11" ht="13.5">
      <c r="B36" s="159"/>
      <c r="C36" s="8"/>
      <c r="D36" s="9"/>
      <c r="E36" s="9"/>
      <c r="F36" s="10"/>
      <c r="G36" s="124">
        <f t="shared" si="2"/>
        <v>99.99999999999999</v>
      </c>
      <c r="H36" s="66">
        <f>ROUND(H35/$G35*100,1)</f>
        <v>14.4</v>
      </c>
      <c r="I36" s="58">
        <f>ROUND(I35/$G35*100,1)</f>
        <v>0.7</v>
      </c>
      <c r="J36" s="58">
        <f>ROUND(J35/$G35*100,1)</f>
        <v>82.6</v>
      </c>
      <c r="K36" s="59">
        <f>ROUND(K35/$G35*100,1)</f>
        <v>2.3</v>
      </c>
    </row>
    <row r="37" spans="2:11" ht="13.5">
      <c r="B37" s="159"/>
      <c r="C37" s="11" t="s">
        <v>27</v>
      </c>
      <c r="D37" s="12"/>
      <c r="E37" s="12"/>
      <c r="F37" s="13"/>
      <c r="G37" s="91">
        <f t="shared" si="2"/>
        <v>570</v>
      </c>
      <c r="H37" s="95">
        <v>288</v>
      </c>
      <c r="I37" s="71">
        <v>19</v>
      </c>
      <c r="J37" s="71">
        <v>246</v>
      </c>
      <c r="K37" s="94">
        <v>17</v>
      </c>
    </row>
    <row r="38" spans="2:11" ht="13.5">
      <c r="B38" s="159"/>
      <c r="C38" s="8"/>
      <c r="D38" s="9"/>
      <c r="E38" s="9"/>
      <c r="F38" s="10"/>
      <c r="G38" s="124">
        <f t="shared" si="2"/>
        <v>100</v>
      </c>
      <c r="H38" s="66">
        <f>ROUND(H37/$G37*100,1)</f>
        <v>50.5</v>
      </c>
      <c r="I38" s="58">
        <f>ROUND(I37/$G37*100,1)</f>
        <v>3.3</v>
      </c>
      <c r="J38" s="58">
        <f>ROUND(J37/$G37*100,1)</f>
        <v>43.2</v>
      </c>
      <c r="K38" s="59">
        <f>ROUND(K37/$G37*100,1)</f>
        <v>3</v>
      </c>
    </row>
    <row r="39" spans="2:11" ht="13.5">
      <c r="B39" s="159"/>
      <c r="C39" s="11" t="s">
        <v>28</v>
      </c>
      <c r="D39" s="12"/>
      <c r="E39" s="12"/>
      <c r="F39" s="13"/>
      <c r="G39" s="91">
        <f t="shared" si="2"/>
        <v>570</v>
      </c>
      <c r="H39" s="95">
        <v>383</v>
      </c>
      <c r="I39" s="71">
        <v>14</v>
      </c>
      <c r="J39" s="71">
        <v>164</v>
      </c>
      <c r="K39" s="94">
        <v>9</v>
      </c>
    </row>
    <row r="40" spans="2:11" ht="13.5">
      <c r="B40" s="159"/>
      <c r="C40" s="8"/>
      <c r="D40" s="9"/>
      <c r="E40" s="9"/>
      <c r="F40" s="10"/>
      <c r="G40" s="124">
        <f t="shared" si="2"/>
        <v>100</v>
      </c>
      <c r="H40" s="66">
        <f>ROUND(H39/$G39*100,1)-0.1</f>
        <v>67.10000000000001</v>
      </c>
      <c r="I40" s="58">
        <f>ROUND(I39/$G39*100,1)</f>
        <v>2.5</v>
      </c>
      <c r="J40" s="58">
        <f>ROUND(J39/$G39*100,1)</f>
        <v>28.8</v>
      </c>
      <c r="K40" s="59">
        <f>ROUND(K39/$G39*100,1)</f>
        <v>1.6</v>
      </c>
    </row>
    <row r="41" spans="2:11" ht="13.5">
      <c r="B41" s="159"/>
      <c r="C41" s="11" t="s">
        <v>29</v>
      </c>
      <c r="D41" s="12"/>
      <c r="E41" s="12"/>
      <c r="F41" s="13"/>
      <c r="G41" s="91">
        <f t="shared" si="2"/>
        <v>570</v>
      </c>
      <c r="H41" s="95">
        <v>107</v>
      </c>
      <c r="I41" s="71">
        <v>13</v>
      </c>
      <c r="J41" s="71">
        <v>439</v>
      </c>
      <c r="K41" s="94">
        <v>11</v>
      </c>
    </row>
    <row r="42" spans="2:11" ht="13.5">
      <c r="B42" s="159"/>
      <c r="C42" s="8"/>
      <c r="D42" s="9"/>
      <c r="E42" s="9"/>
      <c r="F42" s="10"/>
      <c r="G42" s="124">
        <f t="shared" si="2"/>
        <v>100</v>
      </c>
      <c r="H42" s="66">
        <f>ROUND(H41/$G41*100,1)</f>
        <v>18.8</v>
      </c>
      <c r="I42" s="58">
        <f>ROUND(I41/$G41*100,1)</f>
        <v>2.3</v>
      </c>
      <c r="J42" s="58">
        <f>ROUND(J41/$G41*100,1)</f>
        <v>77</v>
      </c>
      <c r="K42" s="59">
        <f>ROUND(K41/$G41*100,1)</f>
        <v>1.9</v>
      </c>
    </row>
    <row r="43" spans="2:11" ht="13.5">
      <c r="B43" s="159"/>
      <c r="C43" s="11" t="s">
        <v>183</v>
      </c>
      <c r="D43" s="12"/>
      <c r="E43" s="12"/>
      <c r="F43" s="13"/>
      <c r="G43" s="91">
        <f t="shared" si="2"/>
        <v>570</v>
      </c>
      <c r="H43" s="95">
        <v>107</v>
      </c>
      <c r="I43" s="71">
        <v>4</v>
      </c>
      <c r="J43" s="71">
        <v>447</v>
      </c>
      <c r="K43" s="94">
        <v>12</v>
      </c>
    </row>
    <row r="44" spans="2:11" ht="13.5">
      <c r="B44" s="159"/>
      <c r="C44" s="8"/>
      <c r="D44" s="9"/>
      <c r="E44" s="9"/>
      <c r="F44" s="10"/>
      <c r="G44" s="124">
        <f t="shared" si="2"/>
        <v>100</v>
      </c>
      <c r="H44" s="66">
        <f>ROUND(H43/$G43*100,1)</f>
        <v>18.8</v>
      </c>
      <c r="I44" s="58">
        <f>ROUND(I43/$G43*100,1)</f>
        <v>0.7</v>
      </c>
      <c r="J44" s="58">
        <f>ROUND(J43/$G43*100,1)</f>
        <v>78.4</v>
      </c>
      <c r="K44" s="59">
        <f>ROUND(K43/$G43*100,1)</f>
        <v>2.1</v>
      </c>
    </row>
    <row r="45" spans="2:11" ht="13.5">
      <c r="B45" s="159"/>
      <c r="C45" s="11" t="s">
        <v>30</v>
      </c>
      <c r="D45" s="12"/>
      <c r="E45" s="12"/>
      <c r="F45" s="13"/>
      <c r="G45" s="91">
        <f t="shared" si="2"/>
        <v>570</v>
      </c>
      <c r="H45" s="95">
        <v>337</v>
      </c>
      <c r="I45" s="71">
        <v>10</v>
      </c>
      <c r="J45" s="71">
        <v>209</v>
      </c>
      <c r="K45" s="94">
        <v>14</v>
      </c>
    </row>
    <row r="46" spans="2:11" ht="13.5">
      <c r="B46" s="159"/>
      <c r="C46" s="8"/>
      <c r="D46" s="9"/>
      <c r="E46" s="9"/>
      <c r="F46" s="10"/>
      <c r="G46" s="124">
        <f t="shared" si="2"/>
        <v>100</v>
      </c>
      <c r="H46" s="66">
        <f>ROUND(H45/$G45*100,1)-0.1</f>
        <v>59</v>
      </c>
      <c r="I46" s="58">
        <f>ROUND(I45/$G45*100,1)</f>
        <v>1.8</v>
      </c>
      <c r="J46" s="58">
        <f>ROUND(J45/$G45*100,1)</f>
        <v>36.7</v>
      </c>
      <c r="K46" s="59">
        <f>ROUND(K45/$G45*100,1)</f>
        <v>2.5</v>
      </c>
    </row>
    <row r="47" spans="2:11" ht="13.5">
      <c r="B47" s="159"/>
      <c r="C47" s="11" t="s">
        <v>166</v>
      </c>
      <c r="D47" s="12"/>
      <c r="E47" s="12"/>
      <c r="F47" s="13"/>
      <c r="G47" s="91">
        <f t="shared" si="2"/>
        <v>570</v>
      </c>
      <c r="H47" s="95">
        <v>270</v>
      </c>
      <c r="I47" s="71">
        <v>8</v>
      </c>
      <c r="J47" s="71">
        <v>280</v>
      </c>
      <c r="K47" s="94">
        <v>12</v>
      </c>
    </row>
    <row r="48" spans="2:11" ht="13.5">
      <c r="B48" s="160"/>
      <c r="C48" s="8"/>
      <c r="D48" s="9"/>
      <c r="E48" s="9"/>
      <c r="F48" s="10"/>
      <c r="G48" s="124">
        <f t="shared" si="2"/>
        <v>100</v>
      </c>
      <c r="H48" s="66">
        <f>ROUND(H47/$G47*100,1)</f>
        <v>47.4</v>
      </c>
      <c r="I48" s="58">
        <f>ROUND(I47/$G47*100,1)</f>
        <v>1.4</v>
      </c>
      <c r="J48" s="58">
        <f>ROUND(J47/$G47*100,1)</f>
        <v>49.1</v>
      </c>
      <c r="K48" s="59">
        <f>ROUND(K47/$G47*100,1)</f>
        <v>2.1</v>
      </c>
    </row>
    <row r="49" spans="2:11" ht="13.5">
      <c r="B49" s="157" t="s">
        <v>47</v>
      </c>
      <c r="C49" s="5" t="s">
        <v>22</v>
      </c>
      <c r="D49" s="6"/>
      <c r="E49" s="6"/>
      <c r="F49" s="7"/>
      <c r="G49" s="91">
        <f t="shared" si="2"/>
        <v>683</v>
      </c>
      <c r="H49" s="93">
        <v>400</v>
      </c>
      <c r="I49" s="50">
        <v>16</v>
      </c>
      <c r="J49" s="50">
        <v>250</v>
      </c>
      <c r="K49" s="51">
        <v>17</v>
      </c>
    </row>
    <row r="50" spans="2:11" ht="13.5">
      <c r="B50" s="158"/>
      <c r="C50" s="8"/>
      <c r="D50" s="9"/>
      <c r="E50" s="9"/>
      <c r="F50" s="10"/>
      <c r="G50" s="124">
        <f t="shared" si="2"/>
        <v>100</v>
      </c>
      <c r="H50" s="66">
        <f>ROUND(H49/$G49*100,1)</f>
        <v>58.6</v>
      </c>
      <c r="I50" s="58">
        <f>ROUND(I49/$G49*100,1)</f>
        <v>2.3</v>
      </c>
      <c r="J50" s="58">
        <f>ROUND(J49/$G49*100,1)</f>
        <v>36.6</v>
      </c>
      <c r="K50" s="59">
        <f>ROUND(K49/$G49*100,1)</f>
        <v>2.5</v>
      </c>
    </row>
    <row r="51" spans="2:11" ht="13.5">
      <c r="B51" s="159"/>
      <c r="C51" s="11" t="s">
        <v>23</v>
      </c>
      <c r="D51" s="12"/>
      <c r="E51" s="12"/>
      <c r="F51" s="13"/>
      <c r="G51" s="91">
        <f t="shared" si="2"/>
        <v>683</v>
      </c>
      <c r="H51" s="92">
        <v>103</v>
      </c>
      <c r="I51" s="50">
        <v>11</v>
      </c>
      <c r="J51" s="50">
        <v>559</v>
      </c>
      <c r="K51" s="94">
        <v>10</v>
      </c>
    </row>
    <row r="52" spans="2:11" ht="13.5">
      <c r="B52" s="159"/>
      <c r="C52" s="8"/>
      <c r="D52" s="9"/>
      <c r="E52" s="9"/>
      <c r="F52" s="10"/>
      <c r="G52" s="124">
        <f t="shared" si="2"/>
        <v>100</v>
      </c>
      <c r="H52" s="66">
        <f>ROUND(H51/$G51*100,1)</f>
        <v>15.1</v>
      </c>
      <c r="I52" s="58">
        <f>ROUND(I51/$G51*100,1)</f>
        <v>1.6</v>
      </c>
      <c r="J52" s="58">
        <f>ROUND(J51/$G51*100,1)</f>
        <v>81.8</v>
      </c>
      <c r="K52" s="59">
        <f>ROUND(K51/$G51*100,1)</f>
        <v>1.5</v>
      </c>
    </row>
    <row r="53" spans="2:11" ht="13.5">
      <c r="B53" s="159"/>
      <c r="C53" s="11" t="s">
        <v>24</v>
      </c>
      <c r="D53" s="12"/>
      <c r="E53" s="12"/>
      <c r="F53" s="13"/>
      <c r="G53" s="91">
        <f t="shared" si="2"/>
        <v>683</v>
      </c>
      <c r="H53" s="95">
        <v>414</v>
      </c>
      <c r="I53" s="71">
        <v>15</v>
      </c>
      <c r="J53" s="71">
        <v>243</v>
      </c>
      <c r="K53" s="94">
        <v>11</v>
      </c>
    </row>
    <row r="54" spans="2:11" ht="13.5">
      <c r="B54" s="159"/>
      <c r="C54" s="8"/>
      <c r="D54" s="9"/>
      <c r="E54" s="9"/>
      <c r="F54" s="10"/>
      <c r="G54" s="124">
        <f t="shared" si="2"/>
        <v>100</v>
      </c>
      <c r="H54" s="66">
        <f>ROUND(H53/$G53*100,1)</f>
        <v>60.6</v>
      </c>
      <c r="I54" s="58">
        <f>ROUND(I53/$G53*100,1)</f>
        <v>2.2</v>
      </c>
      <c r="J54" s="58">
        <f>ROUND(J53/$G53*100,1)</f>
        <v>35.6</v>
      </c>
      <c r="K54" s="59">
        <f>ROUND(K53/$G53*100,1)</f>
        <v>1.6</v>
      </c>
    </row>
    <row r="55" spans="2:11" ht="13.5">
      <c r="B55" s="159"/>
      <c r="C55" s="11" t="s">
        <v>25</v>
      </c>
      <c r="D55" s="12"/>
      <c r="E55" s="12"/>
      <c r="F55" s="13"/>
      <c r="G55" s="91">
        <f t="shared" si="2"/>
        <v>683</v>
      </c>
      <c r="H55" s="95">
        <v>144</v>
      </c>
      <c r="I55" s="71">
        <v>40</v>
      </c>
      <c r="J55" s="71">
        <v>489</v>
      </c>
      <c r="K55" s="94">
        <v>10</v>
      </c>
    </row>
    <row r="56" spans="2:11" ht="13.5">
      <c r="B56" s="159"/>
      <c r="C56" s="8"/>
      <c r="D56" s="9"/>
      <c r="E56" s="9"/>
      <c r="F56" s="10"/>
      <c r="G56" s="124">
        <f t="shared" si="2"/>
        <v>100</v>
      </c>
      <c r="H56" s="66">
        <f>ROUND(H55/$G55*100,1)</f>
        <v>21.1</v>
      </c>
      <c r="I56" s="58">
        <f>ROUND(I55/$G55*100,1)</f>
        <v>5.9</v>
      </c>
      <c r="J56" s="58">
        <f>ROUND(J55/$G55*100,1)-0.1</f>
        <v>71.5</v>
      </c>
      <c r="K56" s="59">
        <f>ROUND(K55/$G55*100,1)</f>
        <v>1.5</v>
      </c>
    </row>
    <row r="57" spans="2:11" ht="13.5">
      <c r="B57" s="159"/>
      <c r="C57" s="11" t="s">
        <v>26</v>
      </c>
      <c r="D57" s="12"/>
      <c r="E57" s="12"/>
      <c r="F57" s="13"/>
      <c r="G57" s="91">
        <f t="shared" si="2"/>
        <v>683</v>
      </c>
      <c r="H57" s="95">
        <v>76</v>
      </c>
      <c r="I57" s="71">
        <v>0</v>
      </c>
      <c r="J57" s="71">
        <v>601</v>
      </c>
      <c r="K57" s="94">
        <v>6</v>
      </c>
    </row>
    <row r="58" spans="2:11" ht="13.5">
      <c r="B58" s="159"/>
      <c r="C58" s="8"/>
      <c r="D58" s="9"/>
      <c r="E58" s="9"/>
      <c r="F58" s="10"/>
      <c r="G58" s="124">
        <f t="shared" si="2"/>
        <v>100</v>
      </c>
      <c r="H58" s="66">
        <f>ROUND(H57/$G57*100,1)</f>
        <v>11.1</v>
      </c>
      <c r="I58" s="58">
        <f>ROUND(I57/$G57*100,1)</f>
        <v>0</v>
      </c>
      <c r="J58" s="58">
        <f>ROUND(J57/$G57*100,1)</f>
        <v>88</v>
      </c>
      <c r="K58" s="59">
        <f>ROUND(K57/$G57*100,1)</f>
        <v>0.9</v>
      </c>
    </row>
    <row r="59" spans="2:11" ht="13.5">
      <c r="B59" s="159"/>
      <c r="C59" s="11" t="s">
        <v>27</v>
      </c>
      <c r="D59" s="12"/>
      <c r="E59" s="12"/>
      <c r="F59" s="13"/>
      <c r="G59" s="91">
        <f t="shared" si="2"/>
        <v>683</v>
      </c>
      <c r="H59" s="95">
        <v>330</v>
      </c>
      <c r="I59" s="71">
        <v>22</v>
      </c>
      <c r="J59" s="71">
        <v>319</v>
      </c>
      <c r="K59" s="94">
        <v>12</v>
      </c>
    </row>
    <row r="60" spans="2:11" ht="13.5">
      <c r="B60" s="159"/>
      <c r="C60" s="8"/>
      <c r="D60" s="9"/>
      <c r="E60" s="9"/>
      <c r="F60" s="10"/>
      <c r="G60" s="124">
        <f t="shared" si="2"/>
        <v>100</v>
      </c>
      <c r="H60" s="66">
        <f>ROUND(H59/$G59*100,1)</f>
        <v>48.3</v>
      </c>
      <c r="I60" s="58">
        <f>ROUND(I59/$G59*100,1)</f>
        <v>3.2</v>
      </c>
      <c r="J60" s="58">
        <f>ROUND(J59/$G59*100,1)</f>
        <v>46.7</v>
      </c>
      <c r="K60" s="59">
        <f>ROUND(K59/$G59*100,1)</f>
        <v>1.8</v>
      </c>
    </row>
    <row r="61" spans="2:11" ht="13.5">
      <c r="B61" s="159"/>
      <c r="C61" s="11" t="s">
        <v>28</v>
      </c>
      <c r="D61" s="12"/>
      <c r="E61" s="12"/>
      <c r="F61" s="13"/>
      <c r="G61" s="91">
        <f t="shared" si="2"/>
        <v>683</v>
      </c>
      <c r="H61" s="95">
        <v>428</v>
      </c>
      <c r="I61" s="71">
        <v>26</v>
      </c>
      <c r="J61" s="71">
        <v>217</v>
      </c>
      <c r="K61" s="94">
        <v>12</v>
      </c>
    </row>
    <row r="62" spans="2:11" ht="13.5">
      <c r="B62" s="159"/>
      <c r="C62" s="8"/>
      <c r="D62" s="9"/>
      <c r="E62" s="9"/>
      <c r="F62" s="10"/>
      <c r="G62" s="124">
        <f t="shared" si="2"/>
        <v>100</v>
      </c>
      <c r="H62" s="66">
        <f>ROUND(H61/$G61*100,1)-0.1</f>
        <v>62.6</v>
      </c>
      <c r="I62" s="58">
        <f>ROUND(I61/$G61*100,1)</f>
        <v>3.8</v>
      </c>
      <c r="J62" s="58">
        <f>ROUND(J61/$G61*100,1)</f>
        <v>31.8</v>
      </c>
      <c r="K62" s="59">
        <f>ROUND(K61/$G61*100,1)</f>
        <v>1.8</v>
      </c>
    </row>
    <row r="63" spans="2:11" ht="13.5">
      <c r="B63" s="159"/>
      <c r="C63" s="11" t="s">
        <v>29</v>
      </c>
      <c r="D63" s="12"/>
      <c r="E63" s="12"/>
      <c r="F63" s="13"/>
      <c r="G63" s="91">
        <f t="shared" si="2"/>
        <v>683</v>
      </c>
      <c r="H63" s="95">
        <v>119</v>
      </c>
      <c r="I63" s="71">
        <v>10</v>
      </c>
      <c r="J63" s="71">
        <v>546</v>
      </c>
      <c r="K63" s="94">
        <v>8</v>
      </c>
    </row>
    <row r="64" spans="2:11" ht="13.5">
      <c r="B64" s="159"/>
      <c r="C64" s="8"/>
      <c r="D64" s="9"/>
      <c r="E64" s="9"/>
      <c r="F64" s="10"/>
      <c r="G64" s="124">
        <f t="shared" si="2"/>
        <v>100.00000000000001</v>
      </c>
      <c r="H64" s="66">
        <f>ROUND(H63/$G63*100,1)</f>
        <v>17.4</v>
      </c>
      <c r="I64" s="58">
        <f>ROUND(I63/$G63*100,1)</f>
        <v>1.5</v>
      </c>
      <c r="J64" s="58">
        <f>ROUND(J63/$G63*100,1)</f>
        <v>79.9</v>
      </c>
      <c r="K64" s="59">
        <f>ROUND(K63/$G63*100,1)</f>
        <v>1.2</v>
      </c>
    </row>
    <row r="65" spans="2:11" ht="13.5">
      <c r="B65" s="159"/>
      <c r="C65" s="11" t="s">
        <v>182</v>
      </c>
      <c r="D65" s="12"/>
      <c r="E65" s="12"/>
      <c r="F65" s="13"/>
      <c r="G65" s="91">
        <f t="shared" si="2"/>
        <v>683</v>
      </c>
      <c r="H65" s="95">
        <v>86</v>
      </c>
      <c r="I65" s="71">
        <v>6</v>
      </c>
      <c r="J65" s="71">
        <v>581</v>
      </c>
      <c r="K65" s="94">
        <v>10</v>
      </c>
    </row>
    <row r="66" spans="2:11" ht="13.5">
      <c r="B66" s="159"/>
      <c r="C66" s="8"/>
      <c r="D66" s="9"/>
      <c r="E66" s="9"/>
      <c r="F66" s="10"/>
      <c r="G66" s="124">
        <f t="shared" si="2"/>
        <v>100</v>
      </c>
      <c r="H66" s="66">
        <f>ROUND(H65/$G65*100,1)-0.1</f>
        <v>12.5</v>
      </c>
      <c r="I66" s="58">
        <f>ROUND(I65/$G65*100,1)</f>
        <v>0.9</v>
      </c>
      <c r="J66" s="58">
        <f>ROUND(J65/$G65*100,1)</f>
        <v>85.1</v>
      </c>
      <c r="K66" s="59">
        <f>ROUND(K65/$G65*100,1)</f>
        <v>1.5</v>
      </c>
    </row>
    <row r="67" spans="2:11" ht="13.5">
      <c r="B67" s="159"/>
      <c r="C67" s="11" t="s">
        <v>30</v>
      </c>
      <c r="D67" s="12"/>
      <c r="E67" s="12"/>
      <c r="F67" s="13"/>
      <c r="G67" s="91">
        <f t="shared" si="2"/>
        <v>683</v>
      </c>
      <c r="H67" s="95">
        <v>451</v>
      </c>
      <c r="I67" s="71">
        <v>26</v>
      </c>
      <c r="J67" s="71">
        <v>199</v>
      </c>
      <c r="K67" s="94">
        <v>7</v>
      </c>
    </row>
    <row r="68" spans="2:11" ht="13.5">
      <c r="B68" s="159"/>
      <c r="C68" s="8"/>
      <c r="D68" s="9"/>
      <c r="E68" s="9"/>
      <c r="F68" s="10"/>
      <c r="G68" s="124">
        <f t="shared" si="2"/>
        <v>99.9</v>
      </c>
      <c r="H68" s="66">
        <f>ROUND(H67/$G67*100,1)</f>
        <v>66</v>
      </c>
      <c r="I68" s="58">
        <f>ROUND(I67/$G67*100,1)</f>
        <v>3.8</v>
      </c>
      <c r="J68" s="58">
        <f>ROUND(J67/$G67*100,1)</f>
        <v>29.1</v>
      </c>
      <c r="K68" s="59">
        <f>ROUND(K67/$G67*100,1)</f>
        <v>1</v>
      </c>
    </row>
    <row r="69" spans="2:11" ht="13.5">
      <c r="B69" s="159"/>
      <c r="C69" s="11" t="s">
        <v>166</v>
      </c>
      <c r="D69" s="12"/>
      <c r="E69" s="12"/>
      <c r="F69" s="13"/>
      <c r="G69" s="91">
        <f t="shared" si="2"/>
        <v>683</v>
      </c>
      <c r="H69" s="95">
        <v>349</v>
      </c>
      <c r="I69" s="71">
        <v>17</v>
      </c>
      <c r="J69" s="71">
        <v>310</v>
      </c>
      <c r="K69" s="94">
        <v>7</v>
      </c>
    </row>
    <row r="70" spans="2:11" ht="13.5">
      <c r="B70" s="160"/>
      <c r="C70" s="8"/>
      <c r="D70" s="9"/>
      <c r="E70" s="9"/>
      <c r="F70" s="10"/>
      <c r="G70" s="124">
        <f t="shared" si="2"/>
        <v>100</v>
      </c>
      <c r="H70" s="66">
        <f>ROUND(H69/$G69*100,1)</f>
        <v>51.1</v>
      </c>
      <c r="I70" s="58">
        <f>ROUND(I69/$G69*100,1)</f>
        <v>2.5</v>
      </c>
      <c r="J70" s="58">
        <f>ROUND(J69/$G69*100,1)</f>
        <v>45.4</v>
      </c>
      <c r="K70" s="59">
        <f>ROUND(K69/$G69*100,1)</f>
        <v>1</v>
      </c>
    </row>
    <row r="71" spans="2:11" ht="13.5">
      <c r="B71" s="157" t="s">
        <v>78</v>
      </c>
      <c r="C71" s="5" t="s">
        <v>22</v>
      </c>
      <c r="D71" s="6"/>
      <c r="E71" s="6"/>
      <c r="F71" s="7"/>
      <c r="G71" s="91">
        <f aca="true" t="shared" si="3" ref="G71:G92">SUM(H71:K71)</f>
        <v>285</v>
      </c>
      <c r="H71" s="93">
        <v>176</v>
      </c>
      <c r="I71" s="50">
        <v>9</v>
      </c>
      <c r="J71" s="50">
        <v>96</v>
      </c>
      <c r="K71" s="51">
        <v>4</v>
      </c>
    </row>
    <row r="72" spans="2:11" ht="13.5">
      <c r="B72" s="158"/>
      <c r="C72" s="8"/>
      <c r="D72" s="9"/>
      <c r="E72" s="9"/>
      <c r="F72" s="10"/>
      <c r="G72" s="124">
        <f t="shared" si="3"/>
        <v>100</v>
      </c>
      <c r="H72" s="66">
        <f>ROUND(H71/$G71*100,1)-0.1</f>
        <v>61.699999999999996</v>
      </c>
      <c r="I72" s="58">
        <f>ROUND(I71/$G71*100,1)</f>
        <v>3.2</v>
      </c>
      <c r="J72" s="58">
        <f>ROUND(J71/$G71*100,1)</f>
        <v>33.7</v>
      </c>
      <c r="K72" s="59">
        <f>ROUND(K71/$G71*100,1)</f>
        <v>1.4</v>
      </c>
    </row>
    <row r="73" spans="2:11" ht="13.5">
      <c r="B73" s="159"/>
      <c r="C73" s="11" t="s">
        <v>23</v>
      </c>
      <c r="D73" s="12"/>
      <c r="E73" s="12"/>
      <c r="F73" s="13"/>
      <c r="G73" s="91">
        <f t="shared" si="3"/>
        <v>285</v>
      </c>
      <c r="H73" s="92">
        <v>52</v>
      </c>
      <c r="I73" s="50">
        <v>1</v>
      </c>
      <c r="J73" s="50">
        <v>228</v>
      </c>
      <c r="K73" s="94">
        <v>4</v>
      </c>
    </row>
    <row r="74" spans="2:11" ht="13.5">
      <c r="B74" s="159"/>
      <c r="C74" s="8"/>
      <c r="D74" s="9"/>
      <c r="E74" s="9"/>
      <c r="F74" s="10"/>
      <c r="G74" s="124">
        <f t="shared" si="3"/>
        <v>100</v>
      </c>
      <c r="H74" s="66">
        <f>ROUND(H73/$G73*100,1)</f>
        <v>18.2</v>
      </c>
      <c r="I74" s="58">
        <f>ROUND(I73/$G73*100,1)</f>
        <v>0.4</v>
      </c>
      <c r="J74" s="58">
        <f>ROUND(J73/$G73*100,1)</f>
        <v>80</v>
      </c>
      <c r="K74" s="59">
        <f>ROUND(K73/$G73*100,1)</f>
        <v>1.4</v>
      </c>
    </row>
    <row r="75" spans="2:11" ht="13.5">
      <c r="B75" s="159"/>
      <c r="C75" s="11" t="s">
        <v>24</v>
      </c>
      <c r="D75" s="12"/>
      <c r="E75" s="12"/>
      <c r="F75" s="13"/>
      <c r="G75" s="91">
        <f t="shared" si="3"/>
        <v>285</v>
      </c>
      <c r="H75" s="95">
        <v>163</v>
      </c>
      <c r="I75" s="71">
        <v>7</v>
      </c>
      <c r="J75" s="71">
        <v>110</v>
      </c>
      <c r="K75" s="94">
        <v>5</v>
      </c>
    </row>
    <row r="76" spans="2:11" ht="13.5">
      <c r="B76" s="159"/>
      <c r="C76" s="8"/>
      <c r="D76" s="9"/>
      <c r="E76" s="9"/>
      <c r="F76" s="10"/>
      <c r="G76" s="123">
        <f t="shared" si="3"/>
        <v>100</v>
      </c>
      <c r="H76" s="66">
        <f>ROUND(H75/$G75*100,1)-0.1</f>
        <v>57.1</v>
      </c>
      <c r="I76" s="58">
        <f>ROUND(I75/$G75*100,1)</f>
        <v>2.5</v>
      </c>
      <c r="J76" s="58">
        <f>ROUND(J75/$G75*100,1)</f>
        <v>38.6</v>
      </c>
      <c r="K76" s="59">
        <f>ROUND(K75/$G75*100,1)</f>
        <v>1.8</v>
      </c>
    </row>
    <row r="77" spans="2:11" ht="13.5">
      <c r="B77" s="159"/>
      <c r="C77" s="11" t="s">
        <v>25</v>
      </c>
      <c r="D77" s="12"/>
      <c r="E77" s="12"/>
      <c r="F77" s="13"/>
      <c r="G77" s="91">
        <f t="shared" si="3"/>
        <v>285</v>
      </c>
      <c r="H77" s="95">
        <v>74</v>
      </c>
      <c r="I77" s="71">
        <v>13</v>
      </c>
      <c r="J77" s="71">
        <v>195</v>
      </c>
      <c r="K77" s="94">
        <v>3</v>
      </c>
    </row>
    <row r="78" spans="2:11" ht="13.5">
      <c r="B78" s="159"/>
      <c r="C78" s="8"/>
      <c r="D78" s="9"/>
      <c r="E78" s="9"/>
      <c r="F78" s="10"/>
      <c r="G78" s="124">
        <f t="shared" si="3"/>
        <v>100</v>
      </c>
      <c r="H78" s="66">
        <f>ROUND(H77/$G77*100,1)</f>
        <v>26</v>
      </c>
      <c r="I78" s="58">
        <f>ROUND(I77/$G77*100,1)</f>
        <v>4.6</v>
      </c>
      <c r="J78" s="58">
        <f>ROUND(J77/$G77*100,1)-0.1</f>
        <v>68.30000000000001</v>
      </c>
      <c r="K78" s="59">
        <f>ROUND(K77/$G77*100,1)</f>
        <v>1.1</v>
      </c>
    </row>
    <row r="79" spans="2:11" ht="13.5">
      <c r="B79" s="159"/>
      <c r="C79" s="11" t="s">
        <v>26</v>
      </c>
      <c r="D79" s="12"/>
      <c r="E79" s="12"/>
      <c r="F79" s="13"/>
      <c r="G79" s="91">
        <f t="shared" si="3"/>
        <v>285</v>
      </c>
      <c r="H79" s="95">
        <v>35</v>
      </c>
      <c r="I79" s="71">
        <v>2</v>
      </c>
      <c r="J79" s="71">
        <v>244</v>
      </c>
      <c r="K79" s="94">
        <v>4</v>
      </c>
    </row>
    <row r="80" spans="2:11" ht="13.5">
      <c r="B80" s="159"/>
      <c r="C80" s="8"/>
      <c r="D80" s="9"/>
      <c r="E80" s="9"/>
      <c r="F80" s="10"/>
      <c r="G80" s="124">
        <f t="shared" si="3"/>
        <v>100</v>
      </c>
      <c r="H80" s="66">
        <f>ROUND(H79/$G79*100,1)</f>
        <v>12.3</v>
      </c>
      <c r="I80" s="58">
        <f>ROUND(I79/$G79*100,1)</f>
        <v>0.7</v>
      </c>
      <c r="J80" s="58">
        <f>ROUND(J79/$G79*100,1)</f>
        <v>85.6</v>
      </c>
      <c r="K80" s="59">
        <f>ROUND(K79/$G79*100,1)</f>
        <v>1.4</v>
      </c>
    </row>
    <row r="81" spans="2:11" ht="13.5">
      <c r="B81" s="159"/>
      <c r="C81" s="11" t="s">
        <v>27</v>
      </c>
      <c r="D81" s="12"/>
      <c r="E81" s="12"/>
      <c r="F81" s="13"/>
      <c r="G81" s="91">
        <f t="shared" si="3"/>
        <v>285</v>
      </c>
      <c r="H81" s="95">
        <v>122</v>
      </c>
      <c r="I81" s="71">
        <v>11</v>
      </c>
      <c r="J81" s="71">
        <v>146</v>
      </c>
      <c r="K81" s="94">
        <v>6</v>
      </c>
    </row>
    <row r="82" spans="2:11" ht="13.5">
      <c r="B82" s="159"/>
      <c r="C82" s="8"/>
      <c r="D82" s="9"/>
      <c r="E82" s="9"/>
      <c r="F82" s="10"/>
      <c r="G82" s="124">
        <f t="shared" si="3"/>
        <v>100</v>
      </c>
      <c r="H82" s="66">
        <f>ROUND(H81/$G81*100,1)</f>
        <v>42.8</v>
      </c>
      <c r="I82" s="58">
        <f>ROUND(I81/$G81*100,1)</f>
        <v>3.9</v>
      </c>
      <c r="J82" s="58">
        <f>ROUND(J81/$G81*100,1)</f>
        <v>51.2</v>
      </c>
      <c r="K82" s="59">
        <f>ROUND(K81/$G81*100,1)</f>
        <v>2.1</v>
      </c>
    </row>
    <row r="83" spans="2:11" ht="13.5">
      <c r="B83" s="159"/>
      <c r="C83" s="11" t="s">
        <v>28</v>
      </c>
      <c r="D83" s="12"/>
      <c r="E83" s="12"/>
      <c r="F83" s="13"/>
      <c r="G83" s="91">
        <f t="shared" si="3"/>
        <v>285</v>
      </c>
      <c r="H83" s="95">
        <v>180</v>
      </c>
      <c r="I83" s="71">
        <v>12</v>
      </c>
      <c r="J83" s="71">
        <v>89</v>
      </c>
      <c r="K83" s="94">
        <v>4</v>
      </c>
    </row>
    <row r="84" spans="2:11" ht="13.5">
      <c r="B84" s="159"/>
      <c r="C84" s="8"/>
      <c r="D84" s="9"/>
      <c r="E84" s="9"/>
      <c r="F84" s="10"/>
      <c r="G84" s="124">
        <f t="shared" si="3"/>
        <v>100.00000000000001</v>
      </c>
      <c r="H84" s="66">
        <f>ROUND(H83/$G83*100,1)</f>
        <v>63.2</v>
      </c>
      <c r="I84" s="58">
        <f>ROUND(I83/$G83*100,1)</f>
        <v>4.2</v>
      </c>
      <c r="J84" s="58">
        <f>ROUND(J83/$G83*100,1)</f>
        <v>31.2</v>
      </c>
      <c r="K84" s="59">
        <f>ROUND(K83/$G83*100,1)</f>
        <v>1.4</v>
      </c>
    </row>
    <row r="85" spans="2:11" ht="13.5">
      <c r="B85" s="159"/>
      <c r="C85" s="11" t="s">
        <v>29</v>
      </c>
      <c r="D85" s="12"/>
      <c r="E85" s="12"/>
      <c r="F85" s="13"/>
      <c r="G85" s="91">
        <f t="shared" si="3"/>
        <v>285</v>
      </c>
      <c r="H85" s="95">
        <v>58</v>
      </c>
      <c r="I85" s="71">
        <v>13</v>
      </c>
      <c r="J85" s="71">
        <v>211</v>
      </c>
      <c r="K85" s="94">
        <v>3</v>
      </c>
    </row>
    <row r="86" spans="2:11" ht="13.5">
      <c r="B86" s="159"/>
      <c r="C86" s="8"/>
      <c r="D86" s="9"/>
      <c r="E86" s="9"/>
      <c r="F86" s="10"/>
      <c r="G86" s="124">
        <f t="shared" si="3"/>
        <v>100</v>
      </c>
      <c r="H86" s="66">
        <f>ROUND(H85/$G85*100,1)</f>
        <v>20.4</v>
      </c>
      <c r="I86" s="58">
        <f>ROUND(I85/$G85*100,1)</f>
        <v>4.6</v>
      </c>
      <c r="J86" s="58">
        <f>ROUND(J85/$G85*100,1)-0.1</f>
        <v>73.9</v>
      </c>
      <c r="K86" s="59">
        <f>ROUND(K85/$G85*100,1)</f>
        <v>1.1</v>
      </c>
    </row>
    <row r="87" spans="2:11" ht="13.5">
      <c r="B87" s="159"/>
      <c r="C87" s="11" t="s">
        <v>184</v>
      </c>
      <c r="D87" s="12"/>
      <c r="E87" s="12"/>
      <c r="F87" s="13"/>
      <c r="G87" s="91">
        <f t="shared" si="3"/>
        <v>285</v>
      </c>
      <c r="H87" s="95">
        <v>49</v>
      </c>
      <c r="I87" s="71">
        <v>0</v>
      </c>
      <c r="J87" s="71">
        <v>233</v>
      </c>
      <c r="K87" s="94">
        <v>3</v>
      </c>
    </row>
    <row r="88" spans="2:11" ht="13.5">
      <c r="B88" s="159"/>
      <c r="C88" s="8"/>
      <c r="D88" s="9"/>
      <c r="E88" s="9"/>
      <c r="F88" s="10"/>
      <c r="G88" s="124">
        <f t="shared" si="3"/>
        <v>100</v>
      </c>
      <c r="H88" s="66">
        <f>ROUND(H87/$G87*100,1)</f>
        <v>17.2</v>
      </c>
      <c r="I88" s="58">
        <f>ROUND(I87/$G87*100,1)</f>
        <v>0</v>
      </c>
      <c r="J88" s="58">
        <f>ROUND(J87/$G87*100,1)-0.1</f>
        <v>81.7</v>
      </c>
      <c r="K88" s="59">
        <f>ROUND(K87/$G87*100,1)</f>
        <v>1.1</v>
      </c>
    </row>
    <row r="89" spans="2:11" ht="13.5">
      <c r="B89" s="159"/>
      <c r="C89" s="11" t="s">
        <v>30</v>
      </c>
      <c r="D89" s="12"/>
      <c r="E89" s="12"/>
      <c r="F89" s="13"/>
      <c r="G89" s="91">
        <f t="shared" si="3"/>
        <v>285</v>
      </c>
      <c r="H89" s="95">
        <v>187</v>
      </c>
      <c r="I89" s="71">
        <v>9</v>
      </c>
      <c r="J89" s="71">
        <v>86</v>
      </c>
      <c r="K89" s="94">
        <v>3</v>
      </c>
    </row>
    <row r="90" spans="2:11" ht="13.5">
      <c r="B90" s="159"/>
      <c r="C90" s="8"/>
      <c r="D90" s="9"/>
      <c r="E90" s="9"/>
      <c r="F90" s="10"/>
      <c r="G90" s="124">
        <f t="shared" si="3"/>
        <v>100</v>
      </c>
      <c r="H90" s="66">
        <f>ROUND(H89/$G89*100,1)-0.1</f>
        <v>65.5</v>
      </c>
      <c r="I90" s="58">
        <f>ROUND(I89/$G89*100,1)</f>
        <v>3.2</v>
      </c>
      <c r="J90" s="58">
        <f>ROUND(J89/$G89*100,1)</f>
        <v>30.2</v>
      </c>
      <c r="K90" s="59">
        <f>ROUND(K89/$G89*100,1)</f>
        <v>1.1</v>
      </c>
    </row>
    <row r="91" spans="2:11" ht="13.5">
      <c r="B91" s="159"/>
      <c r="C91" s="11" t="s">
        <v>166</v>
      </c>
      <c r="D91" s="12"/>
      <c r="E91" s="12"/>
      <c r="F91" s="13"/>
      <c r="G91" s="91">
        <f t="shared" si="3"/>
        <v>285</v>
      </c>
      <c r="H91" s="95">
        <v>125</v>
      </c>
      <c r="I91" s="71">
        <v>8</v>
      </c>
      <c r="J91" s="71">
        <v>147</v>
      </c>
      <c r="K91" s="94">
        <v>5</v>
      </c>
    </row>
    <row r="92" spans="2:11" ht="13.5">
      <c r="B92" s="160"/>
      <c r="C92" s="8"/>
      <c r="D92" s="9"/>
      <c r="E92" s="9"/>
      <c r="F92" s="10"/>
      <c r="G92" s="124">
        <f t="shared" si="3"/>
        <v>99.99999999999999</v>
      </c>
      <c r="H92" s="66">
        <f>ROUND(H91/$G91*100,1)</f>
        <v>43.9</v>
      </c>
      <c r="I92" s="58">
        <f>ROUND(I91/$G91*100,1)</f>
        <v>2.8</v>
      </c>
      <c r="J92" s="58">
        <f>ROUND(J91/$G91*100,1)-0.1</f>
        <v>51.5</v>
      </c>
      <c r="K92" s="59">
        <f>ROUND(K91/$G91*100,1)</f>
        <v>1.8</v>
      </c>
    </row>
  </sheetData>
  <sheetProtection/>
  <mergeCells count="5">
    <mergeCell ref="B49:B70"/>
    <mergeCell ref="B5:B26"/>
    <mergeCell ref="B27:B48"/>
    <mergeCell ref="B71:B92"/>
    <mergeCell ref="B4:F4"/>
  </mergeCells>
  <printOptions/>
  <pageMargins left="0.75" right="0.75" top="1" bottom="1" header="0.512" footer="0.512"/>
  <pageSetup fitToHeight="1" fitToWidth="1" horizontalDpi="600" verticalDpi="600" orientation="portrait" paperSize="9" scale="57" r:id="rId1"/>
  <headerFooter alignWithMargins="0">
    <oddHeader>&amp;C&amp;"ＭＳ Ｐ明朝,標準"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S41"/>
  <sheetViews>
    <sheetView view="pageBreakPreview" zoomScaleSheetLayoutView="100" workbookViewId="0" topLeftCell="A1">
      <selection activeCell="J408" sqref="J408"/>
    </sheetView>
  </sheetViews>
  <sheetFormatPr defaultColWidth="7.375" defaultRowHeight="13.5"/>
  <cols>
    <col min="1" max="1" width="1.875" style="0" customWidth="1"/>
    <col min="2" max="2" width="12.00390625" style="0" customWidth="1"/>
    <col min="3" max="19" width="9.625" style="0" customWidth="1"/>
  </cols>
  <sheetData>
    <row r="1" spans="1:18" ht="13.5">
      <c r="A1" s="26" t="s">
        <v>253</v>
      </c>
      <c r="B1" s="27"/>
      <c r="C1" s="43"/>
      <c r="D1" s="43"/>
      <c r="E1" s="43"/>
      <c r="F1" s="43"/>
      <c r="G1" s="43"/>
      <c r="H1" s="43"/>
      <c r="I1" s="43"/>
      <c r="J1" s="43"/>
      <c r="K1" s="43"/>
      <c r="L1" s="43"/>
      <c r="M1" s="43"/>
      <c r="N1" s="27"/>
      <c r="O1" s="27"/>
      <c r="P1" s="27"/>
      <c r="Q1" s="27"/>
      <c r="R1" s="27"/>
    </row>
    <row r="2" spans="1:18" ht="13.5">
      <c r="A2" s="26" t="s">
        <v>185</v>
      </c>
      <c r="B2" s="27"/>
      <c r="C2" s="43"/>
      <c r="D2" s="43"/>
      <c r="E2" s="43"/>
      <c r="F2" s="43"/>
      <c r="G2" s="43"/>
      <c r="H2" s="43"/>
      <c r="I2" s="43"/>
      <c r="J2" s="43"/>
      <c r="K2" s="43"/>
      <c r="L2" s="43"/>
      <c r="M2" s="43"/>
      <c r="N2" s="27"/>
      <c r="O2" s="27"/>
      <c r="P2" s="27"/>
      <c r="Q2" s="27"/>
      <c r="R2" s="27"/>
    </row>
    <row r="3" spans="1:19" ht="13.5">
      <c r="A3" s="27"/>
      <c r="B3" s="43"/>
      <c r="C3" s="43"/>
      <c r="D3" s="43"/>
      <c r="E3" s="43"/>
      <c r="F3" s="43"/>
      <c r="G3" s="43"/>
      <c r="H3" s="43"/>
      <c r="I3" s="43"/>
      <c r="J3" s="43"/>
      <c r="K3" s="43"/>
      <c r="L3" s="43"/>
      <c r="M3" s="27"/>
      <c r="N3" s="27"/>
      <c r="O3" s="27"/>
      <c r="P3" s="27"/>
      <c r="Q3" s="27"/>
      <c r="S3" s="47" t="s">
        <v>204</v>
      </c>
    </row>
    <row r="4" spans="1:19" ht="69.75" customHeight="1">
      <c r="A4" s="27"/>
      <c r="B4" s="125"/>
      <c r="C4" s="29" t="s">
        <v>206</v>
      </c>
      <c r="D4" s="30" t="s">
        <v>100</v>
      </c>
      <c r="E4" s="37" t="s">
        <v>101</v>
      </c>
      <c r="F4" s="37" t="s">
        <v>102</v>
      </c>
      <c r="G4" s="37" t="s">
        <v>103</v>
      </c>
      <c r="H4" s="37" t="s">
        <v>104</v>
      </c>
      <c r="I4" s="37" t="s">
        <v>105</v>
      </c>
      <c r="J4" s="37" t="s">
        <v>149</v>
      </c>
      <c r="K4" s="37" t="s">
        <v>150</v>
      </c>
      <c r="L4" s="37" t="s">
        <v>106</v>
      </c>
      <c r="M4" s="37" t="s">
        <v>107</v>
      </c>
      <c r="N4" s="37" t="s">
        <v>108</v>
      </c>
      <c r="O4" s="37" t="s">
        <v>109</v>
      </c>
      <c r="P4" s="37" t="s">
        <v>110</v>
      </c>
      <c r="Q4" s="30" t="s">
        <v>111</v>
      </c>
      <c r="R4" s="37" t="s">
        <v>112</v>
      </c>
      <c r="S4" s="70" t="s">
        <v>209</v>
      </c>
    </row>
    <row r="5" spans="1:19" ht="13.5">
      <c r="A5" s="27"/>
      <c r="B5" s="144" t="s">
        <v>94</v>
      </c>
      <c r="C5" s="57">
        <v>1538</v>
      </c>
      <c r="D5" s="96">
        <f>SUM(D7,D9,D11)</f>
        <v>1151</v>
      </c>
      <c r="E5" s="96">
        <f aca="true" t="shared" si="0" ref="E5:S5">SUM(E7,E9,E11)</f>
        <v>592</v>
      </c>
      <c r="F5" s="96">
        <f t="shared" si="0"/>
        <v>261</v>
      </c>
      <c r="G5" s="96">
        <f t="shared" si="0"/>
        <v>565</v>
      </c>
      <c r="H5" s="96">
        <f t="shared" si="0"/>
        <v>368</v>
      </c>
      <c r="I5" s="96">
        <f t="shared" si="0"/>
        <v>557</v>
      </c>
      <c r="J5" s="96">
        <f t="shared" si="0"/>
        <v>470</v>
      </c>
      <c r="K5" s="96">
        <f>SUM(K7,K9,K11)</f>
        <v>1075</v>
      </c>
      <c r="L5" s="96">
        <f t="shared" si="0"/>
        <v>979</v>
      </c>
      <c r="M5" s="96">
        <f t="shared" si="0"/>
        <v>746</v>
      </c>
      <c r="N5" s="96">
        <f t="shared" si="0"/>
        <v>180</v>
      </c>
      <c r="O5" s="96">
        <f t="shared" si="0"/>
        <v>298</v>
      </c>
      <c r="P5" s="96">
        <f t="shared" si="0"/>
        <v>729</v>
      </c>
      <c r="Q5" s="96">
        <f t="shared" si="0"/>
        <v>21</v>
      </c>
      <c r="R5" s="96">
        <f t="shared" si="0"/>
        <v>31</v>
      </c>
      <c r="S5" s="129">
        <f t="shared" si="0"/>
        <v>0</v>
      </c>
    </row>
    <row r="6" spans="1:19" ht="13.5">
      <c r="A6" s="27"/>
      <c r="B6" s="145"/>
      <c r="C6" s="128" t="s">
        <v>207</v>
      </c>
      <c r="D6" s="79">
        <f>D5/C5*100</f>
        <v>74.83745123537061</v>
      </c>
      <c r="E6" s="34">
        <f aca="true" t="shared" si="1" ref="E6:N6">E5/$C$5*100</f>
        <v>38.491547464239275</v>
      </c>
      <c r="F6" s="34">
        <f t="shared" si="1"/>
        <v>16.970091027308193</v>
      </c>
      <c r="G6" s="34">
        <f t="shared" si="1"/>
        <v>36.73602080624187</v>
      </c>
      <c r="H6" s="34">
        <f t="shared" si="1"/>
        <v>23.927178153446032</v>
      </c>
      <c r="I6" s="34">
        <f t="shared" si="1"/>
        <v>36.21586475942783</v>
      </c>
      <c r="J6" s="34">
        <f>J5/$C$5*100</f>
        <v>30.559167750325102</v>
      </c>
      <c r="K6" s="34">
        <f>K5/$C$5*100</f>
        <v>69.89596879063718</v>
      </c>
      <c r="L6" s="34">
        <f t="shared" si="1"/>
        <v>63.65409622886866</v>
      </c>
      <c r="M6" s="34">
        <f t="shared" si="1"/>
        <v>48.50455136540962</v>
      </c>
      <c r="N6" s="34">
        <f t="shared" si="1"/>
        <v>11.703511053315994</v>
      </c>
      <c r="O6" s="34">
        <f>O5/$C$5*100</f>
        <v>19.375812743823147</v>
      </c>
      <c r="P6" s="34">
        <f>P5/$C$5*100</f>
        <v>47.39921976592978</v>
      </c>
      <c r="Q6" s="34">
        <f>Q5/$C$5*100</f>
        <v>1.3654096228868662</v>
      </c>
      <c r="R6" s="34">
        <f>R5/$C$5*100</f>
        <v>2.0156046814044215</v>
      </c>
      <c r="S6" s="73">
        <f>ROUND(SUM(S5/$C5*100),1)</f>
        <v>0</v>
      </c>
    </row>
    <row r="7" spans="1:19" ht="13.5">
      <c r="A7" s="27"/>
      <c r="B7" s="145" t="s">
        <v>46</v>
      </c>
      <c r="C7" s="52">
        <v>570</v>
      </c>
      <c r="D7" s="80">
        <v>395</v>
      </c>
      <c r="E7" s="35">
        <v>213</v>
      </c>
      <c r="F7" s="35">
        <v>89</v>
      </c>
      <c r="G7" s="35">
        <v>186</v>
      </c>
      <c r="H7" s="35">
        <v>119</v>
      </c>
      <c r="I7" s="35">
        <v>175</v>
      </c>
      <c r="J7" s="35">
        <v>178</v>
      </c>
      <c r="K7" s="35">
        <v>402</v>
      </c>
      <c r="L7" s="35">
        <v>375</v>
      </c>
      <c r="M7" s="35">
        <v>278</v>
      </c>
      <c r="N7" s="35">
        <v>56</v>
      </c>
      <c r="O7" s="35">
        <v>94</v>
      </c>
      <c r="P7" s="35">
        <v>250</v>
      </c>
      <c r="Q7" s="35">
        <v>7</v>
      </c>
      <c r="R7" s="35">
        <v>13</v>
      </c>
      <c r="S7" s="74">
        <v>0</v>
      </c>
    </row>
    <row r="8" spans="1:19" ht="13.5">
      <c r="A8" s="27"/>
      <c r="B8" s="145"/>
      <c r="C8" s="128" t="s">
        <v>207</v>
      </c>
      <c r="D8" s="34">
        <f aca="true" t="shared" si="2" ref="D8:R8">D7/$C$9*100</f>
        <v>57.83308931185944</v>
      </c>
      <c r="E8" s="34">
        <f t="shared" si="2"/>
        <v>31.18594436310395</v>
      </c>
      <c r="F8" s="34">
        <f t="shared" si="2"/>
        <v>13.030746705710103</v>
      </c>
      <c r="G8" s="34">
        <f t="shared" si="2"/>
        <v>27.232796486090777</v>
      </c>
      <c r="H8" s="34">
        <f t="shared" si="2"/>
        <v>17.423133235724745</v>
      </c>
      <c r="I8" s="34">
        <f t="shared" si="2"/>
        <v>25.622254758418737</v>
      </c>
      <c r="J8" s="34">
        <f t="shared" si="2"/>
        <v>26.061493411420205</v>
      </c>
      <c r="K8" s="34">
        <f t="shared" si="2"/>
        <v>58.85797950219619</v>
      </c>
      <c r="L8" s="34">
        <f t="shared" si="2"/>
        <v>54.904831625183014</v>
      </c>
      <c r="M8" s="34">
        <f t="shared" si="2"/>
        <v>40.702781844802345</v>
      </c>
      <c r="N8" s="34">
        <f t="shared" si="2"/>
        <v>8.199121522693996</v>
      </c>
      <c r="O8" s="34">
        <f t="shared" si="2"/>
        <v>13.76281112737921</v>
      </c>
      <c r="P8" s="34">
        <f t="shared" si="2"/>
        <v>36.603221083455345</v>
      </c>
      <c r="Q8" s="34">
        <f t="shared" si="2"/>
        <v>1.0248901903367496</v>
      </c>
      <c r="R8" s="34">
        <f t="shared" si="2"/>
        <v>1.903367496339678</v>
      </c>
      <c r="S8" s="73">
        <f>ROUND(SUM(S7/$C7*100),1)</f>
        <v>0</v>
      </c>
    </row>
    <row r="9" spans="1:19" ht="13.5">
      <c r="A9" s="27"/>
      <c r="B9" s="145" t="s">
        <v>47</v>
      </c>
      <c r="C9" s="52">
        <v>683</v>
      </c>
      <c r="D9" s="80">
        <v>538</v>
      </c>
      <c r="E9" s="35">
        <v>267</v>
      </c>
      <c r="F9" s="35">
        <v>112</v>
      </c>
      <c r="G9" s="35">
        <v>260</v>
      </c>
      <c r="H9" s="35">
        <v>164</v>
      </c>
      <c r="I9" s="35">
        <v>266</v>
      </c>
      <c r="J9" s="35">
        <v>200</v>
      </c>
      <c r="K9" s="35">
        <v>474</v>
      </c>
      <c r="L9" s="35">
        <v>423</v>
      </c>
      <c r="M9" s="35">
        <v>334</v>
      </c>
      <c r="N9" s="35">
        <v>79</v>
      </c>
      <c r="O9" s="35">
        <v>147</v>
      </c>
      <c r="P9" s="35">
        <v>343</v>
      </c>
      <c r="Q9" s="35">
        <v>11</v>
      </c>
      <c r="R9" s="35">
        <v>8</v>
      </c>
      <c r="S9" s="74">
        <v>0</v>
      </c>
    </row>
    <row r="10" spans="1:19" ht="13.5">
      <c r="A10" s="27"/>
      <c r="B10" s="145"/>
      <c r="C10" s="128" t="s">
        <v>207</v>
      </c>
      <c r="D10" s="34">
        <f>D9/$C$9*100</f>
        <v>78.7701317715959</v>
      </c>
      <c r="E10" s="34">
        <f aca="true" t="shared" si="3" ref="E10:R10">E9/$C$9*100</f>
        <v>39.0922401171303</v>
      </c>
      <c r="F10" s="34">
        <f t="shared" si="3"/>
        <v>16.398243045387993</v>
      </c>
      <c r="G10" s="34">
        <f t="shared" si="3"/>
        <v>38.06734992679356</v>
      </c>
      <c r="H10" s="34">
        <f t="shared" si="3"/>
        <v>24.011713030746705</v>
      </c>
      <c r="I10" s="34">
        <f t="shared" si="3"/>
        <v>38.94582723279649</v>
      </c>
      <c r="J10" s="34">
        <f t="shared" si="3"/>
        <v>29.282576866764277</v>
      </c>
      <c r="K10" s="34">
        <f t="shared" si="3"/>
        <v>69.39970717423132</v>
      </c>
      <c r="L10" s="34">
        <f t="shared" si="3"/>
        <v>61.93265007320644</v>
      </c>
      <c r="M10" s="34">
        <f t="shared" si="3"/>
        <v>48.90190336749634</v>
      </c>
      <c r="N10" s="34">
        <f t="shared" si="3"/>
        <v>11.566617862371888</v>
      </c>
      <c r="O10" s="34">
        <f t="shared" si="3"/>
        <v>21.522693997071745</v>
      </c>
      <c r="P10" s="34">
        <f t="shared" si="3"/>
        <v>50.219619326500734</v>
      </c>
      <c r="Q10" s="34">
        <f t="shared" si="3"/>
        <v>1.610541727672035</v>
      </c>
      <c r="R10" s="34">
        <f t="shared" si="3"/>
        <v>1.171303074670571</v>
      </c>
      <c r="S10" s="73">
        <f>ROUND(SUM(S9/$C9*100),1)</f>
        <v>0</v>
      </c>
    </row>
    <row r="11" spans="1:19" ht="13.5">
      <c r="A11" s="27"/>
      <c r="B11" s="146" t="s">
        <v>78</v>
      </c>
      <c r="C11" s="52">
        <v>285</v>
      </c>
      <c r="D11" s="35">
        <v>218</v>
      </c>
      <c r="E11" s="35">
        <v>112</v>
      </c>
      <c r="F11" s="35">
        <v>60</v>
      </c>
      <c r="G11" s="35">
        <v>119</v>
      </c>
      <c r="H11" s="35">
        <v>85</v>
      </c>
      <c r="I11" s="35">
        <v>116</v>
      </c>
      <c r="J11" s="35">
        <v>92</v>
      </c>
      <c r="K11" s="35">
        <v>199</v>
      </c>
      <c r="L11" s="35">
        <v>181</v>
      </c>
      <c r="M11" s="35">
        <v>134</v>
      </c>
      <c r="N11" s="35">
        <v>45</v>
      </c>
      <c r="O11" s="35">
        <v>57</v>
      </c>
      <c r="P11" s="35">
        <v>136</v>
      </c>
      <c r="Q11" s="35">
        <v>3</v>
      </c>
      <c r="R11" s="35">
        <v>10</v>
      </c>
      <c r="S11" s="74">
        <v>0</v>
      </c>
    </row>
    <row r="12" spans="1:19" ht="13.5">
      <c r="A12" s="27"/>
      <c r="B12" s="147"/>
      <c r="C12" s="127" t="s">
        <v>207</v>
      </c>
      <c r="D12" s="36">
        <f>D11/$C$11*100</f>
        <v>76.49122807017544</v>
      </c>
      <c r="E12" s="36">
        <f aca="true" t="shared" si="4" ref="E12:R12">E11/$C$11*100</f>
        <v>39.29824561403509</v>
      </c>
      <c r="F12" s="36">
        <f t="shared" si="4"/>
        <v>21.052631578947366</v>
      </c>
      <c r="G12" s="36">
        <f t="shared" si="4"/>
        <v>41.75438596491228</v>
      </c>
      <c r="H12" s="36">
        <f t="shared" si="4"/>
        <v>29.82456140350877</v>
      </c>
      <c r="I12" s="36">
        <f t="shared" si="4"/>
        <v>40.70175438596491</v>
      </c>
      <c r="J12" s="36">
        <f t="shared" si="4"/>
        <v>32.280701754385966</v>
      </c>
      <c r="K12" s="36">
        <f t="shared" si="4"/>
        <v>69.82456140350877</v>
      </c>
      <c r="L12" s="36">
        <f t="shared" si="4"/>
        <v>63.50877192982456</v>
      </c>
      <c r="M12" s="36">
        <f t="shared" si="4"/>
        <v>47.01754385964912</v>
      </c>
      <c r="N12" s="36">
        <f t="shared" si="4"/>
        <v>15.789473684210526</v>
      </c>
      <c r="O12" s="36">
        <f t="shared" si="4"/>
        <v>20</v>
      </c>
      <c r="P12" s="36">
        <f t="shared" si="4"/>
        <v>47.719298245614034</v>
      </c>
      <c r="Q12" s="36">
        <f t="shared" si="4"/>
        <v>1.0526315789473684</v>
      </c>
      <c r="R12" s="36">
        <f t="shared" si="4"/>
        <v>3.508771929824561</v>
      </c>
      <c r="S12" s="110">
        <f>ROUND(SUM(S11/$C11*100),1)</f>
        <v>0</v>
      </c>
    </row>
    <row r="13" spans="1:14" ht="13.5">
      <c r="A13" s="14"/>
      <c r="B13" s="15"/>
      <c r="C13" s="14"/>
      <c r="D13" s="14"/>
      <c r="E13" s="14"/>
      <c r="F13" s="14"/>
      <c r="G13" s="14"/>
      <c r="H13" s="14"/>
      <c r="I13" s="14"/>
      <c r="J13" s="14"/>
      <c r="K13" s="14"/>
      <c r="L13" s="14"/>
      <c r="M13" s="14"/>
      <c r="N13" s="15"/>
    </row>
    <row r="14" spans="1:14" ht="13.5">
      <c r="A14" s="14"/>
      <c r="B14" s="15"/>
      <c r="C14" s="14"/>
      <c r="D14" s="14"/>
      <c r="E14" s="14"/>
      <c r="F14" s="14"/>
      <c r="G14" s="14"/>
      <c r="H14" s="14"/>
      <c r="I14" s="14"/>
      <c r="J14" s="14"/>
      <c r="K14" s="14"/>
      <c r="L14" s="14"/>
      <c r="M14" s="14"/>
      <c r="N14" s="15"/>
    </row>
    <row r="15" spans="1:14" ht="13.5">
      <c r="A15" s="19" t="s">
        <v>254</v>
      </c>
      <c r="B15" s="82"/>
      <c r="C15" s="28"/>
      <c r="D15" s="82"/>
      <c r="E15" s="82"/>
      <c r="F15" s="82"/>
      <c r="G15" s="82"/>
      <c r="H15" s="82"/>
      <c r="I15" s="82"/>
      <c r="J15" s="14"/>
      <c r="K15" s="14"/>
      <c r="L15" s="14"/>
      <c r="M15" s="14"/>
      <c r="N15" s="15"/>
    </row>
    <row r="16" spans="1:14" ht="13.5">
      <c r="A16" s="26" t="s">
        <v>113</v>
      </c>
      <c r="B16" s="82"/>
      <c r="C16" s="28"/>
      <c r="D16" s="82"/>
      <c r="E16" s="82"/>
      <c r="F16" s="82"/>
      <c r="G16" s="82"/>
      <c r="H16" s="82"/>
      <c r="I16" s="82"/>
      <c r="J16" s="16"/>
      <c r="K16" s="16"/>
      <c r="L16" s="16"/>
      <c r="M16" s="16"/>
      <c r="N16" s="15"/>
    </row>
    <row r="17" spans="1:14" ht="13.5">
      <c r="A17" s="26" t="s">
        <v>114</v>
      </c>
      <c r="B17" s="82"/>
      <c r="C17" s="28"/>
      <c r="D17" s="82"/>
      <c r="E17" s="82"/>
      <c r="F17" s="82"/>
      <c r="G17" s="82"/>
      <c r="H17" s="82"/>
      <c r="I17" s="82"/>
      <c r="J17" s="17"/>
      <c r="K17" s="17"/>
      <c r="L17" s="17"/>
      <c r="M17" s="17"/>
      <c r="N17" s="15"/>
    </row>
    <row r="18" spans="1:14" ht="13.5">
      <c r="A18" s="82"/>
      <c r="B18" s="82"/>
      <c r="C18" s="46"/>
      <c r="D18" s="19"/>
      <c r="E18" s="19"/>
      <c r="F18" s="19"/>
      <c r="G18" s="47" t="s">
        <v>204</v>
      </c>
      <c r="H18" s="19"/>
      <c r="I18" s="47"/>
      <c r="J18" s="18"/>
      <c r="K18" s="18"/>
      <c r="L18" s="18"/>
      <c r="M18" s="18"/>
      <c r="N18" s="15"/>
    </row>
    <row r="19" spans="1:14" ht="67.5">
      <c r="A19" s="82"/>
      <c r="B19" s="125"/>
      <c r="C19" s="29" t="s">
        <v>94</v>
      </c>
      <c r="D19" s="30" t="s">
        <v>115</v>
      </c>
      <c r="E19" s="37" t="s">
        <v>116</v>
      </c>
      <c r="F19" s="37" t="s">
        <v>117</v>
      </c>
      <c r="G19" s="48" t="s">
        <v>33</v>
      </c>
      <c r="H19" s="22"/>
      <c r="I19" s="22"/>
      <c r="J19" s="17"/>
      <c r="K19" s="17"/>
      <c r="L19" s="17"/>
      <c r="M19" s="17"/>
      <c r="N19" s="15"/>
    </row>
    <row r="20" spans="1:14" ht="13.5">
      <c r="A20" s="82"/>
      <c r="B20" s="144" t="s">
        <v>94</v>
      </c>
      <c r="C20" s="57">
        <f>SUM(C22,C24,C26)</f>
        <v>1538</v>
      </c>
      <c r="D20" s="50">
        <f>SUM(D22,D24,D26)</f>
        <v>97</v>
      </c>
      <c r="E20" s="50">
        <f>SUM(E22,E24,E26)</f>
        <v>193</v>
      </c>
      <c r="F20" s="50">
        <f>SUM(F22,F24,F26)</f>
        <v>1234</v>
      </c>
      <c r="G20" s="51">
        <f>SUM(G22,G24,G26)</f>
        <v>14</v>
      </c>
      <c r="H20" s="42"/>
      <c r="I20" s="42"/>
      <c r="J20" s="18"/>
      <c r="K20" s="18"/>
      <c r="L20" s="18"/>
      <c r="M20" s="18"/>
      <c r="N20" s="15"/>
    </row>
    <row r="21" spans="1:14" ht="13.5">
      <c r="A21" s="82"/>
      <c r="B21" s="145"/>
      <c r="C21" s="114">
        <f aca="true" t="shared" si="5" ref="C21:C27">SUM(D21:G21)</f>
        <v>100</v>
      </c>
      <c r="D21" s="53">
        <f>ROUND(D20/$C20*100,1)</f>
        <v>6.3</v>
      </c>
      <c r="E21" s="53">
        <f>ROUND(E20/$C20*100,1)</f>
        <v>12.5</v>
      </c>
      <c r="F21" s="53">
        <f>ROUND(F20/$C20*100,1)+0.1</f>
        <v>80.3</v>
      </c>
      <c r="G21" s="54">
        <f>ROUND(G20/$C20*100,1)</f>
        <v>0.9</v>
      </c>
      <c r="H21" s="22"/>
      <c r="I21" s="22"/>
      <c r="J21" s="17"/>
      <c r="K21" s="17"/>
      <c r="L21" s="17"/>
      <c r="M21" s="17"/>
      <c r="N21" s="15"/>
    </row>
    <row r="22" spans="1:14" ht="13.5">
      <c r="A22" s="82"/>
      <c r="B22" s="145" t="s">
        <v>46</v>
      </c>
      <c r="C22" s="52">
        <f t="shared" si="5"/>
        <v>570</v>
      </c>
      <c r="D22" s="55">
        <v>37</v>
      </c>
      <c r="E22" s="55">
        <v>73</v>
      </c>
      <c r="F22" s="55">
        <v>454</v>
      </c>
      <c r="G22" s="56">
        <v>6</v>
      </c>
      <c r="H22" s="42"/>
      <c r="I22" s="42"/>
      <c r="J22" s="18"/>
      <c r="K22" s="18"/>
      <c r="L22" s="18"/>
      <c r="M22" s="18"/>
      <c r="N22" s="15"/>
    </row>
    <row r="23" spans="1:14" ht="13.5">
      <c r="A23" s="82"/>
      <c r="B23" s="145"/>
      <c r="C23" s="114">
        <f t="shared" si="5"/>
        <v>99.99999999999999</v>
      </c>
      <c r="D23" s="53">
        <f>ROUND(D22/$C22*100,1)</f>
        <v>6.5</v>
      </c>
      <c r="E23" s="53">
        <f>ROUND(E22/$C22*100,1)</f>
        <v>12.8</v>
      </c>
      <c r="F23" s="53">
        <f>ROUND(F22/$C22*100,1)</f>
        <v>79.6</v>
      </c>
      <c r="G23" s="54">
        <f>ROUND(G22/$C22*100,1)</f>
        <v>1.1</v>
      </c>
      <c r="H23" s="22"/>
      <c r="I23" s="22"/>
      <c r="J23" s="15"/>
      <c r="K23" s="15"/>
      <c r="L23" s="15"/>
      <c r="M23" s="15"/>
      <c r="N23" s="15"/>
    </row>
    <row r="24" spans="1:14" ht="13.5">
      <c r="A24" s="82"/>
      <c r="B24" s="145" t="s">
        <v>47</v>
      </c>
      <c r="C24" s="52">
        <f t="shared" si="5"/>
        <v>683</v>
      </c>
      <c r="D24" s="55">
        <v>51</v>
      </c>
      <c r="E24" s="55">
        <v>83</v>
      </c>
      <c r="F24" s="55">
        <v>544</v>
      </c>
      <c r="G24" s="56">
        <v>5</v>
      </c>
      <c r="H24" s="42"/>
      <c r="I24" s="42"/>
      <c r="J24" s="15"/>
      <c r="K24" s="15"/>
      <c r="L24" s="15"/>
      <c r="M24" s="15"/>
      <c r="N24" s="15"/>
    </row>
    <row r="25" spans="1:14" ht="13.5">
      <c r="A25" s="82"/>
      <c r="B25" s="145"/>
      <c r="C25" s="114">
        <f t="shared" si="5"/>
        <v>100</v>
      </c>
      <c r="D25" s="53">
        <f>ROUND(D24/$C24*100,1)</f>
        <v>7.5</v>
      </c>
      <c r="E25" s="53">
        <f>ROUND(E24/$C24*100,1)</f>
        <v>12.2</v>
      </c>
      <c r="F25" s="53">
        <f>ROUND(F24/$C24*100,1)</f>
        <v>79.6</v>
      </c>
      <c r="G25" s="54">
        <f>ROUND(G24/$C24*100,1)</f>
        <v>0.7</v>
      </c>
      <c r="H25" s="82"/>
      <c r="I25" s="82"/>
      <c r="J25" s="15"/>
      <c r="K25" s="15"/>
      <c r="L25" s="15"/>
      <c r="M25" s="15"/>
      <c r="N25" s="15"/>
    </row>
    <row r="26" spans="1:9" ht="13.5">
      <c r="A26" s="82"/>
      <c r="B26" s="146" t="s">
        <v>78</v>
      </c>
      <c r="C26" s="57">
        <f t="shared" si="5"/>
        <v>285</v>
      </c>
      <c r="D26" s="71">
        <v>9</v>
      </c>
      <c r="E26" s="71">
        <v>37</v>
      </c>
      <c r="F26" s="71">
        <v>236</v>
      </c>
      <c r="G26" s="72">
        <v>3</v>
      </c>
      <c r="H26" s="82"/>
      <c r="I26" s="82"/>
    </row>
    <row r="27" spans="1:9" ht="13.5">
      <c r="A27" s="82"/>
      <c r="B27" s="147"/>
      <c r="C27" s="115">
        <f t="shared" si="5"/>
        <v>100</v>
      </c>
      <c r="D27" s="58">
        <f>ROUND(D26/$C26*100,1)</f>
        <v>3.2</v>
      </c>
      <c r="E27" s="58">
        <f>ROUND(E26/$C26*100,1)</f>
        <v>13</v>
      </c>
      <c r="F27" s="58">
        <f>ROUND(F26/$C26*100,1)-0.1</f>
        <v>82.7</v>
      </c>
      <c r="G27" s="59">
        <f>ROUND(G26/$C26*100,1)</f>
        <v>1.1</v>
      </c>
      <c r="H27" s="82"/>
      <c r="I27" s="82"/>
    </row>
    <row r="28" spans="1:9" ht="13.5">
      <c r="A28" s="82"/>
      <c r="B28" s="82"/>
      <c r="C28" s="28"/>
      <c r="D28" s="82"/>
      <c r="E28" s="82"/>
      <c r="F28" s="82"/>
      <c r="G28" s="82"/>
      <c r="H28" s="82"/>
      <c r="I28" s="82"/>
    </row>
    <row r="29" spans="1:9" ht="13.5">
      <c r="A29" s="82"/>
      <c r="B29" s="82"/>
      <c r="C29" s="28"/>
      <c r="D29" s="82"/>
      <c r="E29" s="82"/>
      <c r="F29" s="82"/>
      <c r="G29" s="82"/>
      <c r="H29" s="82"/>
      <c r="I29" s="82"/>
    </row>
    <row r="30" spans="1:9" ht="13.5">
      <c r="A30" s="19" t="s">
        <v>255</v>
      </c>
      <c r="B30" s="82"/>
      <c r="C30" s="46"/>
      <c r="D30" s="19"/>
      <c r="E30" s="19"/>
      <c r="F30" s="19"/>
      <c r="G30" s="19"/>
      <c r="H30" s="82"/>
      <c r="I30" s="82"/>
    </row>
    <row r="31" spans="1:9" ht="13.5">
      <c r="A31" s="19" t="s">
        <v>180</v>
      </c>
      <c r="B31" s="82"/>
      <c r="C31" s="46"/>
      <c r="D31" s="19"/>
      <c r="E31" s="19"/>
      <c r="F31" s="19"/>
      <c r="G31" s="19"/>
      <c r="H31" s="82"/>
      <c r="I31" s="82"/>
    </row>
    <row r="32" spans="1:9" ht="13.5">
      <c r="A32" s="19"/>
      <c r="B32" s="19"/>
      <c r="C32" s="46"/>
      <c r="D32" s="19"/>
      <c r="E32" s="19"/>
      <c r="F32" s="47" t="s">
        <v>204</v>
      </c>
      <c r="G32" s="47"/>
      <c r="H32" s="82"/>
      <c r="I32" s="82"/>
    </row>
    <row r="33" spans="1:9" ht="27">
      <c r="A33" s="82"/>
      <c r="B33" s="125"/>
      <c r="C33" s="29" t="s">
        <v>94</v>
      </c>
      <c r="D33" s="30" t="s">
        <v>118</v>
      </c>
      <c r="E33" s="37" t="s">
        <v>119</v>
      </c>
      <c r="F33" s="48" t="s">
        <v>33</v>
      </c>
      <c r="G33" s="82"/>
      <c r="H33" s="82"/>
      <c r="I33" s="82"/>
    </row>
    <row r="34" spans="1:9" ht="13.5">
      <c r="A34" s="82"/>
      <c r="B34" s="144" t="s">
        <v>94</v>
      </c>
      <c r="C34" s="57">
        <f>SUM(C36,C38,C40)</f>
        <v>290</v>
      </c>
      <c r="D34" s="71">
        <f>SUM(D36,D38,D40)</f>
        <v>162</v>
      </c>
      <c r="E34" s="71">
        <f>SUM(E36,E38,E40)</f>
        <v>122</v>
      </c>
      <c r="F34" s="51">
        <f>SUM(F36,F38,F40)</f>
        <v>6</v>
      </c>
      <c r="G34" s="82"/>
      <c r="H34" s="82"/>
      <c r="I34" s="82"/>
    </row>
    <row r="35" spans="1:9" ht="13.5">
      <c r="A35" s="82"/>
      <c r="B35" s="145"/>
      <c r="C35" s="114">
        <f aca="true" t="shared" si="6" ref="C35:C40">SUM(D35:F35)</f>
        <v>100</v>
      </c>
      <c r="D35" s="53">
        <f>ROUND(D34/$C34*100,1)-0.1</f>
        <v>55.8</v>
      </c>
      <c r="E35" s="53">
        <f>ROUND(E34/$C34*100,1)</f>
        <v>42.1</v>
      </c>
      <c r="F35" s="54">
        <f>ROUND(F34/$C34*100,1)</f>
        <v>2.1</v>
      </c>
      <c r="G35" s="82"/>
      <c r="H35" s="82"/>
      <c r="I35" s="82"/>
    </row>
    <row r="36" spans="1:9" ht="13.5">
      <c r="A36" s="82"/>
      <c r="B36" s="145" t="s">
        <v>46</v>
      </c>
      <c r="C36" s="52">
        <f t="shared" si="6"/>
        <v>110</v>
      </c>
      <c r="D36" s="55">
        <v>61</v>
      </c>
      <c r="E36" s="55">
        <v>43</v>
      </c>
      <c r="F36" s="56">
        <v>6</v>
      </c>
      <c r="G36" s="82"/>
      <c r="H36" s="82"/>
      <c r="I36" s="82"/>
    </row>
    <row r="37" spans="1:9" ht="13.5">
      <c r="A37" s="82"/>
      <c r="B37" s="145"/>
      <c r="C37" s="114">
        <f t="shared" si="6"/>
        <v>100</v>
      </c>
      <c r="D37" s="53">
        <f>ROUND(D36/$C36*100,1)-0.1</f>
        <v>55.4</v>
      </c>
      <c r="E37" s="53">
        <f>ROUND(E36/$C36*100,1)</f>
        <v>39.1</v>
      </c>
      <c r="F37" s="54">
        <f>ROUND(F36/$C36*100,1)</f>
        <v>5.5</v>
      </c>
      <c r="G37" s="82"/>
      <c r="H37" s="82"/>
      <c r="I37" s="82"/>
    </row>
    <row r="38" spans="1:9" ht="13.5">
      <c r="A38" s="82"/>
      <c r="B38" s="145" t="s">
        <v>47</v>
      </c>
      <c r="C38" s="52">
        <f t="shared" si="6"/>
        <v>134</v>
      </c>
      <c r="D38" s="55">
        <v>74</v>
      </c>
      <c r="E38" s="55">
        <v>60</v>
      </c>
      <c r="F38" s="56">
        <v>0</v>
      </c>
      <c r="G38" s="82"/>
      <c r="H38" s="82"/>
      <c r="I38" s="82"/>
    </row>
    <row r="39" spans="1:9" ht="13.5">
      <c r="A39" s="82"/>
      <c r="B39" s="145"/>
      <c r="C39" s="114">
        <f t="shared" si="6"/>
        <v>100</v>
      </c>
      <c r="D39" s="53">
        <f>ROUND(D38/$C38*100,1)</f>
        <v>55.2</v>
      </c>
      <c r="E39" s="53">
        <f>ROUND(E38/$C38*100,1)</f>
        <v>44.8</v>
      </c>
      <c r="F39" s="54">
        <f>ROUND(F38/$C38*100,1)</f>
        <v>0</v>
      </c>
      <c r="G39" s="82"/>
      <c r="H39" s="82"/>
      <c r="I39" s="82"/>
    </row>
    <row r="40" spans="1:9" ht="13.5">
      <c r="A40" s="82"/>
      <c r="B40" s="146" t="s">
        <v>78</v>
      </c>
      <c r="C40" s="57">
        <f t="shared" si="6"/>
        <v>46</v>
      </c>
      <c r="D40" s="55">
        <v>27</v>
      </c>
      <c r="E40" s="55">
        <v>19</v>
      </c>
      <c r="F40" s="56">
        <v>0</v>
      </c>
      <c r="G40" s="97"/>
      <c r="H40" s="82"/>
      <c r="I40" s="82"/>
    </row>
    <row r="41" spans="1:9" ht="13.5">
      <c r="A41" s="82"/>
      <c r="B41" s="147"/>
      <c r="C41" s="115">
        <f>SUM(D41:G41)</f>
        <v>100</v>
      </c>
      <c r="D41" s="58">
        <f>ROUND(D40/$C40*100,1)</f>
        <v>58.7</v>
      </c>
      <c r="E41" s="58">
        <f>ROUND(E40/$C40*100,1)</f>
        <v>41.3</v>
      </c>
      <c r="F41" s="98">
        <f>ROUND(F40/$C40*100,1)</f>
        <v>0</v>
      </c>
      <c r="G41" s="61"/>
      <c r="H41" s="82"/>
      <c r="I41" s="82"/>
    </row>
  </sheetData>
  <sheetProtection/>
  <mergeCells count="12">
    <mergeCell ref="B24:B25"/>
    <mergeCell ref="B26:B27"/>
    <mergeCell ref="B34:B35"/>
    <mergeCell ref="B36:B37"/>
    <mergeCell ref="B38:B39"/>
    <mergeCell ref="B40:B41"/>
    <mergeCell ref="B5:B6"/>
    <mergeCell ref="B7:B8"/>
    <mergeCell ref="B9:B10"/>
    <mergeCell ref="B11:B12"/>
    <mergeCell ref="B20:B21"/>
    <mergeCell ref="B22:B23"/>
  </mergeCells>
  <printOptions/>
  <pageMargins left="0.7874015748031497" right="0.7874015748031497" top="0.984251968503937" bottom="0.984251968503937" header="0.5118110236220472" footer="0.5118110236220472"/>
  <pageSetup fitToHeight="1" fitToWidth="1" horizontalDpi="600" verticalDpi="600" orientation="landscape" paperSize="9" scale="71" r:id="rId1"/>
  <headerFooter alignWithMargins="0">
    <oddHeader>&amp;C&amp;"ＭＳ Ｐ明朝,標準"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N53"/>
  <sheetViews>
    <sheetView view="pageBreakPreview" zoomScaleSheetLayoutView="100" workbookViewId="0" topLeftCell="A1">
      <selection activeCell="J408" sqref="J408"/>
    </sheetView>
  </sheetViews>
  <sheetFormatPr defaultColWidth="9.00390625" defaultRowHeight="13.5"/>
  <cols>
    <col min="1" max="1" width="2.50390625" style="82" customWidth="1"/>
    <col min="2" max="2" width="12.125" style="82" customWidth="1"/>
    <col min="3" max="3" width="9.00390625" style="28" customWidth="1"/>
    <col min="4" max="4" width="9.125" style="82" bestFit="1" customWidth="1"/>
    <col min="5" max="16384" width="9.00390625" style="82" customWidth="1"/>
  </cols>
  <sheetData>
    <row r="1" spans="1:9" ht="13.5">
      <c r="A1" s="19" t="s">
        <v>256</v>
      </c>
      <c r="C1" s="46"/>
      <c r="D1" s="19"/>
      <c r="E1" s="19"/>
      <c r="F1" s="19"/>
      <c r="G1" s="19"/>
      <c r="H1" s="19"/>
      <c r="I1" s="19"/>
    </row>
    <row r="2" spans="1:9" ht="13.5">
      <c r="A2" s="19" t="s">
        <v>120</v>
      </c>
      <c r="C2" s="46"/>
      <c r="D2" s="19"/>
      <c r="E2" s="19"/>
      <c r="F2" s="19"/>
      <c r="G2" s="19"/>
      <c r="H2" s="19"/>
      <c r="I2" s="19"/>
    </row>
    <row r="3" spans="1:9" ht="13.5">
      <c r="A3" s="19" t="s">
        <v>121</v>
      </c>
      <c r="B3" s="19"/>
      <c r="C3" s="46"/>
      <c r="D3" s="19"/>
      <c r="E3" s="19"/>
      <c r="F3" s="19"/>
      <c r="G3" s="47"/>
      <c r="H3" s="19"/>
      <c r="I3" s="19"/>
    </row>
    <row r="4" spans="1:10" ht="13.5">
      <c r="A4" s="19"/>
      <c r="B4" s="19"/>
      <c r="C4" s="46"/>
      <c r="D4" s="19"/>
      <c r="E4" s="19"/>
      <c r="F4" s="19"/>
      <c r="G4" s="47"/>
      <c r="H4" s="19"/>
      <c r="I4" s="19"/>
      <c r="J4" s="47" t="s">
        <v>204</v>
      </c>
    </row>
    <row r="5" spans="2:10" ht="27" customHeight="1">
      <c r="B5" s="125"/>
      <c r="C5" s="29" t="s">
        <v>94</v>
      </c>
      <c r="D5" s="30" t="s">
        <v>122</v>
      </c>
      <c r="E5" s="30" t="s">
        <v>123</v>
      </c>
      <c r="F5" s="30" t="s">
        <v>124</v>
      </c>
      <c r="G5" s="30" t="s">
        <v>125</v>
      </c>
      <c r="H5" s="30" t="s">
        <v>126</v>
      </c>
      <c r="I5" s="37" t="s">
        <v>167</v>
      </c>
      <c r="J5" s="70" t="s">
        <v>49</v>
      </c>
    </row>
    <row r="6" spans="2:10" ht="13.5">
      <c r="B6" s="144" t="s">
        <v>94</v>
      </c>
      <c r="C6" s="57">
        <f>SUM(C8,C10,C12)</f>
        <v>1538</v>
      </c>
      <c r="D6" s="71">
        <f aca="true" t="shared" si="0" ref="D6:I6">SUM(D8,D10,D12)</f>
        <v>0</v>
      </c>
      <c r="E6" s="71">
        <f t="shared" si="0"/>
        <v>1</v>
      </c>
      <c r="F6" s="71">
        <f t="shared" si="0"/>
        <v>87</v>
      </c>
      <c r="G6" s="71">
        <f t="shared" si="0"/>
        <v>413</v>
      </c>
      <c r="H6" s="71">
        <f t="shared" si="0"/>
        <v>920</v>
      </c>
      <c r="I6" s="50">
        <f t="shared" si="0"/>
        <v>102</v>
      </c>
      <c r="J6" s="94">
        <f>SUM(J8,J10,J12)</f>
        <v>15</v>
      </c>
    </row>
    <row r="7" spans="2:10" ht="13.5">
      <c r="B7" s="145"/>
      <c r="C7" s="114">
        <f aca="true" t="shared" si="1" ref="C7:C13">SUM(D7:J7)</f>
        <v>99.99999999999999</v>
      </c>
      <c r="D7" s="53">
        <f>ROUND(D6/$C6*100,1)</f>
        <v>0</v>
      </c>
      <c r="E7" s="53">
        <f>ROUND(E6/$C6*100,1)</f>
        <v>0.1</v>
      </c>
      <c r="F7" s="53">
        <f>ROUND(F6/$C6*100,1)</f>
        <v>5.7</v>
      </c>
      <c r="G7" s="53">
        <f>ROUND(G6/$C6*100,1)</f>
        <v>26.9</v>
      </c>
      <c r="H7" s="53">
        <f>ROUND(H6/$C6*100,1)-0.1</f>
        <v>59.699999999999996</v>
      </c>
      <c r="I7" s="53">
        <f>ROUND(I6/$C6*100,1)</f>
        <v>6.6</v>
      </c>
      <c r="J7" s="111">
        <f>ROUND(J6/$C6*100,1)</f>
        <v>1</v>
      </c>
    </row>
    <row r="8" spans="2:10" ht="13.5">
      <c r="B8" s="145" t="s">
        <v>46</v>
      </c>
      <c r="C8" s="52">
        <f t="shared" si="1"/>
        <v>570</v>
      </c>
      <c r="D8" s="55">
        <v>0</v>
      </c>
      <c r="E8" s="55">
        <v>0</v>
      </c>
      <c r="F8" s="55">
        <v>24</v>
      </c>
      <c r="G8" s="55">
        <v>150</v>
      </c>
      <c r="H8" s="55">
        <v>366</v>
      </c>
      <c r="I8" s="55">
        <v>25</v>
      </c>
      <c r="J8" s="112">
        <v>5</v>
      </c>
    </row>
    <row r="9" spans="2:10" ht="13.5">
      <c r="B9" s="145"/>
      <c r="C9" s="114">
        <f t="shared" si="1"/>
        <v>100.00000000000001</v>
      </c>
      <c r="D9" s="53">
        <f aca="true" t="shared" si="2" ref="D9:J9">ROUND(D8/$C8*100,1)</f>
        <v>0</v>
      </c>
      <c r="E9" s="53">
        <f t="shared" si="2"/>
        <v>0</v>
      </c>
      <c r="F9" s="53">
        <f t="shared" si="2"/>
        <v>4.2</v>
      </c>
      <c r="G9" s="53">
        <f t="shared" si="2"/>
        <v>26.3</v>
      </c>
      <c r="H9" s="53">
        <f t="shared" si="2"/>
        <v>64.2</v>
      </c>
      <c r="I9" s="53">
        <f t="shared" si="2"/>
        <v>4.4</v>
      </c>
      <c r="J9" s="111">
        <f t="shared" si="2"/>
        <v>0.9</v>
      </c>
    </row>
    <row r="10" spans="2:10" ht="13.5">
      <c r="B10" s="145" t="s">
        <v>47</v>
      </c>
      <c r="C10" s="52">
        <f t="shared" si="1"/>
        <v>683</v>
      </c>
      <c r="D10" s="55">
        <v>0</v>
      </c>
      <c r="E10" s="55">
        <v>1</v>
      </c>
      <c r="F10" s="55">
        <v>44</v>
      </c>
      <c r="G10" s="55">
        <v>193</v>
      </c>
      <c r="H10" s="55">
        <v>380</v>
      </c>
      <c r="I10" s="55">
        <v>58</v>
      </c>
      <c r="J10" s="112">
        <v>7</v>
      </c>
    </row>
    <row r="11" spans="2:10" ht="13.5">
      <c r="B11" s="145"/>
      <c r="C11" s="114">
        <f t="shared" si="1"/>
        <v>100</v>
      </c>
      <c r="D11" s="53">
        <f>ROUND(D10/$C10*100,1)</f>
        <v>0</v>
      </c>
      <c r="E11" s="53">
        <f>ROUND(E10/$C10*100,1)</f>
        <v>0.1</v>
      </c>
      <c r="F11" s="53">
        <f>ROUND(F10/$C10*100,1)</f>
        <v>6.4</v>
      </c>
      <c r="G11" s="53">
        <f>ROUND(G10/$C10*100,1)</f>
        <v>28.3</v>
      </c>
      <c r="H11" s="53">
        <f>ROUND(H10/$C10*100,1)+0.1</f>
        <v>55.7</v>
      </c>
      <c r="I11" s="53">
        <f>ROUND(I10/$C10*100,1)</f>
        <v>8.5</v>
      </c>
      <c r="J11" s="111">
        <f>ROUND(J10/$C10*100,1)</f>
        <v>1</v>
      </c>
    </row>
    <row r="12" spans="2:10" ht="13.5">
      <c r="B12" s="146" t="s">
        <v>78</v>
      </c>
      <c r="C12" s="57">
        <f t="shared" si="1"/>
        <v>285</v>
      </c>
      <c r="D12" s="71">
        <v>0</v>
      </c>
      <c r="E12" s="71">
        <v>0</v>
      </c>
      <c r="F12" s="71">
        <v>19</v>
      </c>
      <c r="G12" s="71">
        <v>70</v>
      </c>
      <c r="H12" s="71">
        <v>174</v>
      </c>
      <c r="I12" s="71">
        <v>19</v>
      </c>
      <c r="J12" s="94">
        <v>3</v>
      </c>
    </row>
    <row r="13" spans="2:10" ht="13.5">
      <c r="B13" s="147"/>
      <c r="C13" s="115">
        <f t="shared" si="1"/>
        <v>100</v>
      </c>
      <c r="D13" s="58">
        <f>ROUND(D12/$C12*100,1)</f>
        <v>0</v>
      </c>
      <c r="E13" s="58">
        <f>ROUND(E12/$C12*100,1)</f>
        <v>0</v>
      </c>
      <c r="F13" s="58">
        <f>ROUND(F12/$C12*100,1)</f>
        <v>6.7</v>
      </c>
      <c r="G13" s="58">
        <f>ROUND(G12/$C12*100,1)-0.1</f>
        <v>24.5</v>
      </c>
      <c r="H13" s="58">
        <f>ROUND(H12/$C12*100,1)-0.1</f>
        <v>61</v>
      </c>
      <c r="I13" s="58">
        <f>ROUND(I12/$C12*100,1)</f>
        <v>6.7</v>
      </c>
      <c r="J13" s="110">
        <f>ROUND(J12/$C12*100,1)</f>
        <v>1.1</v>
      </c>
    </row>
    <row r="14" ht="13.5">
      <c r="C14" s="82"/>
    </row>
    <row r="15" spans="1:9" ht="13.5">
      <c r="A15" s="19" t="s">
        <v>257</v>
      </c>
      <c r="C15" s="46"/>
      <c r="D15" s="19"/>
      <c r="E15" s="19"/>
      <c r="F15" s="19"/>
      <c r="G15" s="19"/>
      <c r="H15" s="19"/>
      <c r="I15" s="19"/>
    </row>
    <row r="16" spans="1:9" ht="13.5">
      <c r="A16" s="19" t="s">
        <v>120</v>
      </c>
      <c r="C16" s="46"/>
      <c r="D16" s="19"/>
      <c r="E16" s="19"/>
      <c r="F16" s="19"/>
      <c r="G16" s="19"/>
      <c r="H16" s="19"/>
      <c r="I16" s="19"/>
    </row>
    <row r="17" spans="1:9" ht="13.5">
      <c r="A17" s="19" t="s">
        <v>121</v>
      </c>
      <c r="B17" s="19"/>
      <c r="C17" s="46"/>
      <c r="D17" s="19"/>
      <c r="E17" s="19"/>
      <c r="F17" s="19"/>
      <c r="G17" s="47"/>
      <c r="H17" s="19"/>
      <c r="I17" s="19"/>
    </row>
    <row r="18" spans="1:10" ht="13.5">
      <c r="A18" s="19"/>
      <c r="B18" s="19"/>
      <c r="C18" s="46"/>
      <c r="D18" s="19"/>
      <c r="E18" s="19"/>
      <c r="F18" s="19"/>
      <c r="G18" s="47"/>
      <c r="H18" s="19"/>
      <c r="I18" s="19"/>
      <c r="J18" s="47" t="s">
        <v>204</v>
      </c>
    </row>
    <row r="19" spans="2:10" ht="27" customHeight="1">
      <c r="B19" s="125"/>
      <c r="C19" s="29" t="s">
        <v>94</v>
      </c>
      <c r="D19" s="30" t="s">
        <v>122</v>
      </c>
      <c r="E19" s="30" t="s">
        <v>123</v>
      </c>
      <c r="F19" s="30" t="s">
        <v>124</v>
      </c>
      <c r="G19" s="30" t="s">
        <v>125</v>
      </c>
      <c r="H19" s="30" t="s">
        <v>126</v>
      </c>
      <c r="I19" s="37" t="s">
        <v>167</v>
      </c>
      <c r="J19" s="70" t="s">
        <v>49</v>
      </c>
    </row>
    <row r="20" spans="2:10" ht="13.5">
      <c r="B20" s="144" t="s">
        <v>94</v>
      </c>
      <c r="C20" s="57">
        <f aca="true" t="shared" si="3" ref="C20:J20">SUM(C22,C24,C26)</f>
        <v>1538</v>
      </c>
      <c r="D20" s="71">
        <f t="shared" si="3"/>
        <v>8</v>
      </c>
      <c r="E20" s="71">
        <f t="shared" si="3"/>
        <v>26</v>
      </c>
      <c r="F20" s="71">
        <f t="shared" si="3"/>
        <v>278</v>
      </c>
      <c r="G20" s="71">
        <f t="shared" si="3"/>
        <v>311</v>
      </c>
      <c r="H20" s="71">
        <f t="shared" si="3"/>
        <v>705</v>
      </c>
      <c r="I20" s="50">
        <f t="shared" si="3"/>
        <v>184</v>
      </c>
      <c r="J20" s="94">
        <f t="shared" si="3"/>
        <v>26</v>
      </c>
    </row>
    <row r="21" spans="2:10" ht="13.5">
      <c r="B21" s="145"/>
      <c r="C21" s="122">
        <f aca="true" t="shared" si="4" ref="C21:C27">SUM(D21:J21)</f>
        <v>100</v>
      </c>
      <c r="D21" s="53">
        <f aca="true" t="shared" si="5" ref="D21:J21">ROUND(D20/$C20*100,1)</f>
        <v>0.5</v>
      </c>
      <c r="E21" s="53">
        <f t="shared" si="5"/>
        <v>1.7</v>
      </c>
      <c r="F21" s="53">
        <f t="shared" si="5"/>
        <v>18.1</v>
      </c>
      <c r="G21" s="53">
        <f t="shared" si="5"/>
        <v>20.2</v>
      </c>
      <c r="H21" s="53">
        <f t="shared" si="5"/>
        <v>45.8</v>
      </c>
      <c r="I21" s="53">
        <f t="shared" si="5"/>
        <v>12</v>
      </c>
      <c r="J21" s="111">
        <f t="shared" si="5"/>
        <v>1.7</v>
      </c>
    </row>
    <row r="22" spans="2:10" ht="13.5">
      <c r="B22" s="145" t="s">
        <v>46</v>
      </c>
      <c r="C22" s="52">
        <f t="shared" si="4"/>
        <v>570</v>
      </c>
      <c r="D22" s="55">
        <v>1</v>
      </c>
      <c r="E22" s="55">
        <v>8</v>
      </c>
      <c r="F22" s="55">
        <v>111</v>
      </c>
      <c r="G22" s="55">
        <v>120</v>
      </c>
      <c r="H22" s="55">
        <v>267</v>
      </c>
      <c r="I22" s="55">
        <v>49</v>
      </c>
      <c r="J22" s="112">
        <v>14</v>
      </c>
    </row>
    <row r="23" spans="2:10" ht="13.5">
      <c r="B23" s="145"/>
      <c r="C23" s="122">
        <f t="shared" si="4"/>
        <v>100</v>
      </c>
      <c r="D23" s="53">
        <f>ROUND(D22/$C22*100,1)</f>
        <v>0.2</v>
      </c>
      <c r="E23" s="53">
        <f>ROUND(E22/$C22*100,1)</f>
        <v>1.4</v>
      </c>
      <c r="F23" s="53">
        <f>ROUND(F22/$C22*100,1)</f>
        <v>19.5</v>
      </c>
      <c r="G23" s="53">
        <f>ROUND(G22/$C22*100,1)</f>
        <v>21.1</v>
      </c>
      <c r="H23" s="53">
        <f>ROUND(H22/$C22*100,1)-0.1</f>
        <v>46.699999999999996</v>
      </c>
      <c r="I23" s="53">
        <f>ROUND(I22/$C22*100,1)</f>
        <v>8.6</v>
      </c>
      <c r="J23" s="111">
        <f>ROUND(J22/$C22*100,1)</f>
        <v>2.5</v>
      </c>
    </row>
    <row r="24" spans="2:10" ht="13.5">
      <c r="B24" s="145" t="s">
        <v>47</v>
      </c>
      <c r="C24" s="52">
        <f t="shared" si="4"/>
        <v>683</v>
      </c>
      <c r="D24" s="71">
        <v>6</v>
      </c>
      <c r="E24" s="71">
        <v>17</v>
      </c>
      <c r="F24" s="71">
        <v>124</v>
      </c>
      <c r="G24" s="71">
        <v>128</v>
      </c>
      <c r="H24" s="71">
        <v>305</v>
      </c>
      <c r="I24" s="71">
        <v>95</v>
      </c>
      <c r="J24" s="94">
        <v>8</v>
      </c>
    </row>
    <row r="25" spans="2:10" ht="13.5">
      <c r="B25" s="145"/>
      <c r="C25" s="122">
        <f t="shared" si="4"/>
        <v>100.00000000000001</v>
      </c>
      <c r="D25" s="53">
        <f>ROUND(D24/$C24*100,1)</f>
        <v>0.9</v>
      </c>
      <c r="E25" s="53">
        <f>ROUND(E24/$C24*100,1)</f>
        <v>2.5</v>
      </c>
      <c r="F25" s="53">
        <f>ROUND(F24/$C24*100,1)</f>
        <v>18.2</v>
      </c>
      <c r="G25" s="53">
        <f>ROUND(G24/$C24*100,1)</f>
        <v>18.7</v>
      </c>
      <c r="H25" s="53">
        <f>ROUND(H24/$C24*100,1)-0.1</f>
        <v>44.6</v>
      </c>
      <c r="I25" s="53">
        <f>ROUND(I24/$C24*100,1)</f>
        <v>13.9</v>
      </c>
      <c r="J25" s="111">
        <f>ROUND(J24/$C24*100,1)</f>
        <v>1.2</v>
      </c>
    </row>
    <row r="26" spans="2:10" ht="13.5">
      <c r="B26" s="146" t="s">
        <v>78</v>
      </c>
      <c r="C26" s="57">
        <f t="shared" si="4"/>
        <v>285</v>
      </c>
      <c r="D26" s="71">
        <v>1</v>
      </c>
      <c r="E26" s="71">
        <v>1</v>
      </c>
      <c r="F26" s="71">
        <v>43</v>
      </c>
      <c r="G26" s="71">
        <v>63</v>
      </c>
      <c r="H26" s="71">
        <v>133</v>
      </c>
      <c r="I26" s="71">
        <v>40</v>
      </c>
      <c r="J26" s="94">
        <v>4</v>
      </c>
    </row>
    <row r="27" spans="2:10" ht="13.5">
      <c r="B27" s="147"/>
      <c r="C27" s="121">
        <f t="shared" si="4"/>
        <v>100</v>
      </c>
      <c r="D27" s="58">
        <f>ROUND(D26/$C26*100,1)</f>
        <v>0.4</v>
      </c>
      <c r="E27" s="58">
        <f>ROUND(E26/$C26*100,1)</f>
        <v>0.4</v>
      </c>
      <c r="F27" s="58">
        <f>ROUND(F26/$C26*100,1)</f>
        <v>15.1</v>
      </c>
      <c r="G27" s="58">
        <f>ROUND(G26/$C26*100,1)</f>
        <v>22.1</v>
      </c>
      <c r="H27" s="58">
        <f>ROUND(H26/$C26*100,1)-0.1</f>
        <v>46.6</v>
      </c>
      <c r="I27" s="58">
        <f>ROUND(I26/$C26*100,1)</f>
        <v>14</v>
      </c>
      <c r="J27" s="110">
        <f>ROUND(J26/$C26*100,1)</f>
        <v>1.4</v>
      </c>
    </row>
    <row r="28" spans="2:9" ht="13.5">
      <c r="B28" s="67"/>
      <c r="C28" s="60"/>
      <c r="D28" s="42"/>
      <c r="E28" s="42"/>
      <c r="F28" s="42"/>
      <c r="G28" s="42"/>
      <c r="H28" s="42"/>
      <c r="I28" s="42"/>
    </row>
    <row r="29" spans="1:7" ht="13.5">
      <c r="A29" s="19" t="s">
        <v>258</v>
      </c>
      <c r="C29" s="46"/>
      <c r="D29" s="19"/>
      <c r="E29" s="19"/>
      <c r="F29" s="19"/>
      <c r="G29" s="19"/>
    </row>
    <row r="30" spans="1:7" ht="13.5">
      <c r="A30" s="19" t="s">
        <v>132</v>
      </c>
      <c r="C30" s="46"/>
      <c r="D30" s="19"/>
      <c r="E30" s="19"/>
      <c r="F30" s="19"/>
      <c r="G30" s="19"/>
    </row>
    <row r="31" spans="1:7" ht="13.5">
      <c r="A31" s="19"/>
      <c r="B31" s="19"/>
      <c r="C31" s="46"/>
      <c r="D31" s="19"/>
      <c r="E31" s="19"/>
      <c r="F31" s="47" t="s">
        <v>204</v>
      </c>
      <c r="G31" s="47"/>
    </row>
    <row r="32" spans="2:6" ht="27">
      <c r="B32" s="125"/>
      <c r="C32" s="29" t="s">
        <v>94</v>
      </c>
      <c r="D32" s="30" t="s">
        <v>118</v>
      </c>
      <c r="E32" s="37" t="s">
        <v>119</v>
      </c>
      <c r="F32" s="48" t="s">
        <v>33</v>
      </c>
    </row>
    <row r="33" spans="2:6" ht="13.5">
      <c r="B33" s="144" t="s">
        <v>94</v>
      </c>
      <c r="C33" s="57">
        <f>SUM(C35,C37,C39)</f>
        <v>1538</v>
      </c>
      <c r="D33" s="71">
        <f>SUM(D35,D37,D39)</f>
        <v>1376</v>
      </c>
      <c r="E33" s="71">
        <f>SUM(E35,E37,E39)</f>
        <v>153</v>
      </c>
      <c r="F33" s="51">
        <f>SUM(F35,F37,F39)</f>
        <v>9</v>
      </c>
    </row>
    <row r="34" spans="2:6" ht="13.5">
      <c r="B34" s="145"/>
      <c r="C34" s="114">
        <f aca="true" t="shared" si="6" ref="C34:C39">SUM(D34:F34)</f>
        <v>100</v>
      </c>
      <c r="D34" s="53">
        <f>ROUND(D33/$C33*100,1)</f>
        <v>89.5</v>
      </c>
      <c r="E34" s="53">
        <f>ROUND(E33/$C33*100,1)</f>
        <v>9.9</v>
      </c>
      <c r="F34" s="54">
        <f>ROUND(F33/$C33*100,1)</f>
        <v>0.6</v>
      </c>
    </row>
    <row r="35" spans="2:6" ht="13.5">
      <c r="B35" s="145" t="s">
        <v>46</v>
      </c>
      <c r="C35" s="52">
        <f t="shared" si="6"/>
        <v>570</v>
      </c>
      <c r="D35" s="55">
        <v>490</v>
      </c>
      <c r="E35" s="55">
        <v>75</v>
      </c>
      <c r="F35" s="56">
        <v>5</v>
      </c>
    </row>
    <row r="36" spans="2:6" ht="13.5">
      <c r="B36" s="145"/>
      <c r="C36" s="114">
        <f t="shared" si="6"/>
        <v>100.00000000000001</v>
      </c>
      <c r="D36" s="53">
        <f>ROUND(D35/$C35*100,1)-0.1</f>
        <v>85.9</v>
      </c>
      <c r="E36" s="53">
        <f>ROUND(E35/$C35*100,1)</f>
        <v>13.2</v>
      </c>
      <c r="F36" s="54">
        <f>ROUND(F35/$C35*100,1)</f>
        <v>0.9</v>
      </c>
    </row>
    <row r="37" spans="2:6" ht="13.5">
      <c r="B37" s="145" t="s">
        <v>47</v>
      </c>
      <c r="C37" s="52">
        <f t="shared" si="6"/>
        <v>683</v>
      </c>
      <c r="D37" s="55">
        <v>626</v>
      </c>
      <c r="E37" s="55">
        <v>56</v>
      </c>
      <c r="F37" s="56">
        <v>1</v>
      </c>
    </row>
    <row r="38" spans="2:6" ht="13.5">
      <c r="B38" s="145"/>
      <c r="C38" s="114">
        <f t="shared" si="6"/>
        <v>100</v>
      </c>
      <c r="D38" s="53">
        <f>ROUND(D37/$C37*100,1)</f>
        <v>91.7</v>
      </c>
      <c r="E38" s="53">
        <f>ROUND(E37/$C37*100,1)</f>
        <v>8.2</v>
      </c>
      <c r="F38" s="54">
        <f>ROUND(F37/$C37*100,1)</f>
        <v>0.1</v>
      </c>
    </row>
    <row r="39" spans="2:6" ht="13.5">
      <c r="B39" s="146" t="s">
        <v>78</v>
      </c>
      <c r="C39" s="57">
        <f t="shared" si="6"/>
        <v>285</v>
      </c>
      <c r="D39" s="71">
        <v>260</v>
      </c>
      <c r="E39" s="71">
        <v>22</v>
      </c>
      <c r="F39" s="56">
        <v>3</v>
      </c>
    </row>
    <row r="40" spans="2:6" ht="13.5">
      <c r="B40" s="147"/>
      <c r="C40" s="115">
        <f>SUM(D40:G40)</f>
        <v>100</v>
      </c>
      <c r="D40" s="58">
        <f>ROUND(D39/$C39*100,1)</f>
        <v>91.2</v>
      </c>
      <c r="E40" s="58">
        <f>ROUND(E39/$C39*100,1)</f>
        <v>7.7</v>
      </c>
      <c r="F40" s="59">
        <f>ROUND(F39/$C39*100,1)</f>
        <v>1.1</v>
      </c>
    </row>
    <row r="41" spans="2:6" ht="13.5">
      <c r="B41" s="67"/>
      <c r="C41" s="60"/>
      <c r="D41" s="42"/>
      <c r="E41" s="42"/>
      <c r="F41" s="42"/>
    </row>
    <row r="42" spans="1:9" ht="13.5">
      <c r="A42" s="19" t="s">
        <v>259</v>
      </c>
      <c r="C42" s="46"/>
      <c r="D42" s="19"/>
      <c r="E42" s="19"/>
      <c r="F42" s="19"/>
      <c r="G42" s="19"/>
      <c r="H42" s="19"/>
      <c r="I42" s="19"/>
    </row>
    <row r="43" spans="1:9" ht="13.5">
      <c r="A43" s="19" t="s">
        <v>267</v>
      </c>
      <c r="C43" s="46"/>
      <c r="D43" s="19"/>
      <c r="E43" s="19"/>
      <c r="F43" s="19"/>
      <c r="G43" s="19"/>
      <c r="H43" s="19"/>
      <c r="I43" s="19"/>
    </row>
    <row r="44" spans="2:13" ht="13.5">
      <c r="B44" s="19"/>
      <c r="C44" s="46"/>
      <c r="D44" s="19"/>
      <c r="E44" s="19"/>
      <c r="F44" s="19"/>
      <c r="G44" s="19"/>
      <c r="H44" s="19"/>
      <c r="I44" s="47"/>
      <c r="M44" s="47" t="s">
        <v>204</v>
      </c>
    </row>
    <row r="45" spans="2:14" ht="27">
      <c r="B45" s="125"/>
      <c r="C45" s="29" t="s">
        <v>206</v>
      </c>
      <c r="D45" s="37" t="s">
        <v>76</v>
      </c>
      <c r="E45" s="37" t="s">
        <v>77</v>
      </c>
      <c r="F45" s="37" t="s">
        <v>69</v>
      </c>
      <c r="G45" s="37" t="s">
        <v>70</v>
      </c>
      <c r="H45" s="37" t="s">
        <v>71</v>
      </c>
      <c r="I45" s="130" t="s">
        <v>33</v>
      </c>
      <c r="J45" s="135" t="s">
        <v>94</v>
      </c>
      <c r="K45" s="30" t="s">
        <v>154</v>
      </c>
      <c r="L45" s="37" t="s">
        <v>72</v>
      </c>
      <c r="M45" s="48" t="s">
        <v>266</v>
      </c>
      <c r="N45" s="143"/>
    </row>
    <row r="46" spans="2:14" ht="13.5">
      <c r="B46" s="150" t="s">
        <v>73</v>
      </c>
      <c r="C46" s="57">
        <v>1538</v>
      </c>
      <c r="D46" s="71">
        <f aca="true" t="shared" si="7" ref="D46:I46">SUM(D48,D50,D52)</f>
        <v>606</v>
      </c>
      <c r="E46" s="71">
        <f t="shared" si="7"/>
        <v>148</v>
      </c>
      <c r="F46" s="71">
        <f t="shared" si="7"/>
        <v>131</v>
      </c>
      <c r="G46" s="71">
        <f t="shared" si="7"/>
        <v>48</v>
      </c>
      <c r="H46" s="50">
        <f t="shared" si="7"/>
        <v>44</v>
      </c>
      <c r="I46" s="131">
        <f t="shared" si="7"/>
        <v>0</v>
      </c>
      <c r="J46" s="136">
        <f aca="true" t="shared" si="8" ref="J46:J53">SUM(K46:M46)</f>
        <v>1538</v>
      </c>
      <c r="K46" s="93">
        <f>SUM(K48,K50,K52)</f>
        <v>761</v>
      </c>
      <c r="L46" s="71">
        <f>SUM(L48,L50,L52)</f>
        <v>770</v>
      </c>
      <c r="M46" s="51">
        <f>SUM(M48,M50,M52)</f>
        <v>7</v>
      </c>
      <c r="N46" s="97"/>
    </row>
    <row r="47" spans="2:14" ht="13.5">
      <c r="B47" s="146"/>
      <c r="C47" s="128" t="s">
        <v>207</v>
      </c>
      <c r="D47" s="53">
        <f aca="true" t="shared" si="9" ref="D47:I47">ROUND(D46/$C46*100,1)</f>
        <v>39.4</v>
      </c>
      <c r="E47" s="53">
        <f t="shared" si="9"/>
        <v>9.6</v>
      </c>
      <c r="F47" s="53">
        <f t="shared" si="9"/>
        <v>8.5</v>
      </c>
      <c r="G47" s="53">
        <f t="shared" si="9"/>
        <v>3.1</v>
      </c>
      <c r="H47" s="53">
        <f t="shared" si="9"/>
        <v>2.9</v>
      </c>
      <c r="I47" s="132">
        <f t="shared" si="9"/>
        <v>0</v>
      </c>
      <c r="J47" s="137">
        <f t="shared" si="8"/>
        <v>100</v>
      </c>
      <c r="K47" s="126">
        <f>ROUND(K46/$C46*100,1)</f>
        <v>49.5</v>
      </c>
      <c r="L47" s="99">
        <f>ROUND(L46/$C46*100,1)-0.1</f>
        <v>50</v>
      </c>
      <c r="M47" s="54">
        <f>ROUND(M46/$C46*100,1)</f>
        <v>0.5</v>
      </c>
      <c r="N47" s="61"/>
    </row>
    <row r="48" spans="2:14" ht="13.5">
      <c r="B48" s="151" t="s">
        <v>74</v>
      </c>
      <c r="C48" s="52">
        <v>570</v>
      </c>
      <c r="D48" s="55">
        <v>248</v>
      </c>
      <c r="E48" s="55">
        <v>91</v>
      </c>
      <c r="F48" s="55">
        <v>45</v>
      </c>
      <c r="G48" s="55">
        <v>24</v>
      </c>
      <c r="H48" s="55">
        <v>17</v>
      </c>
      <c r="I48" s="133">
        <v>0</v>
      </c>
      <c r="J48" s="138">
        <f t="shared" si="8"/>
        <v>570</v>
      </c>
      <c r="K48" s="100">
        <v>322</v>
      </c>
      <c r="L48" s="100">
        <v>245</v>
      </c>
      <c r="M48" s="102">
        <v>3</v>
      </c>
      <c r="N48" s="97"/>
    </row>
    <row r="49" spans="2:14" ht="13.5">
      <c r="B49" s="146"/>
      <c r="C49" s="128" t="s">
        <v>207</v>
      </c>
      <c r="D49" s="53">
        <f aca="true" t="shared" si="10" ref="D49:I49">ROUND(D48/$C$48*100,1)</f>
        <v>43.5</v>
      </c>
      <c r="E49" s="53">
        <f t="shared" si="10"/>
        <v>16</v>
      </c>
      <c r="F49" s="53">
        <f t="shared" si="10"/>
        <v>7.9</v>
      </c>
      <c r="G49" s="53">
        <f t="shared" si="10"/>
        <v>4.2</v>
      </c>
      <c r="H49" s="53">
        <f t="shared" si="10"/>
        <v>3</v>
      </c>
      <c r="I49" s="132">
        <f t="shared" si="10"/>
        <v>0</v>
      </c>
      <c r="J49" s="137">
        <f t="shared" si="8"/>
        <v>100</v>
      </c>
      <c r="K49" s="126">
        <f>ROUND(K48/$C$48*100,1)</f>
        <v>56.5</v>
      </c>
      <c r="L49" s="101">
        <f>ROUND(L48/$C$48*100,1)</f>
        <v>43</v>
      </c>
      <c r="M49" s="108">
        <f>ROUND(M48/$C$48*100,1)</f>
        <v>0.5</v>
      </c>
      <c r="N49" s="61"/>
    </row>
    <row r="50" spans="2:14" ht="13.5">
      <c r="B50" s="151" t="s">
        <v>75</v>
      </c>
      <c r="C50" s="52">
        <v>683</v>
      </c>
      <c r="D50" s="55">
        <v>227</v>
      </c>
      <c r="E50" s="55">
        <v>29</v>
      </c>
      <c r="F50" s="55">
        <v>57</v>
      </c>
      <c r="G50" s="55">
        <v>15</v>
      </c>
      <c r="H50" s="55">
        <v>17</v>
      </c>
      <c r="I50" s="133">
        <v>0</v>
      </c>
      <c r="J50" s="138">
        <f t="shared" si="8"/>
        <v>683</v>
      </c>
      <c r="K50" s="100">
        <v>282</v>
      </c>
      <c r="L50" s="100">
        <v>400</v>
      </c>
      <c r="M50" s="102">
        <v>1</v>
      </c>
      <c r="N50" s="97"/>
    </row>
    <row r="51" spans="2:14" ht="13.5">
      <c r="B51" s="164"/>
      <c r="C51" s="128" t="s">
        <v>207</v>
      </c>
      <c r="D51" s="53">
        <f aca="true" t="shared" si="11" ref="D51:I51">ROUND(D50/$C$50*100,1)</f>
        <v>33.2</v>
      </c>
      <c r="E51" s="53">
        <f t="shared" si="11"/>
        <v>4.2</v>
      </c>
      <c r="F51" s="53">
        <f t="shared" si="11"/>
        <v>8.3</v>
      </c>
      <c r="G51" s="53">
        <f t="shared" si="11"/>
        <v>2.2</v>
      </c>
      <c r="H51" s="53">
        <f t="shared" si="11"/>
        <v>2.5</v>
      </c>
      <c r="I51" s="132">
        <f t="shared" si="11"/>
        <v>0</v>
      </c>
      <c r="J51" s="137">
        <f t="shared" si="8"/>
        <v>100</v>
      </c>
      <c r="K51" s="126">
        <f>ROUND(K50/$C$50*100,1)</f>
        <v>41.3</v>
      </c>
      <c r="L51" s="101">
        <f>ROUND(L50/$C$50*100,1)</f>
        <v>58.6</v>
      </c>
      <c r="M51" s="108">
        <f>ROUND(M50/$C$50*100,1)</f>
        <v>0.1</v>
      </c>
      <c r="N51" s="61"/>
    </row>
    <row r="52" spans="2:14" ht="13.5">
      <c r="B52" s="151" t="s">
        <v>78</v>
      </c>
      <c r="C52" s="52">
        <v>285</v>
      </c>
      <c r="D52" s="55">
        <v>131</v>
      </c>
      <c r="E52" s="55">
        <v>28</v>
      </c>
      <c r="F52" s="55">
        <v>29</v>
      </c>
      <c r="G52" s="55">
        <v>9</v>
      </c>
      <c r="H52" s="55">
        <v>10</v>
      </c>
      <c r="I52" s="133">
        <v>0</v>
      </c>
      <c r="J52" s="138">
        <f t="shared" si="8"/>
        <v>285</v>
      </c>
      <c r="K52" s="100">
        <v>157</v>
      </c>
      <c r="L52" s="100">
        <v>125</v>
      </c>
      <c r="M52" s="102">
        <v>3</v>
      </c>
      <c r="N52" s="97"/>
    </row>
    <row r="53" spans="2:14" ht="13.5">
      <c r="B53" s="165"/>
      <c r="C53" s="127" t="s">
        <v>207</v>
      </c>
      <c r="D53" s="58">
        <f aca="true" t="shared" si="12" ref="D53:I53">ROUND(D52/$C$52*100,1)</f>
        <v>46</v>
      </c>
      <c r="E53" s="58">
        <f t="shared" si="12"/>
        <v>9.8</v>
      </c>
      <c r="F53" s="58">
        <f t="shared" si="12"/>
        <v>10.2</v>
      </c>
      <c r="G53" s="58">
        <f t="shared" si="12"/>
        <v>3.2</v>
      </c>
      <c r="H53" s="58">
        <f t="shared" si="12"/>
        <v>3.5</v>
      </c>
      <c r="I53" s="134">
        <f t="shared" si="12"/>
        <v>0</v>
      </c>
      <c r="J53" s="139">
        <f t="shared" si="8"/>
        <v>100</v>
      </c>
      <c r="K53" s="66">
        <f>ROUND(K52/$C$52*100,1)-0.1</f>
        <v>55</v>
      </c>
      <c r="L53" s="103">
        <f>ROUND(L52/$C$52*100,1)</f>
        <v>43.9</v>
      </c>
      <c r="M53" s="59">
        <f>ROUND(M52/$C$52*100,1)</f>
        <v>1.1</v>
      </c>
      <c r="N53" s="61"/>
    </row>
  </sheetData>
  <sheetProtection/>
  <mergeCells count="16">
    <mergeCell ref="B33:B34"/>
    <mergeCell ref="B35:B36"/>
    <mergeCell ref="B37:B38"/>
    <mergeCell ref="B39:B40"/>
    <mergeCell ref="B46:B47"/>
    <mergeCell ref="B48:B49"/>
    <mergeCell ref="B12:B13"/>
    <mergeCell ref="B8:B9"/>
    <mergeCell ref="B10:B11"/>
    <mergeCell ref="B6:B7"/>
    <mergeCell ref="B50:B51"/>
    <mergeCell ref="B52:B53"/>
    <mergeCell ref="B26:B27"/>
    <mergeCell ref="B20:B21"/>
    <mergeCell ref="B24:B25"/>
    <mergeCell ref="B22:B23"/>
  </mergeCells>
  <printOptions/>
  <pageMargins left="0.7986111111111112" right="0.75" top="1" bottom="1" header="0.512" footer="0.512"/>
  <pageSetup fitToHeight="0" fitToWidth="1" horizontalDpi="600" verticalDpi="600" orientation="portrait" paperSize="9" scale="76" r:id="rId1"/>
  <headerFooter alignWithMargins="0">
    <oddHeader>&amp;C&amp;"ＭＳ Ｐ明朝,標準"　</oddHeader>
  </headerFooter>
</worksheet>
</file>

<file path=xl/worksheets/sheet6.xml><?xml version="1.0" encoding="utf-8"?>
<worksheet xmlns="http://schemas.openxmlformats.org/spreadsheetml/2006/main" xmlns:r="http://schemas.openxmlformats.org/officeDocument/2006/relationships">
  <dimension ref="A1:N52"/>
  <sheetViews>
    <sheetView view="pageBreakPreview" zoomScaleSheetLayoutView="100" workbookViewId="0" topLeftCell="A13">
      <selection activeCell="J408" sqref="J408"/>
    </sheetView>
  </sheetViews>
  <sheetFormatPr defaultColWidth="9.00390625" defaultRowHeight="13.5"/>
  <cols>
    <col min="1" max="1" width="2.50390625" style="82" customWidth="1"/>
    <col min="2" max="2" width="12.125" style="82" customWidth="1"/>
    <col min="3" max="3" width="9.00390625" style="28" customWidth="1"/>
    <col min="4" max="4" width="9.125" style="82" bestFit="1" customWidth="1"/>
    <col min="5" max="16384" width="9.00390625" style="82" customWidth="1"/>
  </cols>
  <sheetData>
    <row r="1" spans="1:10" ht="13.5">
      <c r="A1" s="19" t="s">
        <v>263</v>
      </c>
      <c r="C1" s="46"/>
      <c r="D1" s="19"/>
      <c r="E1" s="19"/>
      <c r="F1" s="19"/>
      <c r="G1" s="19"/>
      <c r="H1" s="19"/>
      <c r="I1" s="19"/>
      <c r="J1" s="109"/>
    </row>
    <row r="2" spans="1:10" ht="13.5">
      <c r="A2" s="1" t="s">
        <v>190</v>
      </c>
      <c r="B2" s="19"/>
      <c r="C2" s="46"/>
      <c r="D2" s="19"/>
      <c r="E2" s="19"/>
      <c r="F2" s="19"/>
      <c r="G2" s="19"/>
      <c r="H2" s="19"/>
      <c r="I2" s="19"/>
      <c r="J2" s="109"/>
    </row>
    <row r="3" spans="1:10" ht="13.5">
      <c r="A3" s="19" t="s">
        <v>140</v>
      </c>
      <c r="B3" s="19"/>
      <c r="C3" s="46"/>
      <c r="D3" s="19"/>
      <c r="E3" s="19"/>
      <c r="F3" s="19"/>
      <c r="G3" s="19"/>
      <c r="H3" s="19"/>
      <c r="I3" s="19"/>
      <c r="J3" s="109"/>
    </row>
    <row r="4" spans="2:10" ht="13.5">
      <c r="B4" s="19"/>
      <c r="C4" s="46"/>
      <c r="D4" s="19"/>
      <c r="E4" s="19"/>
      <c r="F4" s="47" t="s">
        <v>204</v>
      </c>
      <c r="G4" s="19"/>
      <c r="H4" s="19"/>
      <c r="I4" s="19"/>
      <c r="J4" s="109"/>
    </row>
    <row r="5" spans="2:10" ht="27">
      <c r="B5" s="125"/>
      <c r="C5" s="29" t="s">
        <v>94</v>
      </c>
      <c r="D5" s="37" t="s">
        <v>31</v>
      </c>
      <c r="E5" s="37" t="s">
        <v>32</v>
      </c>
      <c r="F5" s="48" t="s">
        <v>3</v>
      </c>
      <c r="G5" s="19"/>
      <c r="H5" s="19"/>
      <c r="I5" s="19"/>
      <c r="J5" s="109"/>
    </row>
    <row r="6" spans="2:10" ht="13.5">
      <c r="B6" s="144" t="s">
        <v>94</v>
      </c>
      <c r="C6" s="57">
        <f>SUM(C8,C10,C12)</f>
        <v>761</v>
      </c>
      <c r="D6" s="71">
        <f>SUM(D8,D10,D12)</f>
        <v>268</v>
      </c>
      <c r="E6" s="71">
        <f>SUM(E8,E10,E12)</f>
        <v>491</v>
      </c>
      <c r="F6" s="72">
        <f>SUM(F8,F10,F12)</f>
        <v>2</v>
      </c>
      <c r="G6" s="19"/>
      <c r="H6" s="19"/>
      <c r="I6" s="19"/>
      <c r="J6" s="109"/>
    </row>
    <row r="7" spans="2:10" ht="13.5">
      <c r="B7" s="145"/>
      <c r="C7" s="122">
        <f aca="true" t="shared" si="0" ref="C7:C12">SUM(D7:F7)</f>
        <v>100</v>
      </c>
      <c r="D7" s="53">
        <f>ROUND(D6/$C6*100,1)</f>
        <v>35.2</v>
      </c>
      <c r="E7" s="53">
        <f>ROUND(E6/$C6*100,1)</f>
        <v>64.5</v>
      </c>
      <c r="F7" s="54">
        <f>ROUND(F6/$C6*100,1)</f>
        <v>0.3</v>
      </c>
      <c r="G7" s="19"/>
      <c r="H7" s="19"/>
      <c r="I7" s="19"/>
      <c r="J7" s="109"/>
    </row>
    <row r="8" spans="2:10" ht="13.5">
      <c r="B8" s="145" t="s">
        <v>46</v>
      </c>
      <c r="C8" s="52">
        <f t="shared" si="0"/>
        <v>322</v>
      </c>
      <c r="D8" s="55">
        <v>126</v>
      </c>
      <c r="E8" s="55">
        <v>196</v>
      </c>
      <c r="F8" s="56">
        <v>0</v>
      </c>
      <c r="J8" s="109"/>
    </row>
    <row r="9" spans="2:10" ht="13.5">
      <c r="B9" s="145"/>
      <c r="C9" s="122">
        <f t="shared" si="0"/>
        <v>100</v>
      </c>
      <c r="D9" s="53">
        <f>ROUND(D8/$C8*100,1)</f>
        <v>39.1</v>
      </c>
      <c r="E9" s="53">
        <f>ROUND(E8/$C8*100,1)</f>
        <v>60.9</v>
      </c>
      <c r="F9" s="54">
        <f>ROUND(F8/$C8*100,1)</f>
        <v>0</v>
      </c>
      <c r="J9" s="109"/>
    </row>
    <row r="10" spans="2:10" ht="13.5">
      <c r="B10" s="145" t="s">
        <v>47</v>
      </c>
      <c r="C10" s="52">
        <f t="shared" si="0"/>
        <v>282</v>
      </c>
      <c r="D10" s="55">
        <v>81</v>
      </c>
      <c r="E10" s="55">
        <v>199</v>
      </c>
      <c r="F10" s="56">
        <v>2</v>
      </c>
      <c r="J10" s="109"/>
    </row>
    <row r="11" spans="2:10" ht="13.5">
      <c r="B11" s="145"/>
      <c r="C11" s="122">
        <f t="shared" si="0"/>
        <v>100</v>
      </c>
      <c r="D11" s="53">
        <f>ROUND(D10/$C10*100,1)</f>
        <v>28.7</v>
      </c>
      <c r="E11" s="53">
        <f>ROUND(E10/$C10*100,1)</f>
        <v>70.6</v>
      </c>
      <c r="F11" s="54">
        <f>ROUND(F10/$C10*100,1)</f>
        <v>0.7</v>
      </c>
      <c r="J11" s="109"/>
    </row>
    <row r="12" spans="2:10" ht="13.5">
      <c r="B12" s="146" t="s">
        <v>78</v>
      </c>
      <c r="C12" s="57">
        <f t="shared" si="0"/>
        <v>157</v>
      </c>
      <c r="D12" s="71">
        <v>61</v>
      </c>
      <c r="E12" s="71">
        <v>96</v>
      </c>
      <c r="F12" s="56">
        <v>0</v>
      </c>
      <c r="J12" s="109"/>
    </row>
    <row r="13" spans="2:10" ht="13.5">
      <c r="B13" s="147"/>
      <c r="C13" s="121">
        <f>SUM(D13:F13)</f>
        <v>100</v>
      </c>
      <c r="D13" s="58">
        <f>ROUND(D12/$C12*100,1)</f>
        <v>38.9</v>
      </c>
      <c r="E13" s="58">
        <f>ROUND(E12/$C12*100,1)</f>
        <v>61.1</v>
      </c>
      <c r="F13" s="59">
        <f>ROUND(F12/$C12*100,1)</f>
        <v>0</v>
      </c>
      <c r="J13" s="109"/>
    </row>
    <row r="14" ht="13.5">
      <c r="J14" s="109"/>
    </row>
    <row r="15" spans="1:10" ht="13.5">
      <c r="A15" s="19" t="s">
        <v>260</v>
      </c>
      <c r="J15" s="109"/>
    </row>
    <row r="16" spans="1:10" ht="13.5">
      <c r="A16" s="19" t="s">
        <v>169</v>
      </c>
      <c r="J16" s="109"/>
    </row>
    <row r="17" spans="1:10" ht="13.5">
      <c r="A17" s="19"/>
      <c r="I17" s="47" t="s">
        <v>204</v>
      </c>
      <c r="J17" s="109"/>
    </row>
    <row r="18" spans="2:10" ht="40.5">
      <c r="B18" s="125"/>
      <c r="C18" s="29" t="s">
        <v>94</v>
      </c>
      <c r="D18" s="30" t="s">
        <v>196</v>
      </c>
      <c r="E18" s="37" t="s">
        <v>197</v>
      </c>
      <c r="F18" s="30" t="s">
        <v>198</v>
      </c>
      <c r="G18" s="30" t="s">
        <v>199</v>
      </c>
      <c r="H18" s="30" t="s">
        <v>200</v>
      </c>
      <c r="I18" s="104" t="s">
        <v>33</v>
      </c>
      <c r="J18" s="38"/>
    </row>
    <row r="19" spans="2:10" ht="13.5">
      <c r="B19" s="150" t="s">
        <v>73</v>
      </c>
      <c r="C19" s="57">
        <f aca="true" t="shared" si="1" ref="C19:I19">SUM(C21,C23,C25)</f>
        <v>1538</v>
      </c>
      <c r="D19" s="50">
        <f t="shared" si="1"/>
        <v>0</v>
      </c>
      <c r="E19" s="50">
        <f t="shared" si="1"/>
        <v>78</v>
      </c>
      <c r="F19" s="50">
        <f t="shared" si="1"/>
        <v>684</v>
      </c>
      <c r="G19" s="50">
        <f t="shared" si="1"/>
        <v>712</v>
      </c>
      <c r="H19" s="50">
        <f t="shared" si="1"/>
        <v>55</v>
      </c>
      <c r="I19" s="51">
        <f t="shared" si="1"/>
        <v>9</v>
      </c>
      <c r="J19" s="105"/>
    </row>
    <row r="20" spans="2:10" ht="13.5">
      <c r="B20" s="146"/>
      <c r="C20" s="122">
        <f aca="true" t="shared" si="2" ref="C20:C26">SUM(D20:I20)</f>
        <v>99.99999999999999</v>
      </c>
      <c r="D20" s="53">
        <f aca="true" t="shared" si="3" ref="D20:I20">ROUND(D19/$C19*100,1)</f>
        <v>0</v>
      </c>
      <c r="E20" s="53">
        <f t="shared" si="3"/>
        <v>5.1</v>
      </c>
      <c r="F20" s="53">
        <f t="shared" si="3"/>
        <v>44.5</v>
      </c>
      <c r="G20" s="53">
        <f>ROUND(G19/$C19*100,1)-0.1</f>
        <v>46.199999999999996</v>
      </c>
      <c r="H20" s="53">
        <f t="shared" si="3"/>
        <v>3.6</v>
      </c>
      <c r="I20" s="106">
        <f t="shared" si="3"/>
        <v>0.6</v>
      </c>
      <c r="J20" s="105"/>
    </row>
    <row r="21" spans="2:10" ht="13.5">
      <c r="B21" s="151" t="s">
        <v>74</v>
      </c>
      <c r="C21" s="52">
        <f t="shared" si="2"/>
        <v>570</v>
      </c>
      <c r="D21" s="55">
        <v>0</v>
      </c>
      <c r="E21" s="55">
        <v>59</v>
      </c>
      <c r="F21" s="55">
        <v>376</v>
      </c>
      <c r="G21" s="55">
        <v>131</v>
      </c>
      <c r="H21" s="55">
        <v>0</v>
      </c>
      <c r="I21" s="107">
        <v>4</v>
      </c>
      <c r="J21" s="105"/>
    </row>
    <row r="22" spans="2:10" ht="13.5">
      <c r="B22" s="146"/>
      <c r="C22" s="122">
        <f t="shared" si="2"/>
        <v>100.00000000000001</v>
      </c>
      <c r="D22" s="53">
        <f aca="true" t="shared" si="4" ref="D22:I22">ROUND(D21/$C21*100,1)</f>
        <v>0</v>
      </c>
      <c r="E22" s="53">
        <f t="shared" si="4"/>
        <v>10.4</v>
      </c>
      <c r="F22" s="53">
        <f t="shared" si="4"/>
        <v>66</v>
      </c>
      <c r="G22" s="53">
        <f>ROUND(G21/$C21*100,1)-0.1</f>
        <v>22.9</v>
      </c>
      <c r="H22" s="53">
        <f t="shared" si="4"/>
        <v>0</v>
      </c>
      <c r="I22" s="106">
        <f t="shared" si="4"/>
        <v>0.7</v>
      </c>
      <c r="J22" s="105"/>
    </row>
    <row r="23" spans="2:10" ht="13.5">
      <c r="B23" s="151" t="s">
        <v>148</v>
      </c>
      <c r="C23" s="52">
        <f t="shared" si="2"/>
        <v>683</v>
      </c>
      <c r="D23" s="55">
        <v>0</v>
      </c>
      <c r="E23" s="55">
        <v>6</v>
      </c>
      <c r="F23" s="55">
        <v>181</v>
      </c>
      <c r="G23" s="55">
        <v>441</v>
      </c>
      <c r="H23" s="55">
        <v>51</v>
      </c>
      <c r="I23" s="107">
        <v>4</v>
      </c>
      <c r="J23" s="105"/>
    </row>
    <row r="24" spans="2:10" ht="13.5">
      <c r="B24" s="146"/>
      <c r="C24" s="122">
        <f t="shared" si="2"/>
        <v>100</v>
      </c>
      <c r="D24" s="53">
        <f aca="true" t="shared" si="5" ref="D24:I24">ROUND(D23/$C23*100,1)</f>
        <v>0</v>
      </c>
      <c r="E24" s="53">
        <f t="shared" si="5"/>
        <v>0.9</v>
      </c>
      <c r="F24" s="53">
        <f t="shared" si="5"/>
        <v>26.5</v>
      </c>
      <c r="G24" s="53">
        <f>ROUND(G23/$C23*100,1)-0.1</f>
        <v>64.5</v>
      </c>
      <c r="H24" s="53">
        <f t="shared" si="5"/>
        <v>7.5</v>
      </c>
      <c r="I24" s="106">
        <f t="shared" si="5"/>
        <v>0.6</v>
      </c>
      <c r="J24" s="105"/>
    </row>
    <row r="25" spans="2:10" ht="13.5">
      <c r="B25" s="151" t="s">
        <v>151</v>
      </c>
      <c r="C25" s="52">
        <f t="shared" si="2"/>
        <v>285</v>
      </c>
      <c r="D25" s="55">
        <v>0</v>
      </c>
      <c r="E25" s="55">
        <v>13</v>
      </c>
      <c r="F25" s="55">
        <v>127</v>
      </c>
      <c r="G25" s="55">
        <v>140</v>
      </c>
      <c r="H25" s="55">
        <v>4</v>
      </c>
      <c r="I25" s="56">
        <v>1</v>
      </c>
      <c r="J25" s="20"/>
    </row>
    <row r="26" spans="2:10" ht="13.5">
      <c r="B26" s="165"/>
      <c r="C26" s="121">
        <f t="shared" si="2"/>
        <v>100.00000000000001</v>
      </c>
      <c r="D26" s="58">
        <f aca="true" t="shared" si="6" ref="D26:I26">ROUND(D25/$C25*100,1)</f>
        <v>0</v>
      </c>
      <c r="E26" s="58">
        <f t="shared" si="6"/>
        <v>4.6</v>
      </c>
      <c r="F26" s="58">
        <f t="shared" si="6"/>
        <v>44.6</v>
      </c>
      <c r="G26" s="58">
        <f>ROUND(G25/$C25*100,1)-0.1</f>
        <v>49</v>
      </c>
      <c r="H26" s="58">
        <f t="shared" si="6"/>
        <v>1.4</v>
      </c>
      <c r="I26" s="59">
        <f t="shared" si="6"/>
        <v>0.4</v>
      </c>
      <c r="J26" s="20"/>
    </row>
    <row r="28" ht="13.5">
      <c r="A28" s="19" t="s">
        <v>262</v>
      </c>
    </row>
    <row r="29" ht="13.5">
      <c r="A29" s="19" t="s">
        <v>169</v>
      </c>
    </row>
    <row r="30" ht="13.5">
      <c r="L30" s="47" t="s">
        <v>204</v>
      </c>
    </row>
    <row r="31" spans="2:12" ht="40.5" customHeight="1">
      <c r="B31" s="125"/>
      <c r="C31" s="29" t="s">
        <v>94</v>
      </c>
      <c r="D31" s="30" t="s">
        <v>191</v>
      </c>
      <c r="E31" s="37" t="s">
        <v>192</v>
      </c>
      <c r="F31" s="30" t="s">
        <v>193</v>
      </c>
      <c r="G31" s="37" t="s">
        <v>194</v>
      </c>
      <c r="H31" s="37" t="s">
        <v>195</v>
      </c>
      <c r="I31" s="37" t="s">
        <v>187</v>
      </c>
      <c r="J31" s="37" t="s">
        <v>188</v>
      </c>
      <c r="K31" s="37" t="s">
        <v>203</v>
      </c>
      <c r="L31" s="48" t="s">
        <v>33</v>
      </c>
    </row>
    <row r="32" spans="2:12" ht="13.5">
      <c r="B32" s="150" t="s">
        <v>73</v>
      </c>
      <c r="C32" s="57">
        <f>SUM(C34,C36,C38)</f>
        <v>1538</v>
      </c>
      <c r="D32" s="71">
        <f>SUM(D34,D36,D38)</f>
        <v>2</v>
      </c>
      <c r="E32" s="71">
        <f aca="true" t="shared" si="7" ref="E32:L32">SUM(E34,E36,E38)</f>
        <v>526</v>
      </c>
      <c r="F32" s="71">
        <f t="shared" si="7"/>
        <v>261</v>
      </c>
      <c r="G32" s="71">
        <f t="shared" si="7"/>
        <v>316</v>
      </c>
      <c r="H32" s="71">
        <f t="shared" si="7"/>
        <v>265</v>
      </c>
      <c r="I32" s="71">
        <f t="shared" si="7"/>
        <v>153</v>
      </c>
      <c r="J32" s="71">
        <f t="shared" si="7"/>
        <v>6</v>
      </c>
      <c r="K32" s="71">
        <f t="shared" si="7"/>
        <v>0</v>
      </c>
      <c r="L32" s="51">
        <f t="shared" si="7"/>
        <v>9</v>
      </c>
    </row>
    <row r="33" spans="2:12" ht="13.5">
      <c r="B33" s="146"/>
      <c r="C33" s="122">
        <f aca="true" t="shared" si="8" ref="C33:C39">SUM(D33:L33)</f>
        <v>100.00000000000001</v>
      </c>
      <c r="D33" s="53">
        <f aca="true" t="shared" si="9" ref="D33:I33">ROUND(D32/$C32*100,1)</f>
        <v>0.1</v>
      </c>
      <c r="E33" s="53">
        <f>ROUND(E32/$C32*100,1)+0.1</f>
        <v>34.300000000000004</v>
      </c>
      <c r="F33" s="53">
        <f t="shared" si="9"/>
        <v>17</v>
      </c>
      <c r="G33" s="53">
        <f t="shared" si="9"/>
        <v>20.5</v>
      </c>
      <c r="H33" s="53">
        <f t="shared" si="9"/>
        <v>17.2</v>
      </c>
      <c r="I33" s="106">
        <f t="shared" si="9"/>
        <v>9.9</v>
      </c>
      <c r="J33" s="53">
        <f>ROUND(J32/$C32*100,1)</f>
        <v>0.4</v>
      </c>
      <c r="K33" s="53">
        <f>ROUND(K32/$C32*100,1)</f>
        <v>0</v>
      </c>
      <c r="L33" s="108">
        <f>ROUND(L32/$C32*100,1)</f>
        <v>0.6</v>
      </c>
    </row>
    <row r="34" spans="2:12" ht="13.5">
      <c r="B34" s="151" t="s">
        <v>74</v>
      </c>
      <c r="C34" s="52">
        <f t="shared" si="8"/>
        <v>570</v>
      </c>
      <c r="D34" s="55">
        <v>0</v>
      </c>
      <c r="E34" s="55">
        <v>0</v>
      </c>
      <c r="F34" s="55">
        <v>4</v>
      </c>
      <c r="G34" s="55">
        <v>238</v>
      </c>
      <c r="H34" s="55">
        <v>195</v>
      </c>
      <c r="I34" s="107">
        <v>123</v>
      </c>
      <c r="J34" s="55">
        <v>6</v>
      </c>
      <c r="K34" s="55">
        <v>0</v>
      </c>
      <c r="L34" s="102">
        <v>4</v>
      </c>
    </row>
    <row r="35" spans="2:12" ht="13.5">
      <c r="B35" s="146"/>
      <c r="C35" s="122">
        <f t="shared" si="8"/>
        <v>99.99999999999999</v>
      </c>
      <c r="D35" s="53">
        <f aca="true" t="shared" si="10" ref="D35:I35">ROUND(D34/$C34*100,1)</f>
        <v>0</v>
      </c>
      <c r="E35" s="53">
        <f t="shared" si="10"/>
        <v>0</v>
      </c>
      <c r="F35" s="53">
        <f t="shared" si="10"/>
        <v>0.7</v>
      </c>
      <c r="G35" s="53">
        <f>ROUND(G34/$C34*100,1)-0.1</f>
        <v>41.699999999999996</v>
      </c>
      <c r="H35" s="53">
        <f t="shared" si="10"/>
        <v>34.2</v>
      </c>
      <c r="I35" s="106">
        <f t="shared" si="10"/>
        <v>21.6</v>
      </c>
      <c r="J35" s="53">
        <f>ROUND(J34/$C34*100,1)</f>
        <v>1.1</v>
      </c>
      <c r="K35" s="53">
        <f>ROUND(K34/$C34*100,1)</f>
        <v>0</v>
      </c>
      <c r="L35" s="108">
        <f>ROUND(L34/$C34*100,1)</f>
        <v>0.7</v>
      </c>
    </row>
    <row r="36" spans="2:12" ht="13.5">
      <c r="B36" s="151" t="s">
        <v>148</v>
      </c>
      <c r="C36" s="52">
        <f t="shared" si="8"/>
        <v>683</v>
      </c>
      <c r="D36" s="55">
        <v>2</v>
      </c>
      <c r="E36" s="55">
        <v>414</v>
      </c>
      <c r="F36" s="55">
        <v>193</v>
      </c>
      <c r="G36" s="55">
        <v>22</v>
      </c>
      <c r="H36" s="55">
        <v>36</v>
      </c>
      <c r="I36" s="107">
        <v>12</v>
      </c>
      <c r="J36" s="55">
        <v>0</v>
      </c>
      <c r="K36" s="55">
        <v>0</v>
      </c>
      <c r="L36" s="102">
        <v>4</v>
      </c>
    </row>
    <row r="37" spans="2:12" ht="13.5">
      <c r="B37" s="146"/>
      <c r="C37" s="122">
        <f t="shared" si="8"/>
        <v>99.99999999999999</v>
      </c>
      <c r="D37" s="53">
        <f aca="true" t="shared" si="11" ref="D37:I37">ROUND(D36/$C36*100,1)</f>
        <v>0.3</v>
      </c>
      <c r="E37" s="53">
        <f>ROUND(E36/$C36*100,1)-0.1</f>
        <v>60.5</v>
      </c>
      <c r="F37" s="53">
        <f t="shared" si="11"/>
        <v>28.3</v>
      </c>
      <c r="G37" s="53">
        <f t="shared" si="11"/>
        <v>3.2</v>
      </c>
      <c r="H37" s="53">
        <f t="shared" si="11"/>
        <v>5.3</v>
      </c>
      <c r="I37" s="106">
        <f t="shared" si="11"/>
        <v>1.8</v>
      </c>
      <c r="J37" s="53">
        <f>ROUND(J36/$C36*100,1)</f>
        <v>0</v>
      </c>
      <c r="K37" s="53">
        <f>ROUND(K36/$C36*100,1)</f>
        <v>0</v>
      </c>
      <c r="L37" s="108">
        <f>ROUND(L36/$C36*100,1)</f>
        <v>0.6</v>
      </c>
    </row>
    <row r="38" spans="2:12" ht="13.5">
      <c r="B38" s="151" t="s">
        <v>151</v>
      </c>
      <c r="C38" s="52">
        <f t="shared" si="8"/>
        <v>285</v>
      </c>
      <c r="D38" s="55">
        <v>0</v>
      </c>
      <c r="E38" s="55">
        <v>112</v>
      </c>
      <c r="F38" s="55">
        <v>64</v>
      </c>
      <c r="G38" s="55">
        <v>56</v>
      </c>
      <c r="H38" s="55">
        <v>34</v>
      </c>
      <c r="I38" s="107">
        <v>18</v>
      </c>
      <c r="J38" s="55">
        <v>0</v>
      </c>
      <c r="K38" s="55">
        <v>0</v>
      </c>
      <c r="L38" s="102">
        <v>1</v>
      </c>
    </row>
    <row r="39" spans="2:12" ht="13.5">
      <c r="B39" s="165"/>
      <c r="C39" s="121">
        <f t="shared" si="8"/>
        <v>100.00000000000001</v>
      </c>
      <c r="D39" s="58">
        <f aca="true" t="shared" si="12" ref="D39:L39">ROUND(D38/$C38*100,1)</f>
        <v>0</v>
      </c>
      <c r="E39" s="58">
        <f t="shared" si="12"/>
        <v>39.3</v>
      </c>
      <c r="F39" s="58">
        <f t="shared" si="12"/>
        <v>22.5</v>
      </c>
      <c r="G39" s="58">
        <f t="shared" si="12"/>
        <v>19.6</v>
      </c>
      <c r="H39" s="58">
        <f t="shared" si="12"/>
        <v>11.9</v>
      </c>
      <c r="I39" s="98">
        <f t="shared" si="12"/>
        <v>6.3</v>
      </c>
      <c r="J39" s="58">
        <f t="shared" si="12"/>
        <v>0</v>
      </c>
      <c r="K39" s="58">
        <f t="shared" si="12"/>
        <v>0</v>
      </c>
      <c r="L39" s="59">
        <f t="shared" si="12"/>
        <v>0.4</v>
      </c>
    </row>
    <row r="41" spans="1:14" ht="13.5">
      <c r="A41" s="19" t="s">
        <v>261</v>
      </c>
      <c r="B41" s="140"/>
      <c r="D41" s="140"/>
      <c r="E41" s="140"/>
      <c r="F41" s="140"/>
      <c r="G41" s="140"/>
      <c r="H41" s="140"/>
      <c r="I41" s="140"/>
      <c r="J41" s="140"/>
      <c r="K41" s="140"/>
      <c r="L41" s="140"/>
      <c r="M41" s="140"/>
      <c r="N41" s="140"/>
    </row>
    <row r="42" spans="1:14" ht="13.5">
      <c r="A42" s="19" t="s">
        <v>169</v>
      </c>
      <c r="B42" s="140"/>
      <c r="D42" s="140"/>
      <c r="E42" s="140"/>
      <c r="F42" s="140"/>
      <c r="G42" s="140"/>
      <c r="H42" s="140"/>
      <c r="I42" s="140"/>
      <c r="J42" s="140"/>
      <c r="K42" s="140"/>
      <c r="L42" s="140"/>
      <c r="M42" s="140"/>
      <c r="N42" s="140"/>
    </row>
    <row r="43" spans="1:14" ht="13.5">
      <c r="A43" s="140"/>
      <c r="N43" s="47" t="s">
        <v>210</v>
      </c>
    </row>
    <row r="44" spans="1:14" ht="27">
      <c r="A44" s="140"/>
      <c r="B44" s="125"/>
      <c r="C44" s="89" t="s">
        <v>94</v>
      </c>
      <c r="D44" s="37" t="s">
        <v>211</v>
      </c>
      <c r="E44" s="37" t="s">
        <v>212</v>
      </c>
      <c r="F44" s="30" t="s">
        <v>213</v>
      </c>
      <c r="G44" s="37" t="s">
        <v>214</v>
      </c>
      <c r="H44" s="37" t="s">
        <v>215</v>
      </c>
      <c r="I44" s="37" t="s">
        <v>216</v>
      </c>
      <c r="J44" s="37" t="s">
        <v>217</v>
      </c>
      <c r="K44" s="37" t="s">
        <v>218</v>
      </c>
      <c r="L44" s="37" t="s">
        <v>219</v>
      </c>
      <c r="M44" s="37" t="s">
        <v>220</v>
      </c>
      <c r="N44" s="70" t="s">
        <v>49</v>
      </c>
    </row>
    <row r="45" spans="1:14" ht="13.5">
      <c r="A45" s="140"/>
      <c r="B45" s="150" t="s">
        <v>73</v>
      </c>
      <c r="C45" s="49">
        <f aca="true" t="shared" si="13" ref="C45:N45">SUM(C47,C49,C51)</f>
        <v>1538</v>
      </c>
      <c r="D45" s="50">
        <f t="shared" si="13"/>
        <v>0</v>
      </c>
      <c r="E45" s="50">
        <f t="shared" si="13"/>
        <v>24</v>
      </c>
      <c r="F45" s="50">
        <f t="shared" si="13"/>
        <v>361</v>
      </c>
      <c r="G45" s="50">
        <f t="shared" si="13"/>
        <v>359</v>
      </c>
      <c r="H45" s="50">
        <f t="shared" si="13"/>
        <v>149</v>
      </c>
      <c r="I45" s="50">
        <f t="shared" si="13"/>
        <v>266</v>
      </c>
      <c r="J45" s="50">
        <f t="shared" si="13"/>
        <v>205</v>
      </c>
      <c r="K45" s="50">
        <f t="shared" si="13"/>
        <v>129</v>
      </c>
      <c r="L45" s="50">
        <f t="shared" si="13"/>
        <v>35</v>
      </c>
      <c r="M45" s="50">
        <f t="shared" si="13"/>
        <v>1</v>
      </c>
      <c r="N45" s="51">
        <f t="shared" si="13"/>
        <v>9</v>
      </c>
    </row>
    <row r="46" spans="1:14" ht="13.5">
      <c r="A46" s="140"/>
      <c r="B46" s="146"/>
      <c r="C46" s="114">
        <f>SUM(E46:N46)</f>
        <v>99.99999999999999</v>
      </c>
      <c r="D46" s="53">
        <f>ROUND(D45/$C45*100,1)</f>
        <v>0</v>
      </c>
      <c r="E46" s="53">
        <f>ROUND(E45/$C45*100,1)</f>
        <v>1.6</v>
      </c>
      <c r="F46" s="53">
        <f>ROUND(F45/$C45*100,1)-0.1</f>
        <v>23.4</v>
      </c>
      <c r="G46" s="53">
        <f aca="true" t="shared" si="14" ref="G46:N46">ROUND(G45/$C45*100,1)</f>
        <v>23.3</v>
      </c>
      <c r="H46" s="53">
        <f t="shared" si="14"/>
        <v>9.7</v>
      </c>
      <c r="I46" s="53">
        <f t="shared" si="14"/>
        <v>17.3</v>
      </c>
      <c r="J46" s="141">
        <f t="shared" si="14"/>
        <v>13.3</v>
      </c>
      <c r="K46" s="53">
        <f t="shared" si="14"/>
        <v>8.4</v>
      </c>
      <c r="L46" s="53">
        <f t="shared" si="14"/>
        <v>2.3</v>
      </c>
      <c r="M46" s="53">
        <f t="shared" si="14"/>
        <v>0.1</v>
      </c>
      <c r="N46" s="54">
        <f t="shared" si="14"/>
        <v>0.6</v>
      </c>
    </row>
    <row r="47" spans="1:14" ht="13.5">
      <c r="A47" s="140"/>
      <c r="B47" s="151" t="s">
        <v>74</v>
      </c>
      <c r="C47" s="142">
        <f aca="true" t="shared" si="15" ref="C47:C52">SUM(D47:N47)</f>
        <v>570</v>
      </c>
      <c r="D47" s="71">
        <v>0</v>
      </c>
      <c r="E47" s="71">
        <v>0</v>
      </c>
      <c r="F47" s="71">
        <v>0</v>
      </c>
      <c r="G47" s="71">
        <v>1</v>
      </c>
      <c r="H47" s="71">
        <v>74</v>
      </c>
      <c r="I47" s="71">
        <v>202</v>
      </c>
      <c r="J47" s="71">
        <v>153</v>
      </c>
      <c r="K47" s="71">
        <v>103</v>
      </c>
      <c r="L47" s="71">
        <v>32</v>
      </c>
      <c r="M47" s="71">
        <v>1</v>
      </c>
      <c r="N47" s="72">
        <v>4</v>
      </c>
    </row>
    <row r="48" spans="1:14" ht="13.5">
      <c r="A48" s="140"/>
      <c r="B48" s="146"/>
      <c r="C48" s="114">
        <f t="shared" si="15"/>
        <v>100</v>
      </c>
      <c r="D48" s="53">
        <f aca="true" t="shared" si="16" ref="D48:N48">ROUND(D47/$C47*100,1)</f>
        <v>0</v>
      </c>
      <c r="E48" s="53">
        <f t="shared" si="16"/>
        <v>0</v>
      </c>
      <c r="F48" s="53">
        <f t="shared" si="16"/>
        <v>0</v>
      </c>
      <c r="G48" s="53">
        <f t="shared" si="16"/>
        <v>0.2</v>
      </c>
      <c r="H48" s="53">
        <f t="shared" si="16"/>
        <v>13</v>
      </c>
      <c r="I48" s="53">
        <f t="shared" si="16"/>
        <v>35.4</v>
      </c>
      <c r="J48" s="141">
        <f t="shared" si="16"/>
        <v>26.8</v>
      </c>
      <c r="K48" s="53">
        <f t="shared" si="16"/>
        <v>18.1</v>
      </c>
      <c r="L48" s="53">
        <f t="shared" si="16"/>
        <v>5.6</v>
      </c>
      <c r="M48" s="53">
        <f t="shared" si="16"/>
        <v>0.2</v>
      </c>
      <c r="N48" s="54">
        <f t="shared" si="16"/>
        <v>0.7</v>
      </c>
    </row>
    <row r="49" spans="1:14" ht="13.5">
      <c r="A49" s="140"/>
      <c r="B49" s="151" t="s">
        <v>148</v>
      </c>
      <c r="C49" s="142">
        <f t="shared" si="15"/>
        <v>683</v>
      </c>
      <c r="D49" s="71">
        <v>0</v>
      </c>
      <c r="E49" s="71">
        <v>21</v>
      </c>
      <c r="F49" s="71">
        <v>299</v>
      </c>
      <c r="G49" s="71">
        <v>266</v>
      </c>
      <c r="H49" s="71">
        <v>36</v>
      </c>
      <c r="I49" s="71">
        <v>22</v>
      </c>
      <c r="J49" s="71">
        <v>28</v>
      </c>
      <c r="K49" s="71">
        <v>4</v>
      </c>
      <c r="L49" s="71">
        <v>3</v>
      </c>
      <c r="M49" s="71">
        <v>0</v>
      </c>
      <c r="N49" s="72">
        <v>4</v>
      </c>
    </row>
    <row r="50" spans="1:14" ht="13.5">
      <c r="A50" s="140"/>
      <c r="B50" s="146"/>
      <c r="C50" s="114">
        <f t="shared" si="15"/>
        <v>99.99999999999999</v>
      </c>
      <c r="D50" s="53">
        <f aca="true" t="shared" si="17" ref="D50:N50">ROUND(D49/$C49*100,1)</f>
        <v>0</v>
      </c>
      <c r="E50" s="53">
        <f t="shared" si="17"/>
        <v>3.1</v>
      </c>
      <c r="F50" s="53">
        <f t="shared" si="17"/>
        <v>43.8</v>
      </c>
      <c r="G50" s="53">
        <f t="shared" si="17"/>
        <v>38.9</v>
      </c>
      <c r="H50" s="53">
        <f t="shared" si="17"/>
        <v>5.3</v>
      </c>
      <c r="I50" s="53">
        <f t="shared" si="17"/>
        <v>3.2</v>
      </c>
      <c r="J50" s="141">
        <f t="shared" si="17"/>
        <v>4.1</v>
      </c>
      <c r="K50" s="53">
        <f t="shared" si="17"/>
        <v>0.6</v>
      </c>
      <c r="L50" s="53">
        <f t="shared" si="17"/>
        <v>0.4</v>
      </c>
      <c r="M50" s="53">
        <f t="shared" si="17"/>
        <v>0</v>
      </c>
      <c r="N50" s="54">
        <f t="shared" si="17"/>
        <v>0.6</v>
      </c>
    </row>
    <row r="51" spans="1:14" ht="13.5">
      <c r="A51" s="140"/>
      <c r="B51" s="151" t="s">
        <v>151</v>
      </c>
      <c r="C51" s="142">
        <f t="shared" si="15"/>
        <v>285</v>
      </c>
      <c r="D51" s="71">
        <v>0</v>
      </c>
      <c r="E51" s="71">
        <v>3</v>
      </c>
      <c r="F51" s="71">
        <v>62</v>
      </c>
      <c r="G51" s="71">
        <v>92</v>
      </c>
      <c r="H51" s="71">
        <v>39</v>
      </c>
      <c r="I51" s="71">
        <v>42</v>
      </c>
      <c r="J51" s="71">
        <v>24</v>
      </c>
      <c r="K51" s="71">
        <v>22</v>
      </c>
      <c r="L51" s="71">
        <v>0</v>
      </c>
      <c r="M51" s="71">
        <v>0</v>
      </c>
      <c r="N51" s="72">
        <v>1</v>
      </c>
    </row>
    <row r="52" spans="1:14" ht="13.5">
      <c r="A52" s="140"/>
      <c r="B52" s="165"/>
      <c r="C52" s="115">
        <f t="shared" si="15"/>
        <v>100.00000000000001</v>
      </c>
      <c r="D52" s="58">
        <f>ROUND(D51/$C51*100,1)</f>
        <v>0</v>
      </c>
      <c r="E52" s="58">
        <f>ROUND(E51/$C51*100,1)</f>
        <v>1.1</v>
      </c>
      <c r="F52" s="58">
        <f>ROUND(F51/$C51*100,1)</f>
        <v>21.8</v>
      </c>
      <c r="G52" s="58">
        <f>ROUND(G51/$C51*100,1)-0.1</f>
        <v>32.199999999999996</v>
      </c>
      <c r="H52" s="58">
        <f aca="true" t="shared" si="18" ref="H52:N52">ROUND(H51/$C51*100,1)</f>
        <v>13.7</v>
      </c>
      <c r="I52" s="58">
        <f t="shared" si="18"/>
        <v>14.7</v>
      </c>
      <c r="J52" s="98">
        <f t="shared" si="18"/>
        <v>8.4</v>
      </c>
      <c r="K52" s="58">
        <f t="shared" si="18"/>
        <v>7.7</v>
      </c>
      <c r="L52" s="58">
        <f t="shared" si="18"/>
        <v>0</v>
      </c>
      <c r="M52" s="58">
        <f t="shared" si="18"/>
        <v>0</v>
      </c>
      <c r="N52" s="59">
        <f t="shared" si="18"/>
        <v>0.4</v>
      </c>
    </row>
  </sheetData>
  <sheetProtection/>
  <mergeCells count="16">
    <mergeCell ref="B45:B46"/>
    <mergeCell ref="B47:B48"/>
    <mergeCell ref="B49:B50"/>
    <mergeCell ref="B51:B52"/>
    <mergeCell ref="B23:B24"/>
    <mergeCell ref="B25:B26"/>
    <mergeCell ref="B32:B33"/>
    <mergeCell ref="B34:B35"/>
    <mergeCell ref="B36:B37"/>
    <mergeCell ref="B38:B39"/>
    <mergeCell ref="B6:B7"/>
    <mergeCell ref="B8:B9"/>
    <mergeCell ref="B10:B11"/>
    <mergeCell ref="B12:B13"/>
    <mergeCell ref="B19:B20"/>
    <mergeCell ref="B21:B22"/>
  </mergeCells>
  <printOptions/>
  <pageMargins left="0.7986111111111112" right="0.75" top="1" bottom="1" header="0.512" footer="0.512"/>
  <pageSetup fitToHeight="2" horizontalDpi="600" verticalDpi="600" orientation="portrait" paperSize="9" scale="62" r:id="rId1"/>
  <headerFooter alignWithMargins="0">
    <oddHeader>&amp;C&amp;"ＭＳ Ｐ明朝,標準"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Yupi</dc:creator>
  <cp:keywords/>
  <dc:description/>
  <cp:lastModifiedBy>和貝 尚美</cp:lastModifiedBy>
  <cp:lastPrinted>2016-07-11T11:25:50Z</cp:lastPrinted>
  <dcterms:created xsi:type="dcterms:W3CDTF">2010-12-30T07:15:01Z</dcterms:created>
  <dcterms:modified xsi:type="dcterms:W3CDTF">2016-07-11T11:26:05Z</dcterms:modified>
  <cp:category/>
  <cp:version/>
  <cp:contentType/>
  <cp:contentStatus/>
</cp:coreProperties>
</file>