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21" windowWidth="8865" windowHeight="8145" activeTab="0"/>
  </bookViews>
  <sheets>
    <sheet name="目次" sheetId="1" r:id="rId1"/>
    <sheet name="問1～17" sheetId="2" r:id="rId2"/>
    <sheet name="問18" sheetId="3" r:id="rId3"/>
    <sheet name="問19" sheetId="4" r:id="rId4"/>
    <sheet name="問20" sheetId="5" r:id="rId5"/>
    <sheet name="問21～25" sheetId="6" r:id="rId6"/>
  </sheets>
  <definedNames>
    <definedName name="_xlnm.Print_Area" localSheetId="1">'問1～17'!$A$1:$L$289</definedName>
    <definedName name="_xlnm.Print_Area" localSheetId="2">'問18'!$A$1:$U$22</definedName>
    <definedName name="_xlnm.Print_Area" localSheetId="4">'問20'!$A$1:$K$70</definedName>
    <definedName name="_xlnm.Print_Area" localSheetId="5">'問21～25'!$A$1:$J$74</definedName>
  </definedNames>
  <calcPr fullCalcOnLoad="1"/>
</workbook>
</file>

<file path=xl/sharedStrings.xml><?xml version="1.0" encoding="utf-8"?>
<sst xmlns="http://schemas.openxmlformats.org/spreadsheetml/2006/main" count="533" uniqueCount="220">
  <si>
    <t>また、父母については年齢をお答えください。</t>
  </si>
  <si>
    <t>単位＝上段：人、下段：％</t>
  </si>
  <si>
    <t>回答者数</t>
  </si>
  <si>
    <t>父親</t>
  </si>
  <si>
    <t>母親</t>
  </si>
  <si>
    <t>祖父</t>
  </si>
  <si>
    <t>祖母</t>
  </si>
  <si>
    <t>兄弟姉妹</t>
  </si>
  <si>
    <t>その他</t>
  </si>
  <si>
    <t>計</t>
  </si>
  <si>
    <t>３歳未満</t>
  </si>
  <si>
    <t>３歳</t>
  </si>
  <si>
    <t>４歳</t>
  </si>
  <si>
    <t>５歳</t>
  </si>
  <si>
    <t>６歳以上</t>
  </si>
  <si>
    <t>無回答
その他</t>
  </si>
  <si>
    <t>男</t>
  </si>
  <si>
    <t>女</t>
  </si>
  <si>
    <t>２０歳未満</t>
  </si>
  <si>
    <t>２０歳代</t>
  </si>
  <si>
    <t>３０歳代</t>
  </si>
  <si>
    <t>４０歳代</t>
  </si>
  <si>
    <t>５０歳以上</t>
  </si>
  <si>
    <t>フルタイム勤務</t>
  </si>
  <si>
    <t>パートタイム勤務</t>
  </si>
  <si>
    <t>働いていない</t>
  </si>
  <si>
    <t>産休・育休中</t>
  </si>
  <si>
    <t>健康である</t>
  </si>
  <si>
    <t>どちらかというと健康である</t>
  </si>
  <si>
    <t>どちらかというと健康でない</t>
  </si>
  <si>
    <t>健康でない</t>
  </si>
  <si>
    <t>よく運動する</t>
  </si>
  <si>
    <t>普通である</t>
  </si>
  <si>
    <t>あまり運動しない</t>
  </si>
  <si>
    <t>６時以前</t>
  </si>
  <si>
    <t>６時から７時の間</t>
  </si>
  <si>
    <t>７時から８時の間</t>
  </si>
  <si>
    <t>８時以降</t>
  </si>
  <si>
    <t>決まっていない</t>
  </si>
  <si>
    <t>２０時から２１時の間</t>
  </si>
  <si>
    <t>２１時から２２時の間</t>
  </si>
  <si>
    <t>２２時から２３時の間</t>
  </si>
  <si>
    <t>２３時以降</t>
  </si>
  <si>
    <t>家族と一緒</t>
  </si>
  <si>
    <t>兄弟（姉妹）だけで食べる</t>
  </si>
  <si>
    <t>ひとり</t>
  </si>
  <si>
    <t>毎日食べる</t>
  </si>
  <si>
    <t>時々食べないことがある</t>
  </si>
  <si>
    <t>ほとんど食べない</t>
  </si>
  <si>
    <t>よく食べる</t>
  </si>
  <si>
    <t>ふつう</t>
  </si>
  <si>
    <t>あまり食べない</t>
  </si>
  <si>
    <t>食べる時間がない</t>
  </si>
  <si>
    <t>食欲がわかない</t>
  </si>
  <si>
    <t>朝食を食べるより寝ていたい</t>
  </si>
  <si>
    <t>減量（ダイエット）のため</t>
  </si>
  <si>
    <t>朝食を用意していない</t>
  </si>
  <si>
    <t>以前から食べる習慣がない</t>
  </si>
  <si>
    <t>食べるのが面倒である</t>
  </si>
  <si>
    <t>１８時以前</t>
  </si>
  <si>
    <t>１８時から１９時の間</t>
  </si>
  <si>
    <t>１９時から２０時の間</t>
  </si>
  <si>
    <t>２０時から２１時の間</t>
  </si>
  <si>
    <t>２1時以降</t>
  </si>
  <si>
    <t>ある</t>
  </si>
  <si>
    <t>ない</t>
  </si>
  <si>
    <t>わからない</t>
  </si>
  <si>
    <t>回答者数</t>
  </si>
  <si>
    <t>にんじん</t>
  </si>
  <si>
    <t>ほうれん草</t>
  </si>
  <si>
    <t>ニラ</t>
  </si>
  <si>
    <t>ブロッコリー</t>
  </si>
  <si>
    <t>かぼちゃ</t>
  </si>
  <si>
    <t>キャベツ</t>
  </si>
  <si>
    <t>なす</t>
  </si>
  <si>
    <t>レタス</t>
  </si>
  <si>
    <t>大根</t>
  </si>
  <si>
    <t>トマト</t>
  </si>
  <si>
    <t>玉ねぎ</t>
  </si>
  <si>
    <t>ピーマン</t>
  </si>
  <si>
    <t>きゅうり</t>
  </si>
  <si>
    <t>ねぎ</t>
  </si>
  <si>
    <t>ごぼう</t>
  </si>
  <si>
    <t>白菜</t>
  </si>
  <si>
    <t>とうもろこし</t>
  </si>
  <si>
    <t>牛乳・乳製品</t>
  </si>
  <si>
    <t>果物</t>
  </si>
  <si>
    <t>スナック菓子</t>
  </si>
  <si>
    <t>甘いお菓子</t>
  </si>
  <si>
    <t>甘い飲み物（ジュース・スポーツドリンクなど）</t>
  </si>
  <si>
    <t>おにぎり</t>
  </si>
  <si>
    <t>改善したい</t>
  </si>
  <si>
    <t>すでにできているので改善の必要がない</t>
  </si>
  <si>
    <t>できていないが改善したいと思わない</t>
  </si>
  <si>
    <t>ア．主食・主菜・副菜を組み合わせて食べる</t>
  </si>
  <si>
    <t>イ．主食を十分に食べる</t>
  </si>
  <si>
    <t>ウ．野菜を十分に食べる</t>
  </si>
  <si>
    <t>エ．牛乳・乳製品を食べる</t>
  </si>
  <si>
    <t>オ．朝食を食べる</t>
  </si>
  <si>
    <t>カ．塩分の多い料理を控える</t>
  </si>
  <si>
    <t>キ．菓子や甘い飲み物をほどほどにする</t>
  </si>
  <si>
    <t>ク．食事時間を規則正しくする</t>
  </si>
  <si>
    <t>ケ．「いただきます」などのあいさつができる</t>
  </si>
  <si>
    <t>コ．好き嫌いなく何でも食べる</t>
  </si>
  <si>
    <t>サ．歯ごたえのある硬いものを食べる</t>
  </si>
  <si>
    <t>夕食前のみとる</t>
  </si>
  <si>
    <t>夕食後のみとる</t>
  </si>
  <si>
    <t>夕食前や夕食後にとる</t>
  </si>
  <si>
    <t>とらない</t>
  </si>
  <si>
    <t>ある</t>
  </si>
  <si>
    <t>ない</t>
  </si>
  <si>
    <t>わからない</t>
  </si>
  <si>
    <t>いる</t>
  </si>
  <si>
    <t>いない</t>
  </si>
  <si>
    <t>無回答
その他</t>
  </si>
  <si>
    <t>２０時以前</t>
  </si>
  <si>
    <t>８０㎝未満</t>
  </si>
  <si>
    <t>１２０㎝以上</t>
  </si>
  <si>
    <t>１１０～１２０㎝未満</t>
  </si>
  <si>
    <t>１００～１１０㎝未満</t>
  </si>
  <si>
    <t>９０～１００㎝未満</t>
  </si>
  <si>
    <t>８０～９０㎝未満</t>
  </si>
  <si>
    <t>１０㎏未満</t>
  </si>
  <si>
    <t>１０～１５㎏未満</t>
  </si>
  <si>
    <t>１５～２０㎏未満</t>
  </si>
  <si>
    <t>２０～２５㎏未満</t>
  </si>
  <si>
    <t>２５～３０㎏未満</t>
  </si>
  <si>
    <t>３０㎏以上</t>
  </si>
  <si>
    <t>保育所</t>
  </si>
  <si>
    <t>幼稚園</t>
  </si>
  <si>
    <t>上段：人
下段：％</t>
  </si>
  <si>
    <t>保育所</t>
  </si>
  <si>
    <t>総数</t>
  </si>
  <si>
    <t>喫煙者の数</t>
  </si>
  <si>
    <t>喫煙者の割合</t>
  </si>
  <si>
    <t>無回答
その他</t>
  </si>
  <si>
    <r>
      <t xml:space="preserve">やや太りすぎ
</t>
    </r>
    <r>
      <rPr>
        <sz val="8"/>
        <rFont val="ＭＳ Ｐ明朝"/>
        <family val="1"/>
      </rPr>
      <t>＋２０％～
＋３０％未満</t>
    </r>
  </si>
  <si>
    <r>
      <t xml:space="preserve">太り気味
</t>
    </r>
    <r>
      <rPr>
        <sz val="8"/>
        <rFont val="ＭＳ Ｐ明朝"/>
        <family val="1"/>
      </rPr>
      <t>＋１５％～
＋２０％未満</t>
    </r>
  </si>
  <si>
    <r>
      <t xml:space="preserve">ふつう
</t>
    </r>
    <r>
      <rPr>
        <sz val="8"/>
        <rFont val="ＭＳ Ｐ明朝"/>
        <family val="1"/>
      </rPr>
      <t>－１５％～
＋１５％未満</t>
    </r>
  </si>
  <si>
    <r>
      <t xml:space="preserve">やせ
</t>
    </r>
    <r>
      <rPr>
        <sz val="8"/>
        <rFont val="ＭＳ Ｐ明朝"/>
        <family val="1"/>
      </rPr>
      <t>－２０％～
－１５％未満</t>
    </r>
  </si>
  <si>
    <r>
      <t xml:space="preserve">やせすぎ
</t>
    </r>
    <r>
      <rPr>
        <sz val="8"/>
        <rFont val="ＭＳ Ｐ明朝"/>
        <family val="1"/>
      </rPr>
      <t>－２０％未満</t>
    </r>
  </si>
  <si>
    <r>
      <t xml:space="preserve">太りすぎ
</t>
    </r>
    <r>
      <rPr>
        <sz val="8"/>
        <rFont val="ＭＳ Ｐ明朝"/>
        <family val="1"/>
      </rPr>
      <t>＋３０％以上</t>
    </r>
  </si>
  <si>
    <t>3-(1)　集計表(地区別-県西健康福祉センター）</t>
  </si>
  <si>
    <t>〔問１．お子さんの年齢を記入ください。（平成２２年１１月１日現在）〕</t>
  </si>
  <si>
    <t>〔問２．お子さんの性別はどちらですか。〕</t>
  </si>
  <si>
    <t>〔問３．お子さんの身長・体重を記入ください。〕</t>
  </si>
  <si>
    <t>〔問３．「お子さんの身長・体重から評価基準に基づいて評価」〕</t>
  </si>
  <si>
    <t>〔問４．お子さんが同居している家族についてあてはまるものすべてに○をつけてください。</t>
  </si>
  <si>
    <t>（複数回答）〕</t>
  </si>
  <si>
    <t>また、父母については年齢をお答えください。〕</t>
  </si>
  <si>
    <t>〔問５．この調査票に記入しているのはどなたですか。〕</t>
  </si>
  <si>
    <t>〔問６．主にお子さんの世話をしているのはどなたですか。〕</t>
  </si>
  <si>
    <t>〔問７．問６でお子さんの世話をしている人は、働いていますか。〕</t>
  </si>
  <si>
    <t>〔問８．お子さんの健康状態はどうですか。〕</t>
  </si>
  <si>
    <t>〔問９．お子さんのふだんの運動の状況についておたずねします。〕</t>
  </si>
  <si>
    <t>〔問１０．お子さんはふだん何時頃に起きますか。〕</t>
  </si>
  <si>
    <t>〔問１１．お子さんはふだん何時頃に寝ますか。〕</t>
  </si>
  <si>
    <t>〔問１２．お子さんは、ふだん家族と一緒に食事をしていますか。〕</t>
  </si>
  <si>
    <t>〔問１３．ふだんの食事の状況についてお答えください。朝食は食べていますか。〕</t>
  </si>
  <si>
    <t>〔問１４．朝食時のお子さんの食欲はいかがですか。〕</t>
  </si>
  <si>
    <t>〔問１５．（問１３でお子さんの３に○をつけた方）　お子さんが朝食をほとんど食べない</t>
  </si>
  <si>
    <t>最も大きな理由は何ですか。〕</t>
  </si>
  <si>
    <t>〔問１６．お子さんはふだんの夕食時間は何時頃ですか。〕</t>
  </si>
  <si>
    <t>〔問１７．お子さんは、食物アレルギーはありますか。〕</t>
  </si>
  <si>
    <t>〔問１８．お子さんの、特に好きな野菜と嫌いな野菜は何ですか。（３つ以内で回答）〕</t>
  </si>
  <si>
    <t>〔問１９．お子さんは、ふだんどのようなおやつを多く食べますか。（２つ以内で回答）〕</t>
  </si>
  <si>
    <t>〔問２０．お子さんについて、次の各質問項目を改善したいと思いますか。〕</t>
  </si>
  <si>
    <t>〔問２１．お子さんは、帰宅後、夕食前や夕食後寝るまでの間に間食をとりますか。〕</t>
  </si>
  <si>
    <t>〔問２２．お子さんは、今までにむし歯があると指摘されたことがありますか。（治療中、治療済みを</t>
  </si>
  <si>
    <t>含む）〕</t>
  </si>
  <si>
    <t>〔問２３．お子さんは、今までにフッ素塗布（フッ化物歯面塗布）を受けたことがありますか。〕</t>
  </si>
  <si>
    <t>〔問２４．お子さんが同居している家族のうち喫煙する人はいますか。（複数回答）〕</t>
  </si>
  <si>
    <t>〔問２５．問２４で喫煙する人がいると答えた方におたずねします。喫煙する人のうち家の中で喫煙</t>
  </si>
  <si>
    <t>する人はいますか。〕</t>
  </si>
  <si>
    <t>第93表　お子さんの年齢</t>
  </si>
  <si>
    <t>第94表　お子さんの性別</t>
  </si>
  <si>
    <t>第95表　お子さんの身長・体重（身長）</t>
  </si>
  <si>
    <t>第96表　お子さんの身長・体重（体重）</t>
  </si>
  <si>
    <t>第97表　お子さんの身長・体重（肥満度）</t>
  </si>
  <si>
    <t>第98表　同居家族</t>
  </si>
  <si>
    <t>第99表　同居家族（父親の年齢）</t>
  </si>
  <si>
    <t>第100表　同居家族（母親の年齢）</t>
  </si>
  <si>
    <t>第101表　起票者</t>
  </si>
  <si>
    <t>第102表　子どもの世話</t>
  </si>
  <si>
    <t>第103表　仕事</t>
  </si>
  <si>
    <t>第104表　子どもの健康状態</t>
  </si>
  <si>
    <t>第105表　子どもの運動</t>
  </si>
  <si>
    <t>第106表　子どもの起床時間</t>
  </si>
  <si>
    <t>第107表　子どもの就寝時間</t>
  </si>
  <si>
    <t>第108表　家族での食事（朝食）</t>
  </si>
  <si>
    <t>第109表　家族での食事（夕食）</t>
  </si>
  <si>
    <t>第110表　朝食習慣（お子さん）</t>
  </si>
  <si>
    <t>第111表　朝食習慣（母親）</t>
  </si>
  <si>
    <t>第112表　朝食習慣（父親）</t>
  </si>
  <si>
    <t>第113表　子どもの食欲</t>
  </si>
  <si>
    <t>第114表　子どもの食欲(食べない理由）</t>
  </si>
  <si>
    <t>第116表　子どもの食物アレルギー</t>
  </si>
  <si>
    <t>第117表　子どもの好きな野菜</t>
  </si>
  <si>
    <t>第118表　子どもの嫌いな野菜</t>
  </si>
  <si>
    <t>第119表　子どものおやつ</t>
  </si>
  <si>
    <t>第120表　食生活改善意識</t>
  </si>
  <si>
    <t>第121表　子どもの間食</t>
  </si>
  <si>
    <t>第122表　子どものむし歯</t>
  </si>
  <si>
    <t>第123表　フッ素塗布の受診</t>
  </si>
  <si>
    <t>第124表　同居家族喫煙者</t>
  </si>
  <si>
    <t>第125表　家の中での喫煙</t>
  </si>
  <si>
    <t>第126表　続柄別に見た喫煙者の割合</t>
  </si>
  <si>
    <t>上段：人
下段：％</t>
  </si>
  <si>
    <t>回答者数</t>
  </si>
  <si>
    <t>祖父</t>
  </si>
  <si>
    <t>祖母</t>
  </si>
  <si>
    <t>その他</t>
  </si>
  <si>
    <t>喫煙者はいない</t>
  </si>
  <si>
    <t>計</t>
  </si>
  <si>
    <t>保育所</t>
  </si>
  <si>
    <t>幼稚園</t>
  </si>
  <si>
    <t>注）1歳未満は除外</t>
  </si>
  <si>
    <t>父親</t>
  </si>
  <si>
    <t>母親</t>
  </si>
  <si>
    <t>第115表　夕食時間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</si>
</sst>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¥&quot;#,##0_);[Red]\(&quot;¥&quot;#,##0\)"/>
    <numFmt numFmtId="178" formatCode="0_);[Red]\(0\)"/>
    <numFmt numFmtId="179" formatCode="0.0_);[Red]\(0.0\)"/>
    <numFmt numFmtId="180" formatCode="#,##0.00000"/>
    <numFmt numFmtId="181" formatCode="#,##0.000"/>
    <numFmt numFmtId="182" formatCode="0.0%"/>
    <numFmt numFmtId="183" formatCode="#0.0&quot;%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2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0" fontId="18" fillId="0" borderId="0" xfId="0" applyFont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6" fontId="21" fillId="0" borderId="19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1" xfId="0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36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37" xfId="0" applyNumberFormat="1" applyFont="1" applyBorder="1" applyAlignment="1">
      <alignment/>
    </xf>
    <xf numFmtId="176" fontId="18" fillId="0" borderId="38" xfId="0" applyNumberFormat="1" applyFont="1" applyBorder="1" applyAlignment="1">
      <alignment/>
    </xf>
    <xf numFmtId="176" fontId="18" fillId="0" borderId="39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8" fillId="0" borderId="37" xfId="0" applyNumberFormat="1" applyFont="1" applyBorder="1" applyAlignment="1">
      <alignment/>
    </xf>
    <xf numFmtId="176" fontId="18" fillId="0" borderId="38" xfId="0" applyNumberFormat="1" applyFont="1" applyBorder="1" applyAlignment="1">
      <alignment/>
    </xf>
    <xf numFmtId="176" fontId="18" fillId="0" borderId="39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18" fillId="0" borderId="42" xfId="0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76" fontId="21" fillId="0" borderId="38" xfId="0" applyNumberFormat="1" applyFont="1" applyBorder="1" applyAlignment="1">
      <alignment/>
    </xf>
    <xf numFmtId="176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3" fontId="18" fillId="0" borderId="40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center"/>
    </xf>
    <xf numFmtId="3" fontId="23" fillId="0" borderId="43" xfId="0" applyNumberFormat="1" applyFont="1" applyBorder="1" applyAlignment="1">
      <alignment horizontal="center"/>
    </xf>
    <xf numFmtId="3" fontId="23" fillId="0" borderId="3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23" fillId="0" borderId="44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41" xfId="0" applyFont="1" applyBorder="1" applyAlignment="1">
      <alignment/>
    </xf>
    <xf numFmtId="176" fontId="18" fillId="0" borderId="40" xfId="0" applyNumberFormat="1" applyFont="1" applyBorder="1" applyAlignment="1">
      <alignment/>
    </xf>
    <xf numFmtId="176" fontId="18" fillId="0" borderId="45" xfId="0" applyNumberFormat="1" applyFont="1" applyBorder="1" applyAlignment="1">
      <alignment/>
    </xf>
    <xf numFmtId="0" fontId="18" fillId="0" borderId="4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2" xfId="0" applyFont="1" applyBorder="1" applyAlignment="1" quotePrefix="1">
      <alignment vertical="center" wrapText="1"/>
    </xf>
    <xf numFmtId="0" fontId="18" fillId="0" borderId="13" xfId="0" applyFont="1" applyBorder="1" applyAlignment="1">
      <alignment vertical="center" wrapText="1"/>
    </xf>
    <xf numFmtId="176" fontId="18" fillId="0" borderId="46" xfId="0" applyNumberFormat="1" applyFont="1" applyBorder="1" applyAlignment="1">
      <alignment/>
    </xf>
    <xf numFmtId="176" fontId="18" fillId="0" borderId="47" xfId="0" applyNumberFormat="1" applyFont="1" applyBorder="1" applyAlignment="1">
      <alignment/>
    </xf>
    <xf numFmtId="176" fontId="18" fillId="0" borderId="4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176" fontId="18" fillId="0" borderId="50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23" xfId="0" applyFont="1" applyBorder="1" applyAlignment="1">
      <alignment horizontal="center" wrapText="1"/>
    </xf>
    <xf numFmtId="0" fontId="18" fillId="0" borderId="4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8" fillId="0" borderId="44" xfId="0" applyFont="1" applyBorder="1" applyAlignment="1">
      <alignment horizontal="center" vertical="center"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20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34.25390625" style="0" customWidth="1"/>
    <col min="2" max="2" width="35.00390625" style="0" bestFit="1" customWidth="1"/>
    <col min="3" max="3" width="34.00390625" style="0" bestFit="1" customWidth="1"/>
  </cols>
  <sheetData>
    <row r="1" spans="1:9" ht="18.75">
      <c r="A1" s="99" t="s">
        <v>142</v>
      </c>
      <c r="B1" s="98"/>
      <c r="C1" s="1"/>
      <c r="D1" s="1"/>
      <c r="E1" s="1"/>
      <c r="F1" s="1"/>
      <c r="G1" s="1"/>
      <c r="H1" s="1"/>
      <c r="I1" s="1"/>
    </row>
    <row r="3" spans="1:9" ht="20.25" customHeight="1">
      <c r="A3" s="122" t="s">
        <v>174</v>
      </c>
      <c r="B3" s="122" t="s">
        <v>190</v>
      </c>
      <c r="C3" s="122" t="s">
        <v>205</v>
      </c>
      <c r="D3" s="1"/>
      <c r="E3" s="1"/>
      <c r="F3" s="1"/>
      <c r="G3" s="1"/>
      <c r="H3" s="1"/>
      <c r="I3" s="1"/>
    </row>
    <row r="4" spans="1:3" ht="20.25" customHeight="1">
      <c r="A4" s="122" t="s">
        <v>175</v>
      </c>
      <c r="B4" s="122" t="s">
        <v>191</v>
      </c>
      <c r="C4" s="122" t="s">
        <v>206</v>
      </c>
    </row>
    <row r="5" spans="1:2" ht="20.25" customHeight="1">
      <c r="A5" s="122" t="s">
        <v>176</v>
      </c>
      <c r="B5" s="122" t="s">
        <v>192</v>
      </c>
    </row>
    <row r="6" spans="1:2" ht="20.25" customHeight="1">
      <c r="A6" s="122" t="s">
        <v>177</v>
      </c>
      <c r="B6" s="122" t="s">
        <v>193</v>
      </c>
    </row>
    <row r="7" spans="1:2" ht="20.25" customHeight="1">
      <c r="A7" s="122" t="s">
        <v>178</v>
      </c>
      <c r="B7" s="122" t="s">
        <v>194</v>
      </c>
    </row>
    <row r="8" spans="1:2" ht="20.25" customHeight="1">
      <c r="A8" s="122" t="s">
        <v>179</v>
      </c>
      <c r="B8" s="122" t="s">
        <v>195</v>
      </c>
    </row>
    <row r="9" spans="1:2" ht="20.25" customHeight="1">
      <c r="A9" s="122" t="s">
        <v>180</v>
      </c>
      <c r="B9" s="122" t="s">
        <v>219</v>
      </c>
    </row>
    <row r="10" spans="1:2" ht="20.25" customHeight="1">
      <c r="A10" s="122" t="s">
        <v>181</v>
      </c>
      <c r="B10" s="122" t="s">
        <v>196</v>
      </c>
    </row>
    <row r="11" spans="1:2" ht="20.25" customHeight="1">
      <c r="A11" s="122" t="s">
        <v>182</v>
      </c>
      <c r="B11" s="122" t="s">
        <v>197</v>
      </c>
    </row>
    <row r="12" spans="1:2" ht="20.25" customHeight="1">
      <c r="A12" s="122" t="s">
        <v>183</v>
      </c>
      <c r="B12" s="122" t="s">
        <v>198</v>
      </c>
    </row>
    <row r="13" spans="1:2" ht="20.25" customHeight="1">
      <c r="A13" s="122" t="s">
        <v>184</v>
      </c>
      <c r="B13" s="122" t="s">
        <v>199</v>
      </c>
    </row>
    <row r="14" spans="1:2" ht="20.25" customHeight="1">
      <c r="A14" s="122" t="s">
        <v>185</v>
      </c>
      <c r="B14" s="122" t="s">
        <v>200</v>
      </c>
    </row>
    <row r="15" spans="1:2" ht="20.25" customHeight="1">
      <c r="A15" s="122" t="s">
        <v>186</v>
      </c>
      <c r="B15" s="122" t="s">
        <v>201</v>
      </c>
    </row>
    <row r="16" spans="1:2" ht="20.25" customHeight="1">
      <c r="A16" s="122" t="s">
        <v>187</v>
      </c>
      <c r="B16" s="122" t="s">
        <v>202</v>
      </c>
    </row>
    <row r="17" spans="1:2" ht="20.25" customHeight="1">
      <c r="A17" s="122" t="s">
        <v>188</v>
      </c>
      <c r="B17" s="122" t="s">
        <v>203</v>
      </c>
    </row>
    <row r="18" spans="1:2" ht="20.25" customHeight="1">
      <c r="A18" s="122" t="s">
        <v>189</v>
      </c>
      <c r="B18" s="122" t="s">
        <v>204</v>
      </c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/>
  <hyperlinks>
    <hyperlink ref="A3" location="'問1～17'!A1" display="第93表　お子さんの年齢"/>
    <hyperlink ref="A4" location="'問1～17'!A34" display="第94表　お子さんの性別"/>
    <hyperlink ref="A5" location="'問1～17'!A47" display="第95表　お子さんの身長・体重（身長）"/>
    <hyperlink ref="A6" location="'問1～17'!A58" display="第96表　お子さんの身長・体重（体重）"/>
    <hyperlink ref="A7" location="'問1～17'!A70" display="第97表　お子さんの身長・体重（肥満度）"/>
    <hyperlink ref="A8" location="'問1～17'!A83" display="第98表　同居家族"/>
    <hyperlink ref="A9" location="'問1～17'!A96" display="第99表　同居家族（父親の年齢）"/>
    <hyperlink ref="A10" location="'問1～17'!A109" display="第100表　同居家族（母親の年齢）"/>
    <hyperlink ref="A11" location="'問1～17'!A122" display="第101表　起票者"/>
    <hyperlink ref="A12" location="'問1～17'!A134" display="第102表　子どもの世話"/>
    <hyperlink ref="A13" location="'問1～17'!A135" display="第103表　仕事"/>
    <hyperlink ref="A14" location="'問1～17'!A156" display="第104表　子どもの健康状態"/>
    <hyperlink ref="A15" location="'問1～17'!A169" display="第105表　子どもの運動"/>
    <hyperlink ref="A16" location="'問1～17'!A181" display="第106表　子どもの起床時間"/>
    <hyperlink ref="A17" location="'問1～17'!A192" display="第107表　子どもの就寝時間"/>
    <hyperlink ref="A18" location="'問1～17'!A204" display="第108表　家族での食事（朝食）"/>
    <hyperlink ref="B3" location="'問1～17'!A216" display="第109表　家族での食事（夕食）"/>
    <hyperlink ref="B4" location="'問1～17'!A228" display="第110表　朝食習慣（お子さん）"/>
    <hyperlink ref="B5" location="'問1～17'!A240" display="第111表　朝食習慣（母親）"/>
    <hyperlink ref="B6" location="'問1～17'!A252" display="第112表　朝食習慣（父親）"/>
    <hyperlink ref="B7" location="'問1～17'!A256" display="第113表　子どもの食欲"/>
    <hyperlink ref="B8" location="'問1～17'!A276" display="第114表　子どもの食欲(食べない理由）"/>
    <hyperlink ref="B9" location="'問1～17'!A289" display="第115表　夕食時間"/>
    <hyperlink ref="B10" location="'問1～17'!A303" display="第116表　子どもの食物アレルギー"/>
    <hyperlink ref="B11" location="問18!A1" display="第117表　子どもの好きな野菜"/>
    <hyperlink ref="B12" location="問18!A37" display="第118表　子どもの嫌いな野菜"/>
    <hyperlink ref="B13" location="問19!A1" display="第119表　子どものおやつ"/>
    <hyperlink ref="B14" location="問20!A1" display="第120表　食生活改善意識"/>
    <hyperlink ref="B15" location="'問21～25'!A1" display="第121表　子どもの間食"/>
    <hyperlink ref="B16" location="'問21～25'!A36" display="第122表　子どものむし歯"/>
    <hyperlink ref="B17" location="'問21～25'!A49" display="第123表　フッ素塗布の受診"/>
    <hyperlink ref="B18" location="'問21～25'!A61" display="第124表　同居家族喫煙者"/>
    <hyperlink ref="C3" location="'問21～25'!A74" display="第125表　家の中での喫煙"/>
    <hyperlink ref="C4" location="'問21～25'!A88" display="第126表　続柄別に見た喫煙者の割合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9"/>
  <sheetViews>
    <sheetView workbookViewId="0" topLeftCell="A280">
      <selection activeCell="A303" sqref="A303"/>
    </sheetView>
  </sheetViews>
  <sheetFormatPr defaultColWidth="9.00390625" defaultRowHeight="13.5"/>
  <cols>
    <col min="1" max="1" width="2.50390625" style="0" customWidth="1"/>
  </cols>
  <sheetData>
    <row r="1" spans="1:9" ht="18.75">
      <c r="A1" s="99" t="s">
        <v>142</v>
      </c>
      <c r="B1" s="98"/>
      <c r="C1" s="1"/>
      <c r="D1" s="1"/>
      <c r="E1" s="1"/>
      <c r="F1" s="1"/>
      <c r="G1" s="1"/>
      <c r="H1" s="1"/>
      <c r="I1" s="1"/>
    </row>
    <row r="3" spans="1:9" ht="13.5">
      <c r="A3" s="1" t="s">
        <v>174</v>
      </c>
      <c r="B3" s="1"/>
      <c r="C3" s="1"/>
      <c r="D3" s="1"/>
      <c r="E3" s="1"/>
      <c r="F3" s="1"/>
      <c r="G3" s="1"/>
      <c r="H3" s="1"/>
      <c r="I3" s="1"/>
    </row>
    <row r="4" spans="1:9" ht="13.5">
      <c r="A4" s="1" t="s">
        <v>143</v>
      </c>
      <c r="B4" s="1"/>
      <c r="C4" s="1"/>
      <c r="D4" s="1"/>
      <c r="E4" s="1"/>
      <c r="F4" s="1"/>
      <c r="G4" s="1"/>
      <c r="H4" s="1"/>
      <c r="I4" s="2"/>
    </row>
    <row r="5" spans="1:9" ht="27">
      <c r="A5" s="1"/>
      <c r="B5" s="3" t="s">
        <v>130</v>
      </c>
      <c r="C5" s="45" t="s">
        <v>9</v>
      </c>
      <c r="D5" s="5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6" t="s">
        <v>15</v>
      </c>
    </row>
    <row r="6" spans="1:9" ht="13.5">
      <c r="A6" s="1"/>
      <c r="B6" s="97" t="s">
        <v>9</v>
      </c>
      <c r="C6" s="36">
        <f>SUM(C8,C10)</f>
        <v>815</v>
      </c>
      <c r="D6" s="9">
        <f aca="true" t="shared" si="0" ref="D6:I6">SUM(D8,D10)</f>
        <v>114</v>
      </c>
      <c r="E6" s="9">
        <f t="shared" si="0"/>
        <v>117</v>
      </c>
      <c r="F6" s="9">
        <f t="shared" si="0"/>
        <v>207</v>
      </c>
      <c r="G6" s="9">
        <f t="shared" si="0"/>
        <v>232</v>
      </c>
      <c r="H6" s="9">
        <f t="shared" si="0"/>
        <v>145</v>
      </c>
      <c r="I6" s="10">
        <f t="shared" si="0"/>
        <v>0</v>
      </c>
    </row>
    <row r="7" spans="1:9" ht="13.5">
      <c r="A7" s="1"/>
      <c r="B7" s="95"/>
      <c r="C7" s="46">
        <f>SUM(D7:I7)</f>
        <v>100</v>
      </c>
      <c r="D7" s="47">
        <f>ROUND(SUM(D6/$C6*100),1)</f>
        <v>14</v>
      </c>
      <c r="E7" s="47">
        <f>ROUND(SUM(E6/$C6*100),1)</f>
        <v>14.4</v>
      </c>
      <c r="F7" s="47">
        <f>ROUND(SUM(F6/$C6*100),1)</f>
        <v>25.4</v>
      </c>
      <c r="G7" s="47">
        <f>ROUND(SUM(G6/$C6*100),1)</f>
        <v>28.5</v>
      </c>
      <c r="H7" s="47">
        <f>ROUND(SUM(H6/$C6*100),1)-0.1</f>
        <v>17.7</v>
      </c>
      <c r="I7" s="48">
        <f>ROUND(SUM(I6/$C6*100),1)</f>
        <v>0</v>
      </c>
    </row>
    <row r="8" spans="1:9" ht="13.5">
      <c r="A8" s="1"/>
      <c r="B8" s="95" t="s">
        <v>128</v>
      </c>
      <c r="C8" s="49">
        <f>SUM(D8:I8)</f>
        <v>527</v>
      </c>
      <c r="D8" s="50">
        <v>111</v>
      </c>
      <c r="E8" s="50">
        <v>71</v>
      </c>
      <c r="F8" s="50">
        <v>118</v>
      </c>
      <c r="G8" s="50">
        <v>141</v>
      </c>
      <c r="H8" s="50">
        <v>86</v>
      </c>
      <c r="I8" s="51">
        <v>0</v>
      </c>
    </row>
    <row r="9" spans="1:9" ht="13.5">
      <c r="A9" s="1"/>
      <c r="B9" s="95"/>
      <c r="C9" s="46">
        <f>SUM(D9:I9)</f>
        <v>100</v>
      </c>
      <c r="D9" s="47">
        <f>ROUND(SUM(D8/$C8*100),1)</f>
        <v>21.1</v>
      </c>
      <c r="E9" s="47">
        <f>ROUND(SUM(E8/$C8*100),1)</f>
        <v>13.5</v>
      </c>
      <c r="F9" s="47">
        <f>ROUND(SUM(F8/$C8*100),1)</f>
        <v>22.4</v>
      </c>
      <c r="G9" s="47">
        <f>ROUND(SUM(G8/$C8*100),1)</f>
        <v>26.8</v>
      </c>
      <c r="H9" s="47">
        <f>ROUND(SUM(H8/$C8*100),1)-0.1</f>
        <v>16.2</v>
      </c>
      <c r="I9" s="48">
        <f>ROUND(SUM(I8/$C8*100),1)</f>
        <v>0</v>
      </c>
    </row>
    <row r="10" spans="1:9" ht="13.5">
      <c r="A10" s="1"/>
      <c r="B10" s="95" t="s">
        <v>129</v>
      </c>
      <c r="C10" s="49">
        <f>SUM(D10:I10)</f>
        <v>288</v>
      </c>
      <c r="D10" s="50">
        <v>3</v>
      </c>
      <c r="E10" s="50">
        <v>46</v>
      </c>
      <c r="F10" s="50">
        <v>89</v>
      </c>
      <c r="G10" s="50">
        <v>91</v>
      </c>
      <c r="H10" s="50">
        <v>59</v>
      </c>
      <c r="I10" s="51">
        <v>0</v>
      </c>
    </row>
    <row r="11" spans="1:9" ht="13.5">
      <c r="A11" s="1"/>
      <c r="B11" s="96"/>
      <c r="C11" s="52">
        <f>SUM(D11:I11)</f>
        <v>100</v>
      </c>
      <c r="D11" s="12">
        <f aca="true" t="shared" si="1" ref="D11:I11">ROUND(SUM(D10/$C10*100),1)</f>
        <v>1</v>
      </c>
      <c r="E11" s="12">
        <f t="shared" si="1"/>
        <v>16</v>
      </c>
      <c r="F11" s="12">
        <f t="shared" si="1"/>
        <v>30.9</v>
      </c>
      <c r="G11" s="12">
        <f t="shared" si="1"/>
        <v>31.6</v>
      </c>
      <c r="H11" s="12">
        <f t="shared" si="1"/>
        <v>20.5</v>
      </c>
      <c r="I11" s="13">
        <f t="shared" si="1"/>
        <v>0</v>
      </c>
    </row>
    <row r="12" spans="1:9" ht="13.5">
      <c r="A12" s="1"/>
      <c r="B12" s="1"/>
      <c r="C12" s="43"/>
      <c r="D12" s="44"/>
      <c r="E12" s="44"/>
      <c r="F12" s="44"/>
      <c r="G12" s="44"/>
      <c r="H12" s="44"/>
      <c r="I12" s="44"/>
    </row>
    <row r="13" spans="1:6" ht="13.5">
      <c r="A13" s="1" t="s">
        <v>175</v>
      </c>
      <c r="B13" s="1"/>
      <c r="C13" s="1"/>
      <c r="D13" s="1"/>
      <c r="E13" s="1"/>
      <c r="F13" s="1"/>
    </row>
    <row r="14" spans="1:6" ht="13.5">
      <c r="A14" s="1" t="s">
        <v>144</v>
      </c>
      <c r="B14" s="1"/>
      <c r="C14" s="1"/>
      <c r="D14" s="1"/>
      <c r="E14" s="1"/>
      <c r="F14" s="1"/>
    </row>
    <row r="15" spans="1:6" ht="13.5">
      <c r="A15" s="1"/>
      <c r="B15" s="1"/>
      <c r="C15" s="1"/>
      <c r="D15" s="1"/>
      <c r="E15" s="1"/>
      <c r="F15" s="2"/>
    </row>
    <row r="16" spans="1:6" ht="27">
      <c r="A16" s="1"/>
      <c r="B16" s="3" t="s">
        <v>130</v>
      </c>
      <c r="C16" s="61" t="s">
        <v>9</v>
      </c>
      <c r="D16" s="5" t="s">
        <v>16</v>
      </c>
      <c r="E16" s="5" t="s">
        <v>17</v>
      </c>
      <c r="F16" s="6" t="s">
        <v>15</v>
      </c>
    </row>
    <row r="17" spans="1:6" ht="13.5">
      <c r="A17" s="1"/>
      <c r="B17" s="114" t="s">
        <v>9</v>
      </c>
      <c r="C17" s="36">
        <f>SUM(C19,C21)</f>
        <v>815</v>
      </c>
      <c r="D17" s="9">
        <f>SUM(D19,D21)</f>
        <v>410</v>
      </c>
      <c r="E17" s="9">
        <f>SUM(E19,E21)</f>
        <v>380</v>
      </c>
      <c r="F17" s="10">
        <f>SUM(F19,F21)</f>
        <v>25</v>
      </c>
    </row>
    <row r="18" spans="1:6" ht="13.5">
      <c r="A18" s="1"/>
      <c r="B18" s="112"/>
      <c r="C18" s="46">
        <f>SUM(D18:F18)</f>
        <v>100</v>
      </c>
      <c r="D18" s="47">
        <f>ROUND(SUM(D17/$C17*100),1)</f>
        <v>50.3</v>
      </c>
      <c r="E18" s="47">
        <f>ROUND(SUM(E17/$C17*100),1)</f>
        <v>46.6</v>
      </c>
      <c r="F18" s="48">
        <f>ROUND(SUM(F17/$C17*100),1)</f>
        <v>3.1</v>
      </c>
    </row>
    <row r="19" spans="2:6" ht="13.5">
      <c r="B19" s="112" t="s">
        <v>128</v>
      </c>
      <c r="C19" s="49">
        <f>SUM(D19:F19)</f>
        <v>527</v>
      </c>
      <c r="D19" s="50">
        <v>263</v>
      </c>
      <c r="E19" s="50">
        <v>244</v>
      </c>
      <c r="F19" s="51">
        <v>20</v>
      </c>
    </row>
    <row r="20" spans="2:6" ht="13.5">
      <c r="B20" s="112"/>
      <c r="C20" s="46">
        <f>SUM(D20:F20)</f>
        <v>99.99999999999999</v>
      </c>
      <c r="D20" s="47">
        <f>ROUND(SUM(D19/$C19*100),1)</f>
        <v>49.9</v>
      </c>
      <c r="E20" s="47">
        <f>ROUND(SUM(E19/$C19*100),1)</f>
        <v>46.3</v>
      </c>
      <c r="F20" s="48">
        <f>ROUND(SUM(F19/$C19*100),1)</f>
        <v>3.8</v>
      </c>
    </row>
    <row r="21" spans="2:6" ht="13.5">
      <c r="B21" s="112" t="s">
        <v>129</v>
      </c>
      <c r="C21" s="49">
        <f>SUM(D21:F21)</f>
        <v>288</v>
      </c>
      <c r="D21" s="50">
        <v>147</v>
      </c>
      <c r="E21" s="50">
        <v>136</v>
      </c>
      <c r="F21" s="51">
        <v>5</v>
      </c>
    </row>
    <row r="22" spans="2:6" ht="13.5">
      <c r="B22" s="113"/>
      <c r="C22" s="52">
        <f>SUM(D22:F22)</f>
        <v>100</v>
      </c>
      <c r="D22" s="12">
        <f>ROUND(SUM(D21/$C21*100),1)</f>
        <v>51</v>
      </c>
      <c r="E22" s="12">
        <f>ROUND(SUM(E21/$C21*100),1)</f>
        <v>47.2</v>
      </c>
      <c r="F22" s="13">
        <f>ROUND(SUM(F21/$C21*100),1)+0.1</f>
        <v>1.8</v>
      </c>
    </row>
    <row r="25" spans="1:9" ht="13.5">
      <c r="A25" s="14" t="s">
        <v>176</v>
      </c>
      <c r="B25" s="14"/>
      <c r="C25" s="14"/>
      <c r="D25" s="14"/>
      <c r="E25" s="14"/>
      <c r="F25" s="14"/>
      <c r="G25" s="14"/>
      <c r="H25" s="14"/>
      <c r="I25" s="14"/>
    </row>
    <row r="26" spans="1:9" ht="13.5">
      <c r="A26" s="14" t="s">
        <v>145</v>
      </c>
      <c r="B26" s="14"/>
      <c r="C26" s="14"/>
      <c r="D26" s="14"/>
      <c r="E26" s="14"/>
      <c r="F26" s="14"/>
      <c r="G26" s="14"/>
      <c r="H26" s="14"/>
      <c r="I26" s="14"/>
    </row>
    <row r="27" spans="1:10" ht="13.5">
      <c r="A27" s="14"/>
      <c r="B27" s="14"/>
      <c r="C27" s="14"/>
      <c r="D27" s="14"/>
      <c r="E27" s="14"/>
      <c r="F27" s="14"/>
      <c r="G27" s="14"/>
      <c r="H27" s="14"/>
      <c r="I27" s="2"/>
      <c r="J27" s="2"/>
    </row>
    <row r="28" spans="1:12" ht="27">
      <c r="A28" s="14"/>
      <c r="B28" s="3" t="s">
        <v>130</v>
      </c>
      <c r="C28" s="61" t="s">
        <v>9</v>
      </c>
      <c r="D28" s="5" t="s">
        <v>116</v>
      </c>
      <c r="E28" s="5" t="s">
        <v>121</v>
      </c>
      <c r="F28" s="5" t="s">
        <v>120</v>
      </c>
      <c r="G28" s="5" t="s">
        <v>119</v>
      </c>
      <c r="H28" s="5" t="s">
        <v>118</v>
      </c>
      <c r="I28" s="5" t="s">
        <v>117</v>
      </c>
      <c r="J28" s="6" t="s">
        <v>15</v>
      </c>
      <c r="L28" s="41"/>
    </row>
    <row r="29" spans="1:10" ht="13.5">
      <c r="A29" s="14"/>
      <c r="B29" s="114" t="s">
        <v>9</v>
      </c>
      <c r="C29" s="62">
        <f>SUM(C31,C33)</f>
        <v>815</v>
      </c>
      <c r="D29" s="63">
        <f aca="true" t="shared" si="2" ref="D29:I29">SUM(D31,D33)</f>
        <v>27</v>
      </c>
      <c r="E29" s="63">
        <f t="shared" si="2"/>
        <v>66</v>
      </c>
      <c r="F29" s="63">
        <f t="shared" si="2"/>
        <v>141</v>
      </c>
      <c r="G29" s="63">
        <f t="shared" si="2"/>
        <v>272</v>
      </c>
      <c r="H29" s="63">
        <f t="shared" si="2"/>
        <v>216</v>
      </c>
      <c r="I29" s="63">
        <f t="shared" si="2"/>
        <v>38</v>
      </c>
      <c r="J29" s="64">
        <f>SUM(J31,J33)</f>
        <v>55</v>
      </c>
    </row>
    <row r="30" spans="1:10" ht="13.5">
      <c r="A30" s="14"/>
      <c r="B30" s="112"/>
      <c r="C30" s="53">
        <f>SUM(D30:J30)</f>
        <v>100</v>
      </c>
      <c r="D30" s="54">
        <f aca="true" t="shared" si="3" ref="D30:J30">ROUND(SUM(D29/$C29*100),1)</f>
        <v>3.3</v>
      </c>
      <c r="E30" s="54">
        <f t="shared" si="3"/>
        <v>8.1</v>
      </c>
      <c r="F30" s="54">
        <f t="shared" si="3"/>
        <v>17.3</v>
      </c>
      <c r="G30" s="54">
        <f t="shared" si="3"/>
        <v>33.4</v>
      </c>
      <c r="H30" s="54">
        <f t="shared" si="3"/>
        <v>26.5</v>
      </c>
      <c r="I30" s="54">
        <f t="shared" si="3"/>
        <v>4.7</v>
      </c>
      <c r="J30" s="55">
        <f t="shared" si="3"/>
        <v>6.7</v>
      </c>
    </row>
    <row r="31" spans="1:10" ht="13.5">
      <c r="A31" s="17"/>
      <c r="B31" s="112" t="s">
        <v>128</v>
      </c>
      <c r="C31" s="56">
        <f>SUM(D31:J31)</f>
        <v>527</v>
      </c>
      <c r="D31" s="57">
        <v>27</v>
      </c>
      <c r="E31" s="57">
        <v>63</v>
      </c>
      <c r="F31" s="57">
        <v>91</v>
      </c>
      <c r="G31" s="57">
        <v>161</v>
      </c>
      <c r="H31" s="57">
        <v>122</v>
      </c>
      <c r="I31" s="57">
        <v>29</v>
      </c>
      <c r="J31" s="58">
        <v>34</v>
      </c>
    </row>
    <row r="32" spans="1:10" ht="13.5">
      <c r="A32" s="17"/>
      <c r="B32" s="112"/>
      <c r="C32" s="53">
        <f>SUM(D32:J32)</f>
        <v>100</v>
      </c>
      <c r="D32" s="54">
        <f aca="true" t="shared" si="4" ref="D32:I32">ROUND(SUM(D31/$C31*100),1)</f>
        <v>5.1</v>
      </c>
      <c r="E32" s="54">
        <f t="shared" si="4"/>
        <v>12</v>
      </c>
      <c r="F32" s="54">
        <f t="shared" si="4"/>
        <v>17.3</v>
      </c>
      <c r="G32" s="54">
        <f t="shared" si="4"/>
        <v>30.6</v>
      </c>
      <c r="H32" s="54">
        <f t="shared" si="4"/>
        <v>23.1</v>
      </c>
      <c r="I32" s="54">
        <f t="shared" si="4"/>
        <v>5.5</v>
      </c>
      <c r="J32" s="55">
        <f>ROUND(SUM(J31/$C31*100),1)-0.1</f>
        <v>6.4</v>
      </c>
    </row>
    <row r="33" spans="1:10" ht="13.5">
      <c r="A33" s="17"/>
      <c r="B33" s="112" t="s">
        <v>129</v>
      </c>
      <c r="C33" s="56">
        <f>SUM(D33:J33)</f>
        <v>288</v>
      </c>
      <c r="D33" s="57">
        <v>0</v>
      </c>
      <c r="E33" s="57">
        <v>3</v>
      </c>
      <c r="F33" s="57">
        <v>50</v>
      </c>
      <c r="G33" s="57">
        <v>111</v>
      </c>
      <c r="H33" s="57">
        <v>94</v>
      </c>
      <c r="I33" s="57">
        <v>9</v>
      </c>
      <c r="J33" s="58">
        <v>21</v>
      </c>
    </row>
    <row r="34" spans="1:10" ht="13.5">
      <c r="A34" s="17"/>
      <c r="B34" s="113"/>
      <c r="C34" s="59">
        <f>SUM(D34:J34)</f>
        <v>100</v>
      </c>
      <c r="D34" s="15">
        <f aca="true" t="shared" si="5" ref="D34:I34">ROUND(SUM(D33/$C33*100),1)</f>
        <v>0</v>
      </c>
      <c r="E34" s="15">
        <f t="shared" si="5"/>
        <v>1</v>
      </c>
      <c r="F34" s="15">
        <f t="shared" si="5"/>
        <v>17.4</v>
      </c>
      <c r="G34" s="15">
        <f t="shared" si="5"/>
        <v>38.5</v>
      </c>
      <c r="H34" s="15">
        <f t="shared" si="5"/>
        <v>32.6</v>
      </c>
      <c r="I34" s="15">
        <f t="shared" si="5"/>
        <v>3.1</v>
      </c>
      <c r="J34" s="16">
        <f>ROUND(SUM(J33/$C33*100),1)+0.1</f>
        <v>7.3999999999999995</v>
      </c>
    </row>
    <row r="35" spans="1:9" ht="13.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3.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3.5">
      <c r="A37" s="14" t="s">
        <v>177</v>
      </c>
      <c r="B37" s="14"/>
      <c r="C37" s="14"/>
      <c r="D37" s="14"/>
      <c r="E37" s="14"/>
      <c r="F37" s="14"/>
      <c r="G37" s="14"/>
      <c r="H37" s="14"/>
      <c r="I37" s="14"/>
    </row>
    <row r="38" spans="1:9" ht="13.5">
      <c r="A38" s="14" t="s">
        <v>145</v>
      </c>
      <c r="B38" s="14"/>
      <c r="C38" s="14"/>
      <c r="D38" s="14"/>
      <c r="E38" s="14"/>
      <c r="F38" s="14"/>
      <c r="G38" s="14"/>
      <c r="H38" s="14"/>
      <c r="I38" s="14"/>
    </row>
    <row r="39" spans="1:10" ht="13.5">
      <c r="A39" s="14"/>
      <c r="B39" s="14"/>
      <c r="C39" s="14"/>
      <c r="D39" s="14"/>
      <c r="E39" s="14"/>
      <c r="F39" s="14"/>
      <c r="G39" s="14"/>
      <c r="H39" s="14"/>
      <c r="I39" s="2"/>
      <c r="J39" s="2"/>
    </row>
    <row r="40" spans="1:12" ht="27">
      <c r="A40" s="14"/>
      <c r="B40" s="3" t="s">
        <v>130</v>
      </c>
      <c r="C40" s="61" t="s">
        <v>9</v>
      </c>
      <c r="D40" s="5" t="s">
        <v>122</v>
      </c>
      <c r="E40" s="5" t="s">
        <v>123</v>
      </c>
      <c r="F40" s="5" t="s">
        <v>124</v>
      </c>
      <c r="G40" s="5" t="s">
        <v>125</v>
      </c>
      <c r="H40" s="5" t="s">
        <v>126</v>
      </c>
      <c r="I40" s="5" t="s">
        <v>127</v>
      </c>
      <c r="J40" s="6" t="s">
        <v>15</v>
      </c>
      <c r="L40" s="41"/>
    </row>
    <row r="41" spans="1:10" ht="13.5">
      <c r="A41" s="14"/>
      <c r="B41" s="114" t="s">
        <v>9</v>
      </c>
      <c r="C41" s="62">
        <f>SUM(C43,C45)</f>
        <v>815</v>
      </c>
      <c r="D41" s="63">
        <f aca="true" t="shared" si="6" ref="D41:I41">SUM(D43,D45)</f>
        <v>19</v>
      </c>
      <c r="E41" s="63">
        <f t="shared" si="6"/>
        <v>201</v>
      </c>
      <c r="F41" s="63">
        <f t="shared" si="6"/>
        <v>400</v>
      </c>
      <c r="G41" s="63">
        <f t="shared" si="6"/>
        <v>133</v>
      </c>
      <c r="H41" s="63">
        <f t="shared" si="6"/>
        <v>21</v>
      </c>
      <c r="I41" s="63">
        <f t="shared" si="6"/>
        <v>3</v>
      </c>
      <c r="J41" s="64">
        <f>SUM(J43,J45)</f>
        <v>38</v>
      </c>
    </row>
    <row r="42" spans="1:10" ht="13.5">
      <c r="A42" s="14"/>
      <c r="B42" s="112"/>
      <c r="C42" s="53">
        <f>SUM(D42:J42)</f>
        <v>99.99999999999999</v>
      </c>
      <c r="D42" s="54">
        <f aca="true" t="shared" si="7" ref="D42:I42">ROUND(SUM(D41/$C41*100),1)</f>
        <v>2.3</v>
      </c>
      <c r="E42" s="54">
        <f t="shared" si="7"/>
        <v>24.7</v>
      </c>
      <c r="F42" s="54">
        <f t="shared" si="7"/>
        <v>49.1</v>
      </c>
      <c r="G42" s="54">
        <f t="shared" si="7"/>
        <v>16.3</v>
      </c>
      <c r="H42" s="54">
        <f t="shared" si="7"/>
        <v>2.6</v>
      </c>
      <c r="I42" s="54">
        <f t="shared" si="7"/>
        <v>0.4</v>
      </c>
      <c r="J42" s="55">
        <f>ROUND(SUM(J41/$C41*100),1)-0.1</f>
        <v>4.6000000000000005</v>
      </c>
    </row>
    <row r="43" spans="2:10" ht="13.5">
      <c r="B43" s="112" t="s">
        <v>128</v>
      </c>
      <c r="C43" s="56">
        <f>SUM(D43:J43)</f>
        <v>527</v>
      </c>
      <c r="D43" s="57">
        <v>19</v>
      </c>
      <c r="E43" s="57">
        <v>149</v>
      </c>
      <c r="F43" s="57">
        <v>241</v>
      </c>
      <c r="G43" s="57">
        <v>78</v>
      </c>
      <c r="H43" s="57">
        <v>16</v>
      </c>
      <c r="I43" s="57">
        <v>2</v>
      </c>
      <c r="J43" s="58">
        <v>22</v>
      </c>
    </row>
    <row r="44" spans="2:10" ht="13.5">
      <c r="B44" s="112"/>
      <c r="C44" s="53">
        <f>SUM(D44:J44)</f>
        <v>100.00000000000001</v>
      </c>
      <c r="D44" s="54">
        <f aca="true" t="shared" si="8" ref="D44:I44">ROUND(SUM(D43/$C43*100),1)</f>
        <v>3.6</v>
      </c>
      <c r="E44" s="54">
        <f t="shared" si="8"/>
        <v>28.3</v>
      </c>
      <c r="F44" s="54">
        <f t="shared" si="8"/>
        <v>45.7</v>
      </c>
      <c r="G44" s="54">
        <f t="shared" si="8"/>
        <v>14.8</v>
      </c>
      <c r="H44" s="54">
        <f t="shared" si="8"/>
        <v>3</v>
      </c>
      <c r="I44" s="54">
        <f t="shared" si="8"/>
        <v>0.4</v>
      </c>
      <c r="J44" s="55">
        <f>ROUND(SUM(J43/$C43*100),1)</f>
        <v>4.2</v>
      </c>
    </row>
    <row r="45" spans="2:10" ht="13.5">
      <c r="B45" s="112" t="s">
        <v>129</v>
      </c>
      <c r="C45" s="56">
        <f>SUM(D45:J45)</f>
        <v>288</v>
      </c>
      <c r="D45" s="57">
        <v>0</v>
      </c>
      <c r="E45" s="57">
        <v>52</v>
      </c>
      <c r="F45" s="57">
        <v>159</v>
      </c>
      <c r="G45" s="57">
        <v>55</v>
      </c>
      <c r="H45" s="57">
        <v>5</v>
      </c>
      <c r="I45" s="57">
        <v>1</v>
      </c>
      <c r="J45" s="58">
        <v>16</v>
      </c>
    </row>
    <row r="46" spans="2:10" ht="13.5">
      <c r="B46" s="113"/>
      <c r="C46" s="59">
        <f>SUM(D46:J46)</f>
        <v>100</v>
      </c>
      <c r="D46" s="15">
        <f aca="true" t="shared" si="9" ref="D46:I46">ROUND(SUM(D45/$C45*100),1)</f>
        <v>0</v>
      </c>
      <c r="E46" s="15">
        <f t="shared" si="9"/>
        <v>18.1</v>
      </c>
      <c r="F46" s="15">
        <f t="shared" si="9"/>
        <v>55.2</v>
      </c>
      <c r="G46" s="15">
        <f t="shared" si="9"/>
        <v>19.1</v>
      </c>
      <c r="H46" s="15">
        <f t="shared" si="9"/>
        <v>1.7</v>
      </c>
      <c r="I46" s="15">
        <f t="shared" si="9"/>
        <v>0.3</v>
      </c>
      <c r="J46" s="16">
        <f>ROUND(SUM(J45/$C45*100),1)</f>
        <v>5.6</v>
      </c>
    </row>
    <row r="49" spans="1:9" ht="13.5">
      <c r="A49" s="14" t="s">
        <v>178</v>
      </c>
      <c r="B49" s="14"/>
      <c r="C49" s="14"/>
      <c r="D49" s="14"/>
      <c r="E49" s="14"/>
      <c r="F49" s="14"/>
      <c r="G49" s="14"/>
      <c r="H49" s="14"/>
      <c r="I49" s="14"/>
    </row>
    <row r="50" spans="1:9" ht="13.5">
      <c r="A50" s="14" t="s">
        <v>146</v>
      </c>
      <c r="B50" s="14"/>
      <c r="C50" s="14"/>
      <c r="D50" s="14"/>
      <c r="E50" s="14"/>
      <c r="F50" s="14"/>
      <c r="G50" s="14"/>
      <c r="H50" s="14"/>
      <c r="I50" s="14"/>
    </row>
    <row r="51" spans="1:10" ht="13.5">
      <c r="A51" s="14"/>
      <c r="B51" s="14"/>
      <c r="C51" s="14"/>
      <c r="D51" s="14"/>
      <c r="E51" s="14"/>
      <c r="F51" s="14"/>
      <c r="G51" s="14"/>
      <c r="H51" s="14"/>
      <c r="J51" s="2"/>
    </row>
    <row r="52" spans="1:10" ht="61.5" customHeight="1">
      <c r="A52" s="14"/>
      <c r="B52" s="3" t="s">
        <v>130</v>
      </c>
      <c r="C52" s="61" t="s">
        <v>9</v>
      </c>
      <c r="D52" s="100" t="s">
        <v>141</v>
      </c>
      <c r="E52" s="100" t="s">
        <v>136</v>
      </c>
      <c r="F52" s="100" t="s">
        <v>137</v>
      </c>
      <c r="G52" s="100" t="s">
        <v>138</v>
      </c>
      <c r="H52" s="100" t="s">
        <v>139</v>
      </c>
      <c r="I52" s="100" t="s">
        <v>140</v>
      </c>
      <c r="J52" s="101" t="s">
        <v>135</v>
      </c>
    </row>
    <row r="53" spans="1:10" ht="13.5">
      <c r="A53" s="14"/>
      <c r="B53" s="114" t="s">
        <v>9</v>
      </c>
      <c r="C53" s="62">
        <f>SUM(C55,C57)</f>
        <v>806</v>
      </c>
      <c r="D53" s="63">
        <f aca="true" t="shared" si="10" ref="D53:I53">SUM(D55,D57)</f>
        <v>11</v>
      </c>
      <c r="E53" s="63">
        <f t="shared" si="10"/>
        <v>18</v>
      </c>
      <c r="F53" s="63">
        <f t="shared" si="10"/>
        <v>24</v>
      </c>
      <c r="G53" s="63">
        <f t="shared" si="10"/>
        <v>657</v>
      </c>
      <c r="H53" s="63">
        <f t="shared" si="10"/>
        <v>13</v>
      </c>
      <c r="I53" s="63">
        <f t="shared" si="10"/>
        <v>3</v>
      </c>
      <c r="J53" s="64">
        <f>SUM(J55,J57)</f>
        <v>80</v>
      </c>
    </row>
    <row r="54" spans="1:10" ht="13.5">
      <c r="A54" s="14"/>
      <c r="B54" s="112"/>
      <c r="C54" s="53">
        <f>SUM(D54:J54)</f>
        <v>100</v>
      </c>
      <c r="D54" s="54">
        <f aca="true" t="shared" si="11" ref="D54:I54">ROUND(SUM(D53/$C53*100),1)</f>
        <v>1.4</v>
      </c>
      <c r="E54" s="54">
        <f t="shared" si="11"/>
        <v>2.2</v>
      </c>
      <c r="F54" s="54">
        <f t="shared" si="11"/>
        <v>3</v>
      </c>
      <c r="G54" s="54">
        <f t="shared" si="11"/>
        <v>81.5</v>
      </c>
      <c r="H54" s="54">
        <f t="shared" si="11"/>
        <v>1.6</v>
      </c>
      <c r="I54" s="54">
        <f t="shared" si="11"/>
        <v>0.4</v>
      </c>
      <c r="J54" s="55">
        <v>9.9</v>
      </c>
    </row>
    <row r="55" spans="2:10" ht="13.5">
      <c r="B55" s="112" t="s">
        <v>128</v>
      </c>
      <c r="C55" s="56">
        <f>SUM(D55:J55)</f>
        <v>518</v>
      </c>
      <c r="D55" s="57">
        <v>7</v>
      </c>
      <c r="E55" s="57">
        <v>12</v>
      </c>
      <c r="F55" s="57">
        <v>16</v>
      </c>
      <c r="G55" s="57">
        <v>420</v>
      </c>
      <c r="H55" s="57">
        <v>6</v>
      </c>
      <c r="I55" s="57">
        <v>3</v>
      </c>
      <c r="J55" s="58">
        <v>54</v>
      </c>
    </row>
    <row r="56" spans="2:10" ht="13.5">
      <c r="B56" s="112"/>
      <c r="C56" s="53">
        <f>SUM(D56:J56)</f>
        <v>99.99999999999999</v>
      </c>
      <c r="D56" s="54">
        <f aca="true" t="shared" si="12" ref="D56:I56">ROUND(SUM(D55/$C55*100),1)</f>
        <v>1.4</v>
      </c>
      <c r="E56" s="54">
        <f t="shared" si="12"/>
        <v>2.3</v>
      </c>
      <c r="F56" s="54">
        <f t="shared" si="12"/>
        <v>3.1</v>
      </c>
      <c r="G56" s="54">
        <f t="shared" si="12"/>
        <v>81.1</v>
      </c>
      <c r="H56" s="54">
        <f t="shared" si="12"/>
        <v>1.2</v>
      </c>
      <c r="I56" s="54">
        <f t="shared" si="12"/>
        <v>0.6</v>
      </c>
      <c r="J56" s="55">
        <v>10.3</v>
      </c>
    </row>
    <row r="57" spans="2:10" ht="13.5">
      <c r="B57" s="112" t="s">
        <v>129</v>
      </c>
      <c r="C57" s="56">
        <f>SUM(D57:J57)</f>
        <v>288</v>
      </c>
      <c r="D57" s="57">
        <v>4</v>
      </c>
      <c r="E57" s="57">
        <v>6</v>
      </c>
      <c r="F57" s="57">
        <v>8</v>
      </c>
      <c r="G57" s="57">
        <v>237</v>
      </c>
      <c r="H57" s="57">
        <v>7</v>
      </c>
      <c r="I57" s="57">
        <v>0</v>
      </c>
      <c r="J57" s="58">
        <v>26</v>
      </c>
    </row>
    <row r="58" spans="2:10" ht="13.5">
      <c r="B58" s="113"/>
      <c r="C58" s="59">
        <f>SUM(D58:J58)</f>
        <v>100</v>
      </c>
      <c r="D58" s="15">
        <f aca="true" t="shared" si="13" ref="D58:I58">ROUND(SUM(D57/$C57*100),1)</f>
        <v>1.4</v>
      </c>
      <c r="E58" s="15">
        <f t="shared" si="13"/>
        <v>2.1</v>
      </c>
      <c r="F58" s="15">
        <f t="shared" si="13"/>
        <v>2.8</v>
      </c>
      <c r="G58" s="15">
        <f t="shared" si="13"/>
        <v>82.3</v>
      </c>
      <c r="H58" s="15">
        <f t="shared" si="13"/>
        <v>2.4</v>
      </c>
      <c r="I58" s="15">
        <f t="shared" si="13"/>
        <v>0</v>
      </c>
      <c r="J58" s="16">
        <f>ROUND(SUM(J57/$C57*100),1)</f>
        <v>9</v>
      </c>
    </row>
    <row r="59" spans="1:9" ht="13.5">
      <c r="A59" s="1"/>
      <c r="B59" s="1" t="s">
        <v>216</v>
      </c>
      <c r="C59" s="1"/>
      <c r="D59" s="1"/>
      <c r="E59" s="1"/>
      <c r="F59" s="1"/>
      <c r="G59" s="1"/>
      <c r="H59" s="1"/>
      <c r="I59" s="1"/>
    </row>
    <row r="60" spans="1:9" ht="13.5">
      <c r="A60" s="14" t="s">
        <v>179</v>
      </c>
      <c r="B60" s="14"/>
      <c r="C60" s="14"/>
      <c r="D60" s="14"/>
      <c r="E60" s="14"/>
      <c r="F60" s="14"/>
      <c r="G60" s="14"/>
      <c r="H60" s="14"/>
      <c r="I60" s="14"/>
    </row>
    <row r="61" spans="1:9" ht="13.5">
      <c r="A61" s="14" t="s">
        <v>147</v>
      </c>
      <c r="B61" s="14"/>
      <c r="C61" s="14"/>
      <c r="D61" s="14"/>
      <c r="E61" s="14"/>
      <c r="F61" s="14"/>
      <c r="G61" s="14"/>
      <c r="H61" s="14"/>
      <c r="I61" s="14"/>
    </row>
    <row r="62" spans="1:9" ht="13.5">
      <c r="A62" s="14" t="s">
        <v>0</v>
      </c>
      <c r="B62" s="14"/>
      <c r="C62" s="14"/>
      <c r="D62" s="14"/>
      <c r="E62" s="14"/>
      <c r="F62" s="14"/>
      <c r="G62" s="14" t="s">
        <v>148</v>
      </c>
      <c r="H62" s="14"/>
      <c r="I62" s="14"/>
    </row>
    <row r="63" spans="1:9" ht="13.5">
      <c r="A63" s="14"/>
      <c r="B63" s="14"/>
      <c r="C63" s="14"/>
      <c r="D63" s="14"/>
      <c r="E63" s="14"/>
      <c r="F63" s="14"/>
      <c r="G63" s="14"/>
      <c r="H63" s="14"/>
      <c r="I63" s="2"/>
    </row>
    <row r="64" spans="1:9" ht="27">
      <c r="A64" s="14"/>
      <c r="B64" s="3" t="s">
        <v>130</v>
      </c>
      <c r="C64" s="61" t="s">
        <v>2</v>
      </c>
      <c r="D64" s="5" t="s">
        <v>3</v>
      </c>
      <c r="E64" s="5" t="s">
        <v>4</v>
      </c>
      <c r="F64" s="5" t="s">
        <v>5</v>
      </c>
      <c r="G64" s="5" t="s">
        <v>6</v>
      </c>
      <c r="H64" s="5" t="s">
        <v>7</v>
      </c>
      <c r="I64" s="6" t="s">
        <v>8</v>
      </c>
    </row>
    <row r="65" spans="1:9" ht="13.5">
      <c r="A65" s="14"/>
      <c r="B65" s="114" t="s">
        <v>9</v>
      </c>
      <c r="C65" s="62">
        <f aca="true" t="shared" si="14" ref="C65:I65">SUM(C67,C69)</f>
        <v>815</v>
      </c>
      <c r="D65" s="63">
        <f t="shared" si="14"/>
        <v>749</v>
      </c>
      <c r="E65" s="63">
        <f t="shared" si="14"/>
        <v>807</v>
      </c>
      <c r="F65" s="63">
        <f t="shared" si="14"/>
        <v>260</v>
      </c>
      <c r="G65" s="63">
        <f t="shared" si="14"/>
        <v>297</v>
      </c>
      <c r="H65" s="63">
        <f t="shared" si="14"/>
        <v>614</v>
      </c>
      <c r="I65" s="64">
        <f t="shared" si="14"/>
        <v>79</v>
      </c>
    </row>
    <row r="66" spans="1:9" ht="13.5">
      <c r="A66" s="14"/>
      <c r="B66" s="112"/>
      <c r="C66" s="56"/>
      <c r="D66" s="54">
        <f aca="true" t="shared" si="15" ref="D66:I66">ROUND(SUM(D65/$C65*100),1)</f>
        <v>91.9</v>
      </c>
      <c r="E66" s="54">
        <f t="shared" si="15"/>
        <v>99</v>
      </c>
      <c r="F66" s="54">
        <f t="shared" si="15"/>
        <v>31.9</v>
      </c>
      <c r="G66" s="54">
        <f t="shared" si="15"/>
        <v>36.4</v>
      </c>
      <c r="H66" s="54">
        <f t="shared" si="15"/>
        <v>75.3</v>
      </c>
      <c r="I66" s="55">
        <f t="shared" si="15"/>
        <v>9.7</v>
      </c>
    </row>
    <row r="67" spans="1:9" ht="13.5">
      <c r="A67" s="17"/>
      <c r="B67" s="112" t="s">
        <v>128</v>
      </c>
      <c r="C67" s="56">
        <v>527</v>
      </c>
      <c r="D67" s="57">
        <v>475</v>
      </c>
      <c r="E67" s="57">
        <v>524</v>
      </c>
      <c r="F67" s="57">
        <v>165</v>
      </c>
      <c r="G67" s="57">
        <v>187</v>
      </c>
      <c r="H67" s="57">
        <v>401</v>
      </c>
      <c r="I67" s="58">
        <v>43</v>
      </c>
    </row>
    <row r="68" spans="1:9" ht="13.5">
      <c r="A68" s="17"/>
      <c r="B68" s="112"/>
      <c r="C68" s="56"/>
      <c r="D68" s="54">
        <f aca="true" t="shared" si="16" ref="D68:I68">ROUND(SUM(D67/$C67*100),1)</f>
        <v>90.1</v>
      </c>
      <c r="E68" s="54">
        <f t="shared" si="16"/>
        <v>99.4</v>
      </c>
      <c r="F68" s="54">
        <f t="shared" si="16"/>
        <v>31.3</v>
      </c>
      <c r="G68" s="54">
        <f t="shared" si="16"/>
        <v>35.5</v>
      </c>
      <c r="H68" s="54">
        <f t="shared" si="16"/>
        <v>76.1</v>
      </c>
      <c r="I68" s="55">
        <f t="shared" si="16"/>
        <v>8.2</v>
      </c>
    </row>
    <row r="69" spans="1:9" ht="13.5">
      <c r="A69" s="17"/>
      <c r="B69" s="112" t="s">
        <v>129</v>
      </c>
      <c r="C69" s="56">
        <v>288</v>
      </c>
      <c r="D69" s="57">
        <v>274</v>
      </c>
      <c r="E69" s="57">
        <v>283</v>
      </c>
      <c r="F69" s="57">
        <v>95</v>
      </c>
      <c r="G69" s="57">
        <v>110</v>
      </c>
      <c r="H69" s="57">
        <v>213</v>
      </c>
      <c r="I69" s="58">
        <v>36</v>
      </c>
    </row>
    <row r="70" spans="1:9" ht="13.5">
      <c r="A70" s="17"/>
      <c r="B70" s="113"/>
      <c r="C70" s="65"/>
      <c r="D70" s="15">
        <f aca="true" t="shared" si="17" ref="D70:I70">ROUND(SUM(D69/$C69*100),1)</f>
        <v>95.1</v>
      </c>
      <c r="E70" s="15">
        <f t="shared" si="17"/>
        <v>98.3</v>
      </c>
      <c r="F70" s="15">
        <f t="shared" si="17"/>
        <v>33</v>
      </c>
      <c r="G70" s="15">
        <f t="shared" si="17"/>
        <v>38.2</v>
      </c>
      <c r="H70" s="15">
        <f t="shared" si="17"/>
        <v>74</v>
      </c>
      <c r="I70" s="16">
        <f t="shared" si="17"/>
        <v>12.5</v>
      </c>
    </row>
    <row r="71" spans="1:9" ht="13.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3.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3.5">
      <c r="A73" s="14" t="s">
        <v>180</v>
      </c>
      <c r="B73" s="14"/>
      <c r="C73" s="14"/>
      <c r="D73" s="14"/>
      <c r="E73" s="14"/>
      <c r="F73" s="14"/>
      <c r="G73" s="14"/>
      <c r="H73" s="14"/>
      <c r="I73" s="14"/>
    </row>
    <row r="74" spans="1:9" ht="13.5">
      <c r="A74" s="14" t="s">
        <v>147</v>
      </c>
      <c r="B74" s="14"/>
      <c r="C74" s="14"/>
      <c r="D74" s="14"/>
      <c r="E74" s="14"/>
      <c r="F74" s="14"/>
      <c r="G74" s="14"/>
      <c r="H74" s="14"/>
      <c r="I74" s="14"/>
    </row>
    <row r="75" spans="1:9" ht="13.5">
      <c r="A75" s="14" t="s">
        <v>149</v>
      </c>
      <c r="B75" s="14"/>
      <c r="C75" s="14"/>
      <c r="D75" s="14"/>
      <c r="E75" s="14"/>
      <c r="F75" s="14"/>
      <c r="G75" s="14"/>
      <c r="H75" s="14"/>
      <c r="I75" s="14"/>
    </row>
    <row r="76" spans="1:9" ht="13.5">
      <c r="A76" s="14"/>
      <c r="B76" s="14"/>
      <c r="C76" s="14"/>
      <c r="D76" s="14"/>
      <c r="E76" s="14"/>
      <c r="F76" s="14"/>
      <c r="G76" s="14"/>
      <c r="H76" s="14"/>
      <c r="I76" s="2"/>
    </row>
    <row r="77" spans="1:9" ht="27">
      <c r="A77" s="14"/>
      <c r="B77" s="3" t="s">
        <v>130</v>
      </c>
      <c r="C77" s="61" t="s">
        <v>9</v>
      </c>
      <c r="D77" s="5" t="s">
        <v>18</v>
      </c>
      <c r="E77" s="5" t="s">
        <v>19</v>
      </c>
      <c r="F77" s="5" t="s">
        <v>20</v>
      </c>
      <c r="G77" s="5" t="s">
        <v>21</v>
      </c>
      <c r="H77" s="5" t="s">
        <v>22</v>
      </c>
      <c r="I77" s="6" t="s">
        <v>15</v>
      </c>
    </row>
    <row r="78" spans="1:9" ht="13.5">
      <c r="A78" s="14"/>
      <c r="B78" s="114" t="s">
        <v>9</v>
      </c>
      <c r="C78" s="62">
        <f>SUM(C80,C82)</f>
        <v>815</v>
      </c>
      <c r="D78" s="63">
        <f aca="true" t="shared" si="18" ref="D78:I78">SUM(D80,D82)</f>
        <v>0</v>
      </c>
      <c r="E78" s="63">
        <f t="shared" si="18"/>
        <v>70</v>
      </c>
      <c r="F78" s="63">
        <f t="shared" si="18"/>
        <v>443</v>
      </c>
      <c r="G78" s="63">
        <f t="shared" si="18"/>
        <v>202</v>
      </c>
      <c r="H78" s="63">
        <f t="shared" si="18"/>
        <v>24</v>
      </c>
      <c r="I78" s="64">
        <f t="shared" si="18"/>
        <v>76</v>
      </c>
    </row>
    <row r="79" spans="1:9" ht="13.5">
      <c r="A79" s="14"/>
      <c r="B79" s="112"/>
      <c r="C79" s="53">
        <f>SUM(D79:I79)</f>
        <v>100</v>
      </c>
      <c r="D79" s="54">
        <f aca="true" t="shared" si="19" ref="D79:I79">ROUND(SUM(D78/$C78*100),1)</f>
        <v>0</v>
      </c>
      <c r="E79" s="54">
        <f t="shared" si="19"/>
        <v>8.6</v>
      </c>
      <c r="F79" s="54">
        <f t="shared" si="19"/>
        <v>54.4</v>
      </c>
      <c r="G79" s="54">
        <f t="shared" si="19"/>
        <v>24.8</v>
      </c>
      <c r="H79" s="54">
        <f t="shared" si="19"/>
        <v>2.9</v>
      </c>
      <c r="I79" s="55">
        <f t="shared" si="19"/>
        <v>9.3</v>
      </c>
    </row>
    <row r="80" spans="1:9" ht="13.5">
      <c r="A80" s="17"/>
      <c r="B80" s="112" t="s">
        <v>128</v>
      </c>
      <c r="C80" s="56">
        <f>SUM(D80:I80)</f>
        <v>527</v>
      </c>
      <c r="D80" s="57">
        <v>0</v>
      </c>
      <c r="E80" s="57">
        <v>49</v>
      </c>
      <c r="F80" s="57">
        <v>277</v>
      </c>
      <c r="G80" s="57">
        <v>128</v>
      </c>
      <c r="H80" s="57">
        <v>14</v>
      </c>
      <c r="I80" s="58">
        <v>59</v>
      </c>
    </row>
    <row r="81" spans="1:9" ht="13.5">
      <c r="A81" s="17"/>
      <c r="B81" s="112"/>
      <c r="C81" s="53">
        <f>SUM(D81:I81)</f>
        <v>100</v>
      </c>
      <c r="D81" s="54">
        <f>ROUND(SUM(D80/$C80*100),1)</f>
        <v>0</v>
      </c>
      <c r="E81" s="54">
        <f>ROUND(SUM(E80/$C80*100),1)</f>
        <v>9.3</v>
      </c>
      <c r="F81" s="54">
        <f>ROUND(SUM(F80/$C80*100),1)</f>
        <v>52.6</v>
      </c>
      <c r="G81" s="54">
        <f>ROUND(SUM(G80/$C80*100),1)</f>
        <v>24.3</v>
      </c>
      <c r="H81" s="54">
        <f>ROUND(SUM(H80/$C80*100),1)</f>
        <v>2.7</v>
      </c>
      <c r="I81" s="55">
        <f>ROUND(SUM(I80/$C80*100),1)-0.1</f>
        <v>11.1</v>
      </c>
    </row>
    <row r="82" spans="1:9" ht="13.5">
      <c r="A82" s="17"/>
      <c r="B82" s="112" t="s">
        <v>129</v>
      </c>
      <c r="C82" s="56">
        <f>SUM(D82:I82)</f>
        <v>288</v>
      </c>
      <c r="D82" s="57">
        <v>0</v>
      </c>
      <c r="E82" s="57">
        <v>21</v>
      </c>
      <c r="F82" s="57">
        <v>166</v>
      </c>
      <c r="G82" s="57">
        <v>74</v>
      </c>
      <c r="H82" s="57">
        <v>10</v>
      </c>
      <c r="I82" s="58">
        <v>17</v>
      </c>
    </row>
    <row r="83" spans="1:9" ht="13.5">
      <c r="A83" s="17"/>
      <c r="B83" s="113"/>
      <c r="C83" s="59">
        <f>SUM(D83:I83)</f>
        <v>100.00000000000001</v>
      </c>
      <c r="D83" s="15">
        <f aca="true" t="shared" si="20" ref="D83:I83">ROUND(SUM(D82/$C82*100),1)</f>
        <v>0</v>
      </c>
      <c r="E83" s="15">
        <f t="shared" si="20"/>
        <v>7.3</v>
      </c>
      <c r="F83" s="15">
        <f t="shared" si="20"/>
        <v>57.6</v>
      </c>
      <c r="G83" s="15">
        <f t="shared" si="20"/>
        <v>25.7</v>
      </c>
      <c r="H83" s="15">
        <f t="shared" si="20"/>
        <v>3.5</v>
      </c>
      <c r="I83" s="16">
        <f t="shared" si="20"/>
        <v>5.9</v>
      </c>
    </row>
    <row r="84" spans="1:9" ht="13.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3.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3.5">
      <c r="A86" s="14" t="s">
        <v>181</v>
      </c>
      <c r="B86" s="14"/>
      <c r="C86" s="14"/>
      <c r="D86" s="14"/>
      <c r="E86" s="14"/>
      <c r="F86" s="14"/>
      <c r="G86" s="14"/>
      <c r="H86" s="14"/>
      <c r="I86" s="14"/>
    </row>
    <row r="87" spans="1:9" ht="13.5">
      <c r="A87" s="14" t="s">
        <v>147</v>
      </c>
      <c r="B87" s="14"/>
      <c r="C87" s="14"/>
      <c r="D87" s="14"/>
      <c r="E87" s="14"/>
      <c r="F87" s="14"/>
      <c r="G87" s="14"/>
      <c r="H87" s="14"/>
      <c r="I87" s="14"/>
    </row>
    <row r="88" spans="1:9" ht="13.5">
      <c r="A88" s="14" t="s">
        <v>149</v>
      </c>
      <c r="B88" s="14"/>
      <c r="C88" s="14"/>
      <c r="D88" s="14"/>
      <c r="E88" s="14"/>
      <c r="F88" s="14"/>
      <c r="G88" s="14"/>
      <c r="H88" s="14"/>
      <c r="I88" s="14"/>
    </row>
    <row r="89" spans="1:9" ht="13.5">
      <c r="A89" s="14"/>
      <c r="B89" s="14"/>
      <c r="C89" s="14"/>
      <c r="D89" s="14"/>
      <c r="E89" s="14"/>
      <c r="F89" s="14"/>
      <c r="G89" s="14"/>
      <c r="H89" s="14"/>
      <c r="I89" s="2"/>
    </row>
    <row r="90" spans="1:9" ht="27">
      <c r="A90" s="14"/>
      <c r="B90" s="3" t="s">
        <v>130</v>
      </c>
      <c r="C90" s="61" t="s">
        <v>9</v>
      </c>
      <c r="D90" s="5" t="s">
        <v>18</v>
      </c>
      <c r="E90" s="5" t="s">
        <v>19</v>
      </c>
      <c r="F90" s="5" t="s">
        <v>20</v>
      </c>
      <c r="G90" s="5" t="s">
        <v>21</v>
      </c>
      <c r="H90" s="5" t="s">
        <v>22</v>
      </c>
      <c r="I90" s="6" t="s">
        <v>15</v>
      </c>
    </row>
    <row r="91" spans="1:9" ht="13.5">
      <c r="A91" s="14"/>
      <c r="B91" s="114" t="s">
        <v>9</v>
      </c>
      <c r="C91" s="62">
        <f aca="true" t="shared" si="21" ref="C91:I91">SUM(C93,C95)</f>
        <v>815</v>
      </c>
      <c r="D91" s="63">
        <f t="shared" si="21"/>
        <v>0</v>
      </c>
      <c r="E91" s="63">
        <f t="shared" si="21"/>
        <v>104</v>
      </c>
      <c r="F91" s="63">
        <f t="shared" si="21"/>
        <v>575</v>
      </c>
      <c r="G91" s="63">
        <f t="shared" si="21"/>
        <v>116</v>
      </c>
      <c r="H91" s="63">
        <f t="shared" si="21"/>
        <v>0</v>
      </c>
      <c r="I91" s="64">
        <f t="shared" si="21"/>
        <v>20</v>
      </c>
    </row>
    <row r="92" spans="1:9" ht="13.5">
      <c r="A92" s="14"/>
      <c r="B92" s="112"/>
      <c r="C92" s="53">
        <f>SUM(D92:I92)</f>
        <v>100</v>
      </c>
      <c r="D92" s="54">
        <f>ROUND(SUM(D91/$C91*100),1)</f>
        <v>0</v>
      </c>
      <c r="E92" s="54">
        <f>ROUND(SUM(E91/$C91*100),1)</f>
        <v>12.8</v>
      </c>
      <c r="F92" s="54">
        <f>ROUND(SUM(F91/$C91*100),1)</f>
        <v>70.6</v>
      </c>
      <c r="G92" s="54">
        <f>ROUND(SUM(G91/$C91*100),1)</f>
        <v>14.2</v>
      </c>
      <c r="H92" s="54">
        <f>ROUND(SUM(H91/$C91*100),1)</f>
        <v>0</v>
      </c>
      <c r="I92" s="55">
        <f>ROUND(SUM(I91/$C91*100),1)-0.1</f>
        <v>2.4</v>
      </c>
    </row>
    <row r="93" spans="2:9" ht="13.5">
      <c r="B93" s="112" t="s">
        <v>128</v>
      </c>
      <c r="C93" s="56">
        <f>SUM(D93:I93)</f>
        <v>527</v>
      </c>
      <c r="D93" s="57">
        <v>0</v>
      </c>
      <c r="E93" s="57">
        <v>66</v>
      </c>
      <c r="F93" s="57">
        <v>370</v>
      </c>
      <c r="G93" s="57">
        <v>79</v>
      </c>
      <c r="H93" s="57">
        <v>0</v>
      </c>
      <c r="I93" s="58">
        <v>12</v>
      </c>
    </row>
    <row r="94" spans="2:9" ht="13.5">
      <c r="B94" s="112"/>
      <c r="C94" s="53">
        <f>SUM(D94:I94)</f>
        <v>100</v>
      </c>
      <c r="D94" s="54">
        <f aca="true" t="shared" si="22" ref="D94:I94">ROUND(SUM(D93/$C93*100),1)</f>
        <v>0</v>
      </c>
      <c r="E94" s="54">
        <f t="shared" si="22"/>
        <v>12.5</v>
      </c>
      <c r="F94" s="54">
        <f t="shared" si="22"/>
        <v>70.2</v>
      </c>
      <c r="G94" s="54">
        <f t="shared" si="22"/>
        <v>15</v>
      </c>
      <c r="H94" s="54">
        <f t="shared" si="22"/>
        <v>0</v>
      </c>
      <c r="I94" s="55">
        <f t="shared" si="22"/>
        <v>2.3</v>
      </c>
    </row>
    <row r="95" spans="2:9" ht="13.5">
      <c r="B95" s="112" t="s">
        <v>129</v>
      </c>
      <c r="C95" s="56">
        <f>SUM(D95:I95)</f>
        <v>288</v>
      </c>
      <c r="D95" s="57">
        <v>0</v>
      </c>
      <c r="E95" s="57">
        <v>38</v>
      </c>
      <c r="F95" s="57">
        <v>205</v>
      </c>
      <c r="G95" s="57">
        <v>37</v>
      </c>
      <c r="H95" s="57">
        <v>0</v>
      </c>
      <c r="I95" s="58">
        <v>8</v>
      </c>
    </row>
    <row r="96" spans="2:9" ht="13.5">
      <c r="B96" s="113"/>
      <c r="C96" s="59">
        <f>SUM(D96:I96)</f>
        <v>100</v>
      </c>
      <c r="D96" s="15">
        <f aca="true" t="shared" si="23" ref="D96:I96">ROUND(SUM(D95/$C95*100),1)</f>
        <v>0</v>
      </c>
      <c r="E96" s="15">
        <f t="shared" si="23"/>
        <v>13.2</v>
      </c>
      <c r="F96" s="15">
        <f t="shared" si="23"/>
        <v>71.2</v>
      </c>
      <c r="G96" s="15">
        <f t="shared" si="23"/>
        <v>12.8</v>
      </c>
      <c r="H96" s="15">
        <f t="shared" si="23"/>
        <v>0</v>
      </c>
      <c r="I96" s="16">
        <f t="shared" si="23"/>
        <v>2.8</v>
      </c>
    </row>
    <row r="98" ht="13.5">
      <c r="K98" s="17"/>
    </row>
    <row r="99" spans="1:11" ht="13.5">
      <c r="A99" s="14" t="s">
        <v>182</v>
      </c>
      <c r="B99" s="14"/>
      <c r="C99" s="14"/>
      <c r="D99" s="14"/>
      <c r="E99" s="14"/>
      <c r="F99" s="14"/>
      <c r="G99" s="14"/>
      <c r="H99" s="14"/>
      <c r="I99" s="14"/>
      <c r="J99" s="17"/>
      <c r="K99" s="17"/>
    </row>
    <row r="100" spans="1:11" ht="13.5">
      <c r="A100" s="14" t="s">
        <v>150</v>
      </c>
      <c r="B100" s="14"/>
      <c r="C100" s="14"/>
      <c r="D100" s="14"/>
      <c r="E100" s="14"/>
      <c r="F100" s="14"/>
      <c r="G100" s="14"/>
      <c r="H100" s="14"/>
      <c r="I100" s="14"/>
      <c r="J100" s="17"/>
      <c r="K100" s="17"/>
    </row>
    <row r="101" spans="1:11" ht="13.5">
      <c r="A101" s="14"/>
      <c r="B101" s="14"/>
      <c r="C101" s="14"/>
      <c r="D101" s="14"/>
      <c r="E101" s="14"/>
      <c r="F101" s="14"/>
      <c r="G101" s="14"/>
      <c r="H101" s="14"/>
      <c r="I101" s="2"/>
      <c r="J101" s="17"/>
      <c r="K101" s="17"/>
    </row>
    <row r="102" spans="1:11" ht="27">
      <c r="A102" s="14"/>
      <c r="B102" s="3" t="s">
        <v>130</v>
      </c>
      <c r="C102" s="61" t="s">
        <v>9</v>
      </c>
      <c r="D102" s="5" t="s">
        <v>4</v>
      </c>
      <c r="E102" s="5" t="s">
        <v>3</v>
      </c>
      <c r="F102" s="5" t="s">
        <v>5</v>
      </c>
      <c r="G102" s="5" t="s">
        <v>6</v>
      </c>
      <c r="H102" s="5" t="s">
        <v>8</v>
      </c>
      <c r="I102" s="6" t="s">
        <v>15</v>
      </c>
      <c r="J102" s="17"/>
      <c r="K102" s="17"/>
    </row>
    <row r="103" spans="1:11" ht="13.5">
      <c r="A103" s="14"/>
      <c r="B103" s="114" t="s">
        <v>9</v>
      </c>
      <c r="C103" s="62">
        <f aca="true" t="shared" si="24" ref="C103:I103">SUM(C105,C107)</f>
        <v>815</v>
      </c>
      <c r="D103" s="63">
        <f t="shared" si="24"/>
        <v>775</v>
      </c>
      <c r="E103" s="63">
        <f t="shared" si="24"/>
        <v>29</v>
      </c>
      <c r="F103" s="63">
        <f t="shared" si="24"/>
        <v>0</v>
      </c>
      <c r="G103" s="63">
        <f t="shared" si="24"/>
        <v>7</v>
      </c>
      <c r="H103" s="63">
        <f t="shared" si="24"/>
        <v>4</v>
      </c>
      <c r="I103" s="64">
        <f t="shared" si="24"/>
        <v>0</v>
      </c>
      <c r="J103" s="17"/>
      <c r="K103" s="17"/>
    </row>
    <row r="104" spans="1:11" ht="13.5">
      <c r="A104" s="14"/>
      <c r="B104" s="112"/>
      <c r="C104" s="53">
        <f>SUM(D104:I104)</f>
        <v>100</v>
      </c>
      <c r="D104" s="54">
        <f>ROUND(SUM(D103/$C103*100),1)</f>
        <v>95.1</v>
      </c>
      <c r="E104" s="54">
        <f>ROUND(SUM(E103/$C103*100),1)</f>
        <v>3.6</v>
      </c>
      <c r="F104" s="54">
        <f>ROUND(SUM(F103/$C103*100),1)</f>
        <v>0</v>
      </c>
      <c r="G104" s="54">
        <f>ROUND(SUM(G103/$C103*100),1)</f>
        <v>0.9</v>
      </c>
      <c r="H104" s="54">
        <f>ROUND(SUM(H103/$C103*100),1)-0.1</f>
        <v>0.4</v>
      </c>
      <c r="I104" s="55">
        <f>ROUND(SUM(I103/$C103*100),1)</f>
        <v>0</v>
      </c>
      <c r="J104" s="17"/>
      <c r="K104" s="17"/>
    </row>
    <row r="105" spans="1:11" ht="13.5">
      <c r="A105" s="17"/>
      <c r="B105" s="112" t="s">
        <v>128</v>
      </c>
      <c r="C105" s="56">
        <f>SUM(D105:I105)</f>
        <v>527</v>
      </c>
      <c r="D105" s="57">
        <v>505</v>
      </c>
      <c r="E105" s="57">
        <v>16</v>
      </c>
      <c r="F105" s="57">
        <v>0</v>
      </c>
      <c r="G105" s="57">
        <v>6</v>
      </c>
      <c r="H105" s="57">
        <v>0</v>
      </c>
      <c r="I105" s="58">
        <v>0</v>
      </c>
      <c r="J105" s="17"/>
      <c r="K105" s="17"/>
    </row>
    <row r="106" spans="1:11" ht="13.5">
      <c r="A106" s="17"/>
      <c r="B106" s="112"/>
      <c r="C106" s="53">
        <f>SUM(D106:I106)</f>
        <v>100</v>
      </c>
      <c r="D106" s="54">
        <f aca="true" t="shared" si="25" ref="D106:I106">ROUND(SUM(D105/$C105*100),1)</f>
        <v>95.8</v>
      </c>
      <c r="E106" s="54">
        <f t="shared" si="25"/>
        <v>3</v>
      </c>
      <c r="F106" s="54">
        <f t="shared" si="25"/>
        <v>0</v>
      </c>
      <c r="G106" s="54">
        <f>ROUND(SUM(G105/$C105*100),1)+0.1</f>
        <v>1.2000000000000002</v>
      </c>
      <c r="H106" s="54">
        <f t="shared" si="25"/>
        <v>0</v>
      </c>
      <c r="I106" s="55">
        <f t="shared" si="25"/>
        <v>0</v>
      </c>
      <c r="J106" s="17"/>
      <c r="K106" s="17"/>
    </row>
    <row r="107" spans="1:11" ht="13.5">
      <c r="A107" s="17"/>
      <c r="B107" s="112" t="s">
        <v>129</v>
      </c>
      <c r="C107" s="56">
        <f>SUM(D107:I107)</f>
        <v>288</v>
      </c>
      <c r="D107" s="57">
        <v>270</v>
      </c>
      <c r="E107" s="57">
        <v>13</v>
      </c>
      <c r="F107" s="57">
        <v>0</v>
      </c>
      <c r="G107" s="57">
        <v>1</v>
      </c>
      <c r="H107" s="57">
        <v>4</v>
      </c>
      <c r="I107" s="58">
        <v>0</v>
      </c>
      <c r="J107" s="17"/>
      <c r="K107" s="17"/>
    </row>
    <row r="108" spans="1:11" ht="13.5">
      <c r="A108" s="17"/>
      <c r="B108" s="113"/>
      <c r="C108" s="59">
        <f>SUM(D108:I108)</f>
        <v>100</v>
      </c>
      <c r="D108" s="15">
        <f aca="true" t="shared" si="26" ref="D108:I108">ROUND(SUM(D107/$C107*100),1)</f>
        <v>93.8</v>
      </c>
      <c r="E108" s="15">
        <f t="shared" si="26"/>
        <v>4.5</v>
      </c>
      <c r="F108" s="15">
        <f t="shared" si="26"/>
        <v>0</v>
      </c>
      <c r="G108" s="15">
        <f t="shared" si="26"/>
        <v>0.3</v>
      </c>
      <c r="H108" s="15">
        <f t="shared" si="26"/>
        <v>1.4</v>
      </c>
      <c r="I108" s="16">
        <f t="shared" si="26"/>
        <v>0</v>
      </c>
      <c r="J108" s="17"/>
      <c r="K108" s="17"/>
    </row>
    <row r="109" spans="1:11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3.5">
      <c r="A111" s="14" t="s">
        <v>183</v>
      </c>
      <c r="B111" s="14"/>
      <c r="C111" s="14"/>
      <c r="D111" s="14"/>
      <c r="E111" s="14"/>
      <c r="F111" s="14"/>
      <c r="G111" s="14"/>
      <c r="H111" s="14"/>
      <c r="I111" s="14"/>
      <c r="J111" s="17"/>
      <c r="K111" s="17"/>
    </row>
    <row r="112" spans="1:11" ht="13.5">
      <c r="A112" s="14" t="s">
        <v>151</v>
      </c>
      <c r="B112" s="14"/>
      <c r="C112" s="14"/>
      <c r="D112" s="14"/>
      <c r="E112" s="14"/>
      <c r="F112" s="14"/>
      <c r="G112" s="14"/>
      <c r="H112" s="14"/>
      <c r="I112" s="14"/>
      <c r="J112" s="17"/>
      <c r="K112" s="17"/>
    </row>
    <row r="113" spans="1:11" ht="13.5">
      <c r="A113" s="14"/>
      <c r="B113" s="14"/>
      <c r="C113" s="14"/>
      <c r="D113" s="14"/>
      <c r="E113" s="14"/>
      <c r="F113" s="14"/>
      <c r="G113" s="14"/>
      <c r="H113" s="14"/>
      <c r="I113" s="2"/>
      <c r="J113" s="17"/>
      <c r="K113" s="17"/>
    </row>
    <row r="114" spans="1:11" ht="27">
      <c r="A114" s="14"/>
      <c r="B114" s="3" t="s">
        <v>130</v>
      </c>
      <c r="C114" s="61" t="s">
        <v>9</v>
      </c>
      <c r="D114" s="5" t="s">
        <v>4</v>
      </c>
      <c r="E114" s="5" t="s">
        <v>3</v>
      </c>
      <c r="F114" s="5" t="s">
        <v>5</v>
      </c>
      <c r="G114" s="5" t="s">
        <v>6</v>
      </c>
      <c r="H114" s="5" t="s">
        <v>8</v>
      </c>
      <c r="I114" s="6" t="s">
        <v>15</v>
      </c>
      <c r="J114" s="17"/>
      <c r="K114" s="17"/>
    </row>
    <row r="115" spans="1:11" ht="13.5">
      <c r="A115" s="14"/>
      <c r="B115" s="114" t="s">
        <v>9</v>
      </c>
      <c r="C115" s="62">
        <f>SUM(C117,C119)</f>
        <v>815</v>
      </c>
      <c r="D115" s="68">
        <f aca="true" t="shared" si="27" ref="D115:I115">SUM(D117,D119)</f>
        <v>710</v>
      </c>
      <c r="E115" s="68">
        <f t="shared" si="27"/>
        <v>2</v>
      </c>
      <c r="F115" s="68">
        <f t="shared" si="27"/>
        <v>0</v>
      </c>
      <c r="G115" s="68">
        <f t="shared" si="27"/>
        <v>21</v>
      </c>
      <c r="H115" s="68">
        <f t="shared" si="27"/>
        <v>4</v>
      </c>
      <c r="I115" s="69">
        <f t="shared" si="27"/>
        <v>78</v>
      </c>
      <c r="J115" s="17"/>
      <c r="K115" s="17"/>
    </row>
    <row r="116" spans="1:11" ht="13.5">
      <c r="A116" s="14"/>
      <c r="B116" s="112"/>
      <c r="C116" s="53">
        <f>SUM(D116:I116)</f>
        <v>99.99999999999999</v>
      </c>
      <c r="D116" s="54">
        <f aca="true" t="shared" si="28" ref="D116:I116">ROUND(SUM(D115/$C115*100),1)</f>
        <v>87.1</v>
      </c>
      <c r="E116" s="54">
        <f t="shared" si="28"/>
        <v>0.2</v>
      </c>
      <c r="F116" s="54">
        <f t="shared" si="28"/>
        <v>0</v>
      </c>
      <c r="G116" s="54">
        <f t="shared" si="28"/>
        <v>2.6</v>
      </c>
      <c r="H116" s="54">
        <f t="shared" si="28"/>
        <v>0.5</v>
      </c>
      <c r="I116" s="55">
        <f t="shared" si="28"/>
        <v>9.6</v>
      </c>
      <c r="J116" s="17"/>
      <c r="K116" s="17"/>
    </row>
    <row r="117" spans="1:11" ht="13.5">
      <c r="A117" s="17"/>
      <c r="B117" s="112" t="s">
        <v>128</v>
      </c>
      <c r="C117" s="56">
        <f>SUM(D117:I117)</f>
        <v>527</v>
      </c>
      <c r="D117" s="66">
        <v>454</v>
      </c>
      <c r="E117" s="66">
        <v>2</v>
      </c>
      <c r="F117" s="66">
        <v>0</v>
      </c>
      <c r="G117" s="66">
        <v>11</v>
      </c>
      <c r="H117" s="66">
        <v>0</v>
      </c>
      <c r="I117" s="67">
        <v>60</v>
      </c>
      <c r="J117" s="17"/>
      <c r="K117" s="17"/>
    </row>
    <row r="118" spans="1:11" ht="13.5">
      <c r="A118" s="17"/>
      <c r="B118" s="112"/>
      <c r="C118" s="53">
        <f>SUM(D118:I118)</f>
        <v>100</v>
      </c>
      <c r="D118" s="54">
        <f aca="true" t="shared" si="29" ref="D118:I118">ROUND(SUM(D117/$C117*100),1)</f>
        <v>86.1</v>
      </c>
      <c r="E118" s="54">
        <f t="shared" si="29"/>
        <v>0.4</v>
      </c>
      <c r="F118" s="54">
        <f t="shared" si="29"/>
        <v>0</v>
      </c>
      <c r="G118" s="54">
        <f t="shared" si="29"/>
        <v>2.1</v>
      </c>
      <c r="H118" s="54">
        <f t="shared" si="29"/>
        <v>0</v>
      </c>
      <c r="I118" s="55">
        <f t="shared" si="29"/>
        <v>11.4</v>
      </c>
      <c r="J118" s="17"/>
      <c r="K118" s="17"/>
    </row>
    <row r="119" spans="1:11" ht="13.5">
      <c r="A119" s="17"/>
      <c r="B119" s="112" t="s">
        <v>129</v>
      </c>
      <c r="C119" s="56">
        <f>SUM(D119:I119)</f>
        <v>288</v>
      </c>
      <c r="D119" s="66">
        <v>256</v>
      </c>
      <c r="E119" s="66">
        <v>0</v>
      </c>
      <c r="F119" s="66">
        <v>0</v>
      </c>
      <c r="G119" s="66">
        <v>10</v>
      </c>
      <c r="H119" s="66">
        <v>4</v>
      </c>
      <c r="I119" s="67">
        <v>18</v>
      </c>
      <c r="J119" s="17"/>
      <c r="K119" s="17"/>
    </row>
    <row r="120" spans="1:11" ht="13.5">
      <c r="A120" s="17"/>
      <c r="B120" s="113"/>
      <c r="C120" s="59">
        <f>SUM(D120:I120)</f>
        <v>100.00000000000001</v>
      </c>
      <c r="D120" s="15">
        <f>ROUND(SUM(D119/$C119*100),1)</f>
        <v>88.9</v>
      </c>
      <c r="E120" s="15">
        <f>ROUND(SUM(E119/$C119*100),1)</f>
        <v>0</v>
      </c>
      <c r="F120" s="15">
        <f>ROUND(SUM(F119/$C119*100),1)</f>
        <v>0</v>
      </c>
      <c r="G120" s="15">
        <f>ROUND(SUM(G119/$C119*100),1)</f>
        <v>3.5</v>
      </c>
      <c r="H120" s="15">
        <f>ROUND(SUM(H119/$C119*100),1)</f>
        <v>1.4</v>
      </c>
      <c r="I120" s="16">
        <f>ROUND(SUM(I119/$C119*100),1)-0.1</f>
        <v>6.2</v>
      </c>
      <c r="J120" s="17"/>
      <c r="K120" s="17"/>
    </row>
    <row r="121" spans="1:11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3.5">
      <c r="A123" s="14" t="s">
        <v>184</v>
      </c>
      <c r="B123" s="14"/>
      <c r="C123" s="14"/>
      <c r="D123" s="14"/>
      <c r="E123" s="14"/>
      <c r="F123" s="14"/>
      <c r="G123" s="14"/>
      <c r="H123" s="14"/>
      <c r="I123" s="17"/>
      <c r="J123" s="17"/>
      <c r="K123" s="17"/>
    </row>
    <row r="124" spans="1:11" ht="13.5">
      <c r="A124" s="14" t="s">
        <v>152</v>
      </c>
      <c r="B124" s="14"/>
      <c r="C124" s="14"/>
      <c r="D124" s="14"/>
      <c r="E124" s="14"/>
      <c r="F124" s="14"/>
      <c r="G124" s="14"/>
      <c r="H124" s="14"/>
      <c r="I124" s="17"/>
      <c r="J124" s="17"/>
      <c r="K124" s="17"/>
    </row>
    <row r="125" spans="1:11" ht="13.5">
      <c r="A125" s="14"/>
      <c r="B125" s="14"/>
      <c r="C125" s="14"/>
      <c r="D125" s="14"/>
      <c r="E125" s="14"/>
      <c r="F125" s="14"/>
      <c r="G125" s="14"/>
      <c r="H125" s="2"/>
      <c r="I125" s="17"/>
      <c r="J125" s="17"/>
      <c r="K125" s="17"/>
    </row>
    <row r="126" spans="1:11" ht="27">
      <c r="A126" s="14"/>
      <c r="B126" s="3" t="s">
        <v>130</v>
      </c>
      <c r="C126" s="61" t="s">
        <v>9</v>
      </c>
      <c r="D126" s="5" t="s">
        <v>23</v>
      </c>
      <c r="E126" s="5" t="s">
        <v>24</v>
      </c>
      <c r="F126" s="5" t="s">
        <v>25</v>
      </c>
      <c r="G126" s="5" t="s">
        <v>26</v>
      </c>
      <c r="H126" s="6" t="s">
        <v>15</v>
      </c>
      <c r="I126" s="17"/>
      <c r="J126" s="17"/>
      <c r="K126" s="17"/>
    </row>
    <row r="127" spans="1:11" ht="13.5">
      <c r="A127" s="14"/>
      <c r="B127" s="114" t="s">
        <v>9</v>
      </c>
      <c r="C127" s="62">
        <f aca="true" t="shared" si="30" ref="C127:H127">SUM(C129,C131)</f>
        <v>815</v>
      </c>
      <c r="D127" s="63">
        <f t="shared" si="30"/>
        <v>225</v>
      </c>
      <c r="E127" s="63">
        <f t="shared" si="30"/>
        <v>316</v>
      </c>
      <c r="F127" s="63">
        <f t="shared" si="30"/>
        <v>234</v>
      </c>
      <c r="G127" s="63">
        <f t="shared" si="30"/>
        <v>14</v>
      </c>
      <c r="H127" s="64">
        <f t="shared" si="30"/>
        <v>26</v>
      </c>
      <c r="I127" s="17"/>
      <c r="J127" s="17"/>
      <c r="K127" s="17"/>
    </row>
    <row r="128" spans="1:11" ht="13.5">
      <c r="A128" s="14"/>
      <c r="B128" s="112"/>
      <c r="C128" s="53">
        <f>SUM(D128:H128)</f>
        <v>100.00000000000001</v>
      </c>
      <c r="D128" s="54">
        <f>ROUND(SUM(D127/$C127*100),1)</f>
        <v>27.6</v>
      </c>
      <c r="E128" s="54">
        <f>ROUND(SUM(E127/$C127*100),1)</f>
        <v>38.8</v>
      </c>
      <c r="F128" s="54">
        <f>ROUND(SUM(F127/$C127*100),1)</f>
        <v>28.7</v>
      </c>
      <c r="G128" s="54">
        <f>ROUND(SUM(G127/$C127*100),1)</f>
        <v>1.7</v>
      </c>
      <c r="H128" s="55">
        <f>ROUND(SUM(H127/$C127*100),1)</f>
        <v>3.2</v>
      </c>
      <c r="I128" s="17"/>
      <c r="J128" s="17"/>
      <c r="K128" s="17"/>
    </row>
    <row r="129" spans="1:11" ht="13.5">
      <c r="A129" s="17"/>
      <c r="B129" s="112" t="s">
        <v>128</v>
      </c>
      <c r="C129" s="56">
        <f>SUM(D129:H129)</f>
        <v>527</v>
      </c>
      <c r="D129" s="57">
        <v>203</v>
      </c>
      <c r="E129" s="57">
        <v>245</v>
      </c>
      <c r="F129" s="57">
        <v>54</v>
      </c>
      <c r="G129" s="57">
        <v>11</v>
      </c>
      <c r="H129" s="58">
        <v>14</v>
      </c>
      <c r="I129" s="17"/>
      <c r="J129" s="17"/>
      <c r="K129" s="17"/>
    </row>
    <row r="130" spans="1:11" ht="13.5">
      <c r="A130" s="17"/>
      <c r="B130" s="112"/>
      <c r="C130" s="53">
        <f>SUM(D130:H130)</f>
        <v>100</v>
      </c>
      <c r="D130" s="54">
        <f>ROUND(SUM(D129/$C129*100),1)</f>
        <v>38.5</v>
      </c>
      <c r="E130" s="54">
        <f>ROUND(SUM(E129/$C129*100),1)</f>
        <v>46.5</v>
      </c>
      <c r="F130" s="54">
        <f>ROUND(SUM(F129/$C129*100),1)</f>
        <v>10.2</v>
      </c>
      <c r="G130" s="54">
        <f>ROUND(SUM(G129/$C129*100),1)</f>
        <v>2.1</v>
      </c>
      <c r="H130" s="55">
        <f>ROUND(SUM(H129/$C129*100),1)</f>
        <v>2.7</v>
      </c>
      <c r="I130" s="17"/>
      <c r="J130" s="17"/>
      <c r="K130" s="17"/>
    </row>
    <row r="131" spans="1:11" ht="13.5">
      <c r="A131" s="17"/>
      <c r="B131" s="112" t="s">
        <v>129</v>
      </c>
      <c r="C131" s="56">
        <f>SUM(D131:H131)</f>
        <v>288</v>
      </c>
      <c r="D131" s="57">
        <v>22</v>
      </c>
      <c r="E131" s="57">
        <v>71</v>
      </c>
      <c r="F131" s="57">
        <v>180</v>
      </c>
      <c r="G131" s="57">
        <v>3</v>
      </c>
      <c r="H131" s="58">
        <v>12</v>
      </c>
      <c r="I131" s="17"/>
      <c r="J131" s="17"/>
      <c r="K131" s="17"/>
    </row>
    <row r="132" spans="1:11" ht="13.5">
      <c r="A132" s="17"/>
      <c r="B132" s="113"/>
      <c r="C132" s="59">
        <f>SUM(D132:H132)</f>
        <v>100</v>
      </c>
      <c r="D132" s="15">
        <f>ROUND(SUM(D131/$C131*100),1)</f>
        <v>7.6</v>
      </c>
      <c r="E132" s="15">
        <f>ROUND(SUM(E131/$C131*100),1)</f>
        <v>24.7</v>
      </c>
      <c r="F132" s="15">
        <f>ROUND(SUM(F131/$C131*100),1)</f>
        <v>62.5</v>
      </c>
      <c r="G132" s="15">
        <f>ROUND(SUM(G131/$C131*100),1)</f>
        <v>1</v>
      </c>
      <c r="H132" s="16">
        <f>ROUND(SUM(H131/$C131*100),1)</f>
        <v>4.2</v>
      </c>
      <c r="I132" s="17"/>
      <c r="J132" s="17"/>
      <c r="K132" s="17"/>
    </row>
    <row r="133" spans="1:11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3.5">
      <c r="A135" s="14" t="s">
        <v>185</v>
      </c>
      <c r="B135" s="14"/>
      <c r="C135" s="14"/>
      <c r="D135" s="14"/>
      <c r="E135" s="14"/>
      <c r="F135" s="14"/>
      <c r="G135" s="14"/>
      <c r="H135" s="14"/>
      <c r="I135" s="17"/>
      <c r="J135" s="17"/>
      <c r="K135" s="17"/>
    </row>
    <row r="136" spans="1:11" ht="13.5">
      <c r="A136" s="14" t="s">
        <v>153</v>
      </c>
      <c r="B136" s="14"/>
      <c r="C136" s="14"/>
      <c r="D136" s="14"/>
      <c r="E136" s="14"/>
      <c r="F136" s="14"/>
      <c r="G136" s="14"/>
      <c r="H136" s="14"/>
      <c r="I136" s="17"/>
      <c r="J136" s="17"/>
      <c r="K136" s="17"/>
    </row>
    <row r="137" spans="1:11" ht="13.5">
      <c r="A137" s="14"/>
      <c r="B137" s="14"/>
      <c r="C137" s="14"/>
      <c r="D137" s="14"/>
      <c r="E137" s="14"/>
      <c r="F137" s="14"/>
      <c r="G137" s="14"/>
      <c r="H137" s="2"/>
      <c r="I137" s="17"/>
      <c r="J137" s="17"/>
      <c r="K137" s="17"/>
    </row>
    <row r="138" spans="1:11" ht="40.5">
      <c r="A138" s="14"/>
      <c r="B138" s="3" t="s">
        <v>130</v>
      </c>
      <c r="C138" s="61" t="s">
        <v>9</v>
      </c>
      <c r="D138" s="5" t="s">
        <v>27</v>
      </c>
      <c r="E138" s="5" t="s">
        <v>28</v>
      </c>
      <c r="F138" s="5" t="s">
        <v>29</v>
      </c>
      <c r="G138" s="5" t="s">
        <v>30</v>
      </c>
      <c r="H138" s="6" t="s">
        <v>15</v>
      </c>
      <c r="I138" s="17"/>
      <c r="J138" s="17"/>
      <c r="K138" s="17"/>
    </row>
    <row r="139" spans="1:11" ht="13.5">
      <c r="A139" s="14"/>
      <c r="B139" s="114" t="s">
        <v>9</v>
      </c>
      <c r="C139" s="62">
        <f aca="true" t="shared" si="31" ref="C139:H139">SUM(C141,C143)</f>
        <v>815</v>
      </c>
      <c r="D139" s="63">
        <f t="shared" si="31"/>
        <v>714</v>
      </c>
      <c r="E139" s="63">
        <f t="shared" si="31"/>
        <v>81</v>
      </c>
      <c r="F139" s="63">
        <f t="shared" si="31"/>
        <v>4</v>
      </c>
      <c r="G139" s="63">
        <f t="shared" si="31"/>
        <v>0</v>
      </c>
      <c r="H139" s="64">
        <f t="shared" si="31"/>
        <v>16</v>
      </c>
      <c r="I139" s="17"/>
      <c r="J139" s="17"/>
      <c r="K139" s="17"/>
    </row>
    <row r="140" spans="1:11" ht="13.5">
      <c r="A140" s="14"/>
      <c r="B140" s="112"/>
      <c r="C140" s="53">
        <f>SUM(D140:H140)</f>
        <v>100</v>
      </c>
      <c r="D140" s="54">
        <f>ROUND(SUM(D139/$C139*100),1)</f>
        <v>87.6</v>
      </c>
      <c r="E140" s="54">
        <f>ROUND(SUM(E139/$C139*100),1)</f>
        <v>9.9</v>
      </c>
      <c r="F140" s="54">
        <f>ROUND(SUM(F139/$C139*100),1)</f>
        <v>0.5</v>
      </c>
      <c r="G140" s="54">
        <f>ROUND(SUM(G139/$C139*100),1)</f>
        <v>0</v>
      </c>
      <c r="H140" s="55">
        <f>ROUND(SUM(H139/$C139*100),1)</f>
        <v>2</v>
      </c>
      <c r="I140" s="17"/>
      <c r="J140" s="17"/>
      <c r="K140" s="17"/>
    </row>
    <row r="141" spans="1:11" ht="13.5">
      <c r="A141" s="17"/>
      <c r="B141" s="112" t="s">
        <v>128</v>
      </c>
      <c r="C141" s="56">
        <f>SUM(D141:H141)</f>
        <v>527</v>
      </c>
      <c r="D141" s="57">
        <v>461</v>
      </c>
      <c r="E141" s="57">
        <v>54</v>
      </c>
      <c r="F141" s="57">
        <v>3</v>
      </c>
      <c r="G141" s="57">
        <v>0</v>
      </c>
      <c r="H141" s="58">
        <v>9</v>
      </c>
      <c r="I141" s="17"/>
      <c r="J141" s="17"/>
      <c r="K141" s="17"/>
    </row>
    <row r="142" spans="1:11" ht="13.5">
      <c r="A142" s="17"/>
      <c r="B142" s="112"/>
      <c r="C142" s="53">
        <f>SUM(D142:H142)</f>
        <v>100</v>
      </c>
      <c r="D142" s="54">
        <f>ROUND(SUM(D141/$C141*100),1)</f>
        <v>87.5</v>
      </c>
      <c r="E142" s="54">
        <f>ROUND(SUM(E141/$C141*100),1)</f>
        <v>10.2</v>
      </c>
      <c r="F142" s="54">
        <f>ROUND(SUM(F141/$C141*100),1)</f>
        <v>0.6</v>
      </c>
      <c r="G142" s="54">
        <f>ROUND(SUM(G141/$C141*100),1)</f>
        <v>0</v>
      </c>
      <c r="H142" s="55">
        <f>ROUND(SUM(H141/$C141*100),1)</f>
        <v>1.7</v>
      </c>
      <c r="I142" s="17"/>
      <c r="J142" s="17"/>
      <c r="K142" s="17"/>
    </row>
    <row r="143" spans="1:11" ht="13.5">
      <c r="A143" s="17"/>
      <c r="B143" s="112" t="s">
        <v>129</v>
      </c>
      <c r="C143" s="56">
        <f>SUM(D143:H143)</f>
        <v>288</v>
      </c>
      <c r="D143" s="57">
        <v>253</v>
      </c>
      <c r="E143" s="57">
        <v>27</v>
      </c>
      <c r="F143" s="57">
        <v>1</v>
      </c>
      <c r="G143" s="57">
        <v>0</v>
      </c>
      <c r="H143" s="58">
        <v>7</v>
      </c>
      <c r="I143" s="17"/>
      <c r="J143" s="17"/>
      <c r="K143" s="17"/>
    </row>
    <row r="144" spans="1:11" ht="13.5">
      <c r="A144" s="17"/>
      <c r="B144" s="113"/>
      <c r="C144" s="59">
        <f>SUM(D144:H144)</f>
        <v>100</v>
      </c>
      <c r="D144" s="15">
        <f>ROUND(SUM(D143/$C143*100),1)</f>
        <v>87.8</v>
      </c>
      <c r="E144" s="15">
        <f>ROUND(SUM(E143/$C143*100),1)</f>
        <v>9.4</v>
      </c>
      <c r="F144" s="15">
        <f>ROUND(SUM(F143/$C143*100),1)</f>
        <v>0.3</v>
      </c>
      <c r="G144" s="15">
        <f>ROUND(SUM(G143/$C143*100),1)</f>
        <v>0</v>
      </c>
      <c r="H144" s="16">
        <f>ROUND(SUM(H143/$C143*100),1)+0.1</f>
        <v>2.5</v>
      </c>
      <c r="I144" s="17"/>
      <c r="J144" s="17"/>
      <c r="K144" s="17"/>
    </row>
    <row r="145" spans="1:11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3.5">
      <c r="A147" s="14" t="s">
        <v>186</v>
      </c>
      <c r="B147" s="14"/>
      <c r="C147" s="14"/>
      <c r="D147" s="14"/>
      <c r="E147" s="14"/>
      <c r="F147" s="14"/>
      <c r="G147" s="14"/>
      <c r="H147" s="14"/>
      <c r="I147" s="14"/>
      <c r="J147" s="17"/>
      <c r="K147" s="17"/>
    </row>
    <row r="148" spans="1:11" ht="13.5">
      <c r="A148" s="14" t="s">
        <v>154</v>
      </c>
      <c r="B148" s="14"/>
      <c r="C148" s="14"/>
      <c r="D148" s="14"/>
      <c r="E148" s="14"/>
      <c r="F148" s="14"/>
      <c r="G148" s="14"/>
      <c r="H148" s="14"/>
      <c r="I148" s="14"/>
      <c r="J148" s="17"/>
      <c r="K148" s="17"/>
    </row>
    <row r="149" spans="1:11" ht="13.5">
      <c r="A149" s="14"/>
      <c r="B149" s="14"/>
      <c r="C149" s="14"/>
      <c r="D149" s="14"/>
      <c r="E149" s="14"/>
      <c r="F149" s="14"/>
      <c r="G149" s="2"/>
      <c r="H149" s="14"/>
      <c r="I149" s="17"/>
      <c r="J149" s="17"/>
      <c r="K149" s="17"/>
    </row>
    <row r="150" spans="1:11" ht="27">
      <c r="A150" s="14"/>
      <c r="B150" s="3" t="s">
        <v>130</v>
      </c>
      <c r="C150" s="61" t="s">
        <v>9</v>
      </c>
      <c r="D150" s="5" t="s">
        <v>31</v>
      </c>
      <c r="E150" s="5" t="s">
        <v>32</v>
      </c>
      <c r="F150" s="5" t="s">
        <v>33</v>
      </c>
      <c r="G150" s="6" t="s">
        <v>15</v>
      </c>
      <c r="H150" s="17"/>
      <c r="I150" s="17"/>
      <c r="J150" s="17"/>
      <c r="K150" s="17"/>
    </row>
    <row r="151" spans="1:11" ht="13.5">
      <c r="A151" s="14"/>
      <c r="B151" s="114" t="s">
        <v>9</v>
      </c>
      <c r="C151" s="62">
        <f>SUM(C153,C155)</f>
        <v>815</v>
      </c>
      <c r="D151" s="63">
        <f>SUM(D153,D155)</f>
        <v>304</v>
      </c>
      <c r="E151" s="63">
        <f>SUM(E153,E155)</f>
        <v>465</v>
      </c>
      <c r="F151" s="63">
        <f>SUM(F153,F155)</f>
        <v>31</v>
      </c>
      <c r="G151" s="64">
        <f>SUM(G153,G155)</f>
        <v>15</v>
      </c>
      <c r="H151" s="17"/>
      <c r="I151" s="17"/>
      <c r="J151" s="17"/>
      <c r="K151" s="17"/>
    </row>
    <row r="152" spans="1:11" ht="13.5">
      <c r="A152" s="14"/>
      <c r="B152" s="112"/>
      <c r="C152" s="53">
        <f>SUM(D152:G152)</f>
        <v>100</v>
      </c>
      <c r="D152" s="54">
        <f>ROUND(SUM(D151/$C151*100),1)</f>
        <v>37.3</v>
      </c>
      <c r="E152" s="54">
        <f>ROUND(SUM(E151/$C151*100),1)</f>
        <v>57.1</v>
      </c>
      <c r="F152" s="54">
        <f>ROUND(SUM(F151/$C151*100),1)</f>
        <v>3.8</v>
      </c>
      <c r="G152" s="55">
        <f>ROUND(SUM(G151/$C151*100),1)</f>
        <v>1.8</v>
      </c>
      <c r="H152" s="17"/>
      <c r="I152" s="17"/>
      <c r="J152" s="17"/>
      <c r="K152" s="17"/>
    </row>
    <row r="153" spans="1:11" ht="13.5">
      <c r="A153" s="17"/>
      <c r="B153" s="112" t="s">
        <v>128</v>
      </c>
      <c r="C153" s="56">
        <f>SUM(D153:G153)</f>
        <v>527</v>
      </c>
      <c r="D153" s="57">
        <v>204</v>
      </c>
      <c r="E153" s="57">
        <v>294</v>
      </c>
      <c r="F153" s="57">
        <v>20</v>
      </c>
      <c r="G153" s="58">
        <v>9</v>
      </c>
      <c r="H153" s="17"/>
      <c r="I153" s="17"/>
      <c r="J153" s="17"/>
      <c r="K153" s="17"/>
    </row>
    <row r="154" spans="1:11" ht="13.5">
      <c r="A154" s="17"/>
      <c r="B154" s="112"/>
      <c r="C154" s="53">
        <f>SUM(D154:G154)</f>
        <v>100</v>
      </c>
      <c r="D154" s="54">
        <f>ROUND(SUM(D153/$C153*100),1)</f>
        <v>38.7</v>
      </c>
      <c r="E154" s="54">
        <f>ROUND(SUM(E153/$C153*100),1)</f>
        <v>55.8</v>
      </c>
      <c r="F154" s="54">
        <f>ROUND(SUM(F153/$C153*100),1)</f>
        <v>3.8</v>
      </c>
      <c r="G154" s="55">
        <f>ROUND(SUM(G153/$C153*100),1)</f>
        <v>1.7</v>
      </c>
      <c r="H154" s="17"/>
      <c r="I154" s="17"/>
      <c r="J154" s="17"/>
      <c r="K154" s="17"/>
    </row>
    <row r="155" spans="1:11" ht="13.5">
      <c r="A155" s="17"/>
      <c r="B155" s="112" t="s">
        <v>129</v>
      </c>
      <c r="C155" s="56">
        <f>SUM(D155:G155)</f>
        <v>288</v>
      </c>
      <c r="D155" s="57">
        <v>100</v>
      </c>
      <c r="E155" s="57">
        <v>171</v>
      </c>
      <c r="F155" s="57">
        <v>11</v>
      </c>
      <c r="G155" s="58">
        <v>6</v>
      </c>
      <c r="H155" s="17"/>
      <c r="I155" s="17"/>
      <c r="J155" s="17"/>
      <c r="K155" s="17"/>
    </row>
    <row r="156" spans="1:11" ht="13.5">
      <c r="A156" s="17"/>
      <c r="B156" s="113"/>
      <c r="C156" s="59">
        <f>SUM(D156:G156)</f>
        <v>99.99999999999999</v>
      </c>
      <c r="D156" s="15">
        <f>ROUND(SUM(D155/$C155*100),1)</f>
        <v>34.7</v>
      </c>
      <c r="E156" s="15">
        <f>ROUND(SUM(E155/$C155*100),1)</f>
        <v>59.4</v>
      </c>
      <c r="F156" s="15">
        <f>ROUND(SUM(F155/$C155*100),1)</f>
        <v>3.8</v>
      </c>
      <c r="G156" s="16">
        <f>ROUND(SUM(G155/$C155*100),1)</f>
        <v>2.1</v>
      </c>
      <c r="H156" s="17"/>
      <c r="I156" s="17"/>
      <c r="J156" s="17"/>
      <c r="K156" s="17"/>
    </row>
    <row r="157" spans="1:11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3.5">
      <c r="A159" s="14" t="s">
        <v>187</v>
      </c>
      <c r="B159" s="14"/>
      <c r="C159" s="14"/>
      <c r="D159" s="14"/>
      <c r="E159" s="14"/>
      <c r="F159" s="14"/>
      <c r="G159" s="14"/>
      <c r="H159" s="14"/>
      <c r="I159" s="14"/>
      <c r="J159" s="17"/>
      <c r="K159" s="17"/>
    </row>
    <row r="160" spans="1:11" ht="13.5">
      <c r="A160" s="14" t="s">
        <v>155</v>
      </c>
      <c r="B160" s="14"/>
      <c r="C160" s="14"/>
      <c r="D160" s="14"/>
      <c r="E160" s="14"/>
      <c r="F160" s="14"/>
      <c r="G160" s="14"/>
      <c r="H160" s="14"/>
      <c r="I160" s="14"/>
      <c r="J160" s="17"/>
      <c r="K160" s="17"/>
    </row>
    <row r="161" spans="1:11" ht="13.5">
      <c r="A161" s="14"/>
      <c r="B161" s="14"/>
      <c r="C161" s="14"/>
      <c r="D161" s="14"/>
      <c r="E161" s="14"/>
      <c r="F161" s="14"/>
      <c r="G161" s="14"/>
      <c r="H161" s="14"/>
      <c r="I161" s="2"/>
      <c r="J161" s="17"/>
      <c r="K161" s="17"/>
    </row>
    <row r="162" spans="1:11" ht="41.25" customHeight="1">
      <c r="A162" s="14"/>
      <c r="B162" s="3" t="s">
        <v>130</v>
      </c>
      <c r="C162" s="61" t="s">
        <v>9</v>
      </c>
      <c r="D162" s="5" t="s">
        <v>34</v>
      </c>
      <c r="E162" s="5" t="s">
        <v>35</v>
      </c>
      <c r="F162" s="5" t="s">
        <v>36</v>
      </c>
      <c r="G162" s="5" t="s">
        <v>37</v>
      </c>
      <c r="H162" s="5" t="s">
        <v>38</v>
      </c>
      <c r="I162" s="6" t="s">
        <v>15</v>
      </c>
      <c r="J162" s="17"/>
      <c r="K162" s="17"/>
    </row>
    <row r="163" spans="1:11" ht="13.5">
      <c r="A163" s="14"/>
      <c r="B163" s="114" t="s">
        <v>9</v>
      </c>
      <c r="C163" s="62">
        <f aca="true" t="shared" si="32" ref="C163:I163">SUM(C165,C167)</f>
        <v>815</v>
      </c>
      <c r="D163" s="63">
        <f t="shared" si="32"/>
        <v>25</v>
      </c>
      <c r="E163" s="63">
        <f t="shared" si="32"/>
        <v>465</v>
      </c>
      <c r="F163" s="63">
        <f t="shared" si="32"/>
        <v>288</v>
      </c>
      <c r="G163" s="63">
        <f t="shared" si="32"/>
        <v>17</v>
      </c>
      <c r="H163" s="63">
        <f t="shared" si="32"/>
        <v>6</v>
      </c>
      <c r="I163" s="64">
        <f t="shared" si="32"/>
        <v>14</v>
      </c>
      <c r="J163" s="17"/>
      <c r="K163" s="17"/>
    </row>
    <row r="164" spans="1:11" ht="13.5">
      <c r="A164" s="14"/>
      <c r="B164" s="112"/>
      <c r="C164" s="53">
        <f>SUM(D164:I164)</f>
        <v>100</v>
      </c>
      <c r="D164" s="54">
        <f aca="true" t="shared" si="33" ref="D164:I164">ROUND(SUM(D163/$C163*100),1)</f>
        <v>3.1</v>
      </c>
      <c r="E164" s="54">
        <f t="shared" si="33"/>
        <v>57.1</v>
      </c>
      <c r="F164" s="54">
        <f t="shared" si="33"/>
        <v>35.3</v>
      </c>
      <c r="G164" s="54">
        <f t="shared" si="33"/>
        <v>2.1</v>
      </c>
      <c r="H164" s="54">
        <f t="shared" si="33"/>
        <v>0.7</v>
      </c>
      <c r="I164" s="55">
        <f t="shared" si="33"/>
        <v>1.7</v>
      </c>
      <c r="J164" s="17"/>
      <c r="K164" s="17"/>
    </row>
    <row r="165" spans="1:11" ht="13.5">
      <c r="A165" s="17"/>
      <c r="B165" s="112" t="s">
        <v>128</v>
      </c>
      <c r="C165" s="56">
        <f>SUM(D165:I165)</f>
        <v>527</v>
      </c>
      <c r="D165" s="57">
        <v>18</v>
      </c>
      <c r="E165" s="57">
        <v>309</v>
      </c>
      <c r="F165" s="57">
        <v>179</v>
      </c>
      <c r="G165" s="57">
        <v>8</v>
      </c>
      <c r="H165" s="57">
        <v>5</v>
      </c>
      <c r="I165" s="58">
        <v>8</v>
      </c>
      <c r="J165" s="17"/>
      <c r="K165" s="17"/>
    </row>
    <row r="166" spans="1:11" ht="13.5">
      <c r="A166" s="17"/>
      <c r="B166" s="112"/>
      <c r="C166" s="53">
        <f>SUM(D166:I166)</f>
        <v>100</v>
      </c>
      <c r="D166" s="54">
        <f>ROUND(SUM(D165/$C165*100),1)</f>
        <v>3.4</v>
      </c>
      <c r="E166" s="54">
        <f>ROUND(SUM(E165/$C165*100),1)</f>
        <v>58.6</v>
      </c>
      <c r="F166" s="54">
        <f>ROUND(SUM(F165/$C165*100),1)</f>
        <v>34</v>
      </c>
      <c r="G166" s="54">
        <f>ROUND(SUM(G165/$C165*100),1)</f>
        <v>1.5</v>
      </c>
      <c r="H166" s="54">
        <f>ROUND(SUM(H165/$C165*100),1)</f>
        <v>0.9</v>
      </c>
      <c r="I166" s="55">
        <f>ROUND(SUM(I165/$C165*100),1)+0.1</f>
        <v>1.6</v>
      </c>
      <c r="J166" s="17"/>
      <c r="K166" s="17"/>
    </row>
    <row r="167" spans="1:11" ht="13.5">
      <c r="A167" s="17"/>
      <c r="B167" s="112" t="s">
        <v>129</v>
      </c>
      <c r="C167" s="56">
        <f>SUM(D167:I167)</f>
        <v>288</v>
      </c>
      <c r="D167" s="57">
        <v>7</v>
      </c>
      <c r="E167" s="57">
        <v>156</v>
      </c>
      <c r="F167" s="57">
        <v>109</v>
      </c>
      <c r="G167" s="57">
        <v>9</v>
      </c>
      <c r="H167" s="57">
        <v>1</v>
      </c>
      <c r="I167" s="58">
        <v>6</v>
      </c>
      <c r="J167" s="17"/>
      <c r="K167" s="17"/>
    </row>
    <row r="168" spans="1:11" ht="13.5">
      <c r="A168" s="17"/>
      <c r="B168" s="113"/>
      <c r="C168" s="59">
        <f>SUM(D168:I168)</f>
        <v>100</v>
      </c>
      <c r="D168" s="15">
        <f>ROUND(SUM(D167/$C167*100),1)</f>
        <v>2.4</v>
      </c>
      <c r="E168" s="15">
        <f>ROUND(SUM(E167/$C167*100),1)</f>
        <v>54.2</v>
      </c>
      <c r="F168" s="15">
        <f>ROUND(SUM(F167/$C167*100),1)</f>
        <v>37.8</v>
      </c>
      <c r="G168" s="15">
        <f>ROUND(SUM(G167/$C167*100),1)</f>
        <v>3.1</v>
      </c>
      <c r="H168" s="15">
        <f>ROUND(SUM(H167/$C167*100),1)</f>
        <v>0.3</v>
      </c>
      <c r="I168" s="16">
        <f>ROUND(SUM(I167/$C167*100),1)+0.1</f>
        <v>2.2</v>
      </c>
      <c r="J168" s="17"/>
      <c r="K168" s="17"/>
    </row>
    <row r="169" spans="1:11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3.5">
      <c r="A171" s="14" t="s">
        <v>188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7"/>
    </row>
    <row r="172" spans="1:11" ht="13.5">
      <c r="A172" s="14" t="s">
        <v>156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7"/>
    </row>
    <row r="173" spans="1:11" ht="13.5">
      <c r="A173" s="14"/>
      <c r="B173" s="14"/>
      <c r="C173" s="14"/>
      <c r="D173" s="14"/>
      <c r="E173" s="14"/>
      <c r="F173" s="14"/>
      <c r="G173" s="14"/>
      <c r="H173" s="14"/>
      <c r="I173" s="14"/>
      <c r="J173" s="2"/>
      <c r="K173" s="17"/>
    </row>
    <row r="174" spans="1:11" ht="27">
      <c r="A174" s="14"/>
      <c r="B174" s="3" t="s">
        <v>130</v>
      </c>
      <c r="C174" s="61" t="s">
        <v>9</v>
      </c>
      <c r="D174" s="5" t="s">
        <v>115</v>
      </c>
      <c r="E174" s="5" t="s">
        <v>39</v>
      </c>
      <c r="F174" s="5" t="s">
        <v>40</v>
      </c>
      <c r="G174" s="5" t="s">
        <v>41</v>
      </c>
      <c r="H174" s="5" t="s">
        <v>42</v>
      </c>
      <c r="I174" s="5" t="s">
        <v>38</v>
      </c>
      <c r="J174" s="6" t="s">
        <v>15</v>
      </c>
      <c r="K174" s="17"/>
    </row>
    <row r="175" spans="1:11" ht="13.5">
      <c r="A175" s="14"/>
      <c r="B175" s="114" t="s">
        <v>9</v>
      </c>
      <c r="C175" s="62">
        <f aca="true" t="shared" si="34" ref="C175:J175">SUM(C177,C179)</f>
        <v>815</v>
      </c>
      <c r="D175" s="63">
        <f t="shared" si="34"/>
        <v>23</v>
      </c>
      <c r="E175" s="63">
        <f t="shared" si="34"/>
        <v>281</v>
      </c>
      <c r="F175" s="63">
        <f t="shared" si="34"/>
        <v>410</v>
      </c>
      <c r="G175" s="63">
        <f t="shared" si="34"/>
        <v>75</v>
      </c>
      <c r="H175" s="63">
        <f t="shared" si="34"/>
        <v>5</v>
      </c>
      <c r="I175" s="63">
        <f t="shared" si="34"/>
        <v>6</v>
      </c>
      <c r="J175" s="64">
        <f t="shared" si="34"/>
        <v>15</v>
      </c>
      <c r="K175" s="17"/>
    </row>
    <row r="176" spans="1:11" ht="13.5">
      <c r="A176" s="14"/>
      <c r="B176" s="112"/>
      <c r="C176" s="53">
        <f>SUM(D176:J176)</f>
        <v>100</v>
      </c>
      <c r="D176" s="54">
        <f aca="true" t="shared" si="35" ref="D176:I176">ROUND(SUM(D175/$C175*100),1)</f>
        <v>2.8</v>
      </c>
      <c r="E176" s="54">
        <f t="shared" si="35"/>
        <v>34.5</v>
      </c>
      <c r="F176" s="54">
        <f t="shared" si="35"/>
        <v>50.3</v>
      </c>
      <c r="G176" s="54">
        <f t="shared" si="35"/>
        <v>9.2</v>
      </c>
      <c r="H176" s="54">
        <f t="shared" si="35"/>
        <v>0.6</v>
      </c>
      <c r="I176" s="54">
        <f t="shared" si="35"/>
        <v>0.7</v>
      </c>
      <c r="J176" s="55">
        <f>ROUND(SUM(J175/$C175*100),1)+0.1</f>
        <v>1.9000000000000001</v>
      </c>
      <c r="K176" s="17"/>
    </row>
    <row r="177" spans="1:11" ht="13.5">
      <c r="A177" s="17"/>
      <c r="B177" s="112" t="s">
        <v>128</v>
      </c>
      <c r="C177" s="56">
        <f>SUM(D177:J177)</f>
        <v>527</v>
      </c>
      <c r="D177" s="57">
        <v>6</v>
      </c>
      <c r="E177" s="57">
        <v>154</v>
      </c>
      <c r="F177" s="57">
        <v>293</v>
      </c>
      <c r="G177" s="57">
        <v>59</v>
      </c>
      <c r="H177" s="57">
        <v>4</v>
      </c>
      <c r="I177" s="57">
        <v>2</v>
      </c>
      <c r="J177" s="58">
        <v>9</v>
      </c>
      <c r="K177" s="17"/>
    </row>
    <row r="178" spans="1:11" ht="13.5">
      <c r="A178" s="17"/>
      <c r="B178" s="112"/>
      <c r="C178" s="53">
        <f>SUM(D178:J178)</f>
        <v>100.00000000000001</v>
      </c>
      <c r="D178" s="54">
        <f aca="true" t="shared" si="36" ref="D178:I178">ROUND(SUM(D177/$C177*100),1)</f>
        <v>1.1</v>
      </c>
      <c r="E178" s="54">
        <f t="shared" si="36"/>
        <v>29.2</v>
      </c>
      <c r="F178" s="54">
        <f t="shared" si="36"/>
        <v>55.6</v>
      </c>
      <c r="G178" s="54">
        <f t="shared" si="36"/>
        <v>11.2</v>
      </c>
      <c r="H178" s="54">
        <f t="shared" si="36"/>
        <v>0.8</v>
      </c>
      <c r="I178" s="54">
        <f t="shared" si="36"/>
        <v>0.4</v>
      </c>
      <c r="J178" s="55">
        <f>ROUND(SUM(J177/$C177*100),1)</f>
        <v>1.7</v>
      </c>
      <c r="K178" s="17"/>
    </row>
    <row r="179" spans="1:11" ht="13.5">
      <c r="A179" s="17"/>
      <c r="B179" s="112" t="s">
        <v>129</v>
      </c>
      <c r="C179" s="56">
        <f>SUM(D179:J179)</f>
        <v>288</v>
      </c>
      <c r="D179" s="57">
        <v>17</v>
      </c>
      <c r="E179" s="57">
        <v>127</v>
      </c>
      <c r="F179" s="57">
        <v>117</v>
      </c>
      <c r="G179" s="57">
        <v>16</v>
      </c>
      <c r="H179" s="57">
        <v>1</v>
      </c>
      <c r="I179" s="57">
        <v>4</v>
      </c>
      <c r="J179" s="58">
        <v>6</v>
      </c>
      <c r="K179" s="17"/>
    </row>
    <row r="180" spans="1:11" ht="13.5">
      <c r="A180" s="17"/>
      <c r="B180" s="113"/>
      <c r="C180" s="59">
        <f>SUM(D180:J180)</f>
        <v>99.99999999999999</v>
      </c>
      <c r="D180" s="15">
        <f aca="true" t="shared" si="37" ref="D180:I180">ROUND(SUM(D179/$C179*100),1)</f>
        <v>5.9</v>
      </c>
      <c r="E180" s="15">
        <f t="shared" si="37"/>
        <v>44.1</v>
      </c>
      <c r="F180" s="15">
        <f t="shared" si="37"/>
        <v>40.6</v>
      </c>
      <c r="G180" s="15">
        <f t="shared" si="37"/>
        <v>5.6</v>
      </c>
      <c r="H180" s="15">
        <f t="shared" si="37"/>
        <v>0.3</v>
      </c>
      <c r="I180" s="15">
        <f t="shared" si="37"/>
        <v>1.4</v>
      </c>
      <c r="J180" s="16">
        <f>ROUND(SUM(J179/$C179*100),1)</f>
        <v>2.1</v>
      </c>
      <c r="K180" s="17"/>
    </row>
    <row r="181" spans="1:11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3.5">
      <c r="A183" s="14" t="s">
        <v>189</v>
      </c>
      <c r="B183" s="14"/>
      <c r="C183" s="14"/>
      <c r="D183" s="14"/>
      <c r="E183" s="14"/>
      <c r="F183" s="14"/>
      <c r="G183" s="14"/>
      <c r="H183" s="17"/>
      <c r="I183" s="17"/>
      <c r="J183" s="17"/>
      <c r="K183" s="17"/>
    </row>
    <row r="184" spans="1:11" ht="13.5">
      <c r="A184" s="14" t="s">
        <v>157</v>
      </c>
      <c r="B184" s="14"/>
      <c r="C184" s="14"/>
      <c r="D184" s="14"/>
      <c r="E184" s="14"/>
      <c r="F184" s="14"/>
      <c r="G184" s="14"/>
      <c r="H184" s="17"/>
      <c r="I184" s="17"/>
      <c r="J184" s="17"/>
      <c r="K184" s="17"/>
    </row>
    <row r="185" spans="1:11" ht="13.5">
      <c r="A185" s="14"/>
      <c r="B185" s="14"/>
      <c r="C185" s="14"/>
      <c r="D185" s="14"/>
      <c r="E185" s="14"/>
      <c r="F185" s="14"/>
      <c r="G185" s="2"/>
      <c r="H185" s="17"/>
      <c r="I185" s="17"/>
      <c r="J185" s="17"/>
      <c r="K185" s="17"/>
    </row>
    <row r="186" spans="1:11" ht="40.5">
      <c r="A186" s="14"/>
      <c r="B186" s="3" t="s">
        <v>130</v>
      </c>
      <c r="C186" s="61" t="s">
        <v>9</v>
      </c>
      <c r="D186" s="5" t="s">
        <v>43</v>
      </c>
      <c r="E186" s="5" t="s">
        <v>44</v>
      </c>
      <c r="F186" s="5" t="s">
        <v>45</v>
      </c>
      <c r="G186" s="6" t="s">
        <v>15</v>
      </c>
      <c r="H186" s="17"/>
      <c r="I186" s="17"/>
      <c r="J186" s="17"/>
      <c r="K186" s="17"/>
    </row>
    <row r="187" spans="1:11" ht="13.5">
      <c r="A187" s="14"/>
      <c r="B187" s="114" t="s">
        <v>9</v>
      </c>
      <c r="C187" s="62">
        <f>SUM(C189,C191)</f>
        <v>815</v>
      </c>
      <c r="D187" s="63">
        <f>SUM(D189,D191)</f>
        <v>661</v>
      </c>
      <c r="E187" s="63">
        <f>SUM(E189,E191)</f>
        <v>100</v>
      </c>
      <c r="F187" s="63">
        <f>SUM(F189,F191)</f>
        <v>37</v>
      </c>
      <c r="G187" s="64">
        <f>SUM(G189,G191)</f>
        <v>17</v>
      </c>
      <c r="H187" s="17"/>
      <c r="I187" s="17"/>
      <c r="J187" s="17"/>
      <c r="K187" s="17"/>
    </row>
    <row r="188" spans="1:11" ht="13.5">
      <c r="A188" s="14"/>
      <c r="B188" s="112"/>
      <c r="C188" s="53">
        <f>SUM(D188:G188)</f>
        <v>99.99999999999999</v>
      </c>
      <c r="D188" s="54">
        <f>ROUND(SUM(D187/$C187*100),1)</f>
        <v>81.1</v>
      </c>
      <c r="E188" s="54">
        <f>ROUND(SUM(E187/$C187*100),1)</f>
        <v>12.3</v>
      </c>
      <c r="F188" s="54">
        <f>ROUND(SUM(F187/$C187*100),1)</f>
        <v>4.5</v>
      </c>
      <c r="G188" s="55">
        <f>ROUND(SUM(G187/$C187*100),1)</f>
        <v>2.1</v>
      </c>
      <c r="H188" s="17"/>
      <c r="I188" s="17"/>
      <c r="J188" s="17"/>
      <c r="K188" s="17"/>
    </row>
    <row r="189" spans="1:11" ht="13.5">
      <c r="A189" s="14"/>
      <c r="B189" s="112" t="s">
        <v>128</v>
      </c>
      <c r="C189" s="56">
        <f>SUM(D189:G189)</f>
        <v>527</v>
      </c>
      <c r="D189" s="57">
        <v>440</v>
      </c>
      <c r="E189" s="57">
        <v>56</v>
      </c>
      <c r="F189" s="57">
        <v>22</v>
      </c>
      <c r="G189" s="58">
        <v>9</v>
      </c>
      <c r="H189" s="17"/>
      <c r="I189" s="17"/>
      <c r="J189" s="17"/>
      <c r="K189" s="17"/>
    </row>
    <row r="190" spans="1:11" ht="13.5">
      <c r="A190" s="14"/>
      <c r="B190" s="112"/>
      <c r="C190" s="53">
        <f>SUM(D190:G190)</f>
        <v>100</v>
      </c>
      <c r="D190" s="54">
        <f>ROUND(SUM(D189/$C189*100),1)</f>
        <v>83.5</v>
      </c>
      <c r="E190" s="54">
        <f>ROUND(SUM(E189/$C189*100),1)</f>
        <v>10.6</v>
      </c>
      <c r="F190" s="54">
        <f>ROUND(SUM(F189/$C189*100),1)</f>
        <v>4.2</v>
      </c>
      <c r="G190" s="55">
        <f>ROUND(SUM(G189/$C189*100),1)</f>
        <v>1.7</v>
      </c>
      <c r="H190" s="17"/>
      <c r="I190" s="17"/>
      <c r="J190" s="17"/>
      <c r="K190" s="17"/>
    </row>
    <row r="191" spans="1:11" ht="13.5">
      <c r="A191" s="14"/>
      <c r="B191" s="112" t="s">
        <v>129</v>
      </c>
      <c r="C191" s="56">
        <f>SUM(D191:G191)</f>
        <v>288</v>
      </c>
      <c r="D191" s="57">
        <v>221</v>
      </c>
      <c r="E191" s="57">
        <v>44</v>
      </c>
      <c r="F191" s="57">
        <v>15</v>
      </c>
      <c r="G191" s="58">
        <v>8</v>
      </c>
      <c r="H191" s="17"/>
      <c r="I191" s="17"/>
      <c r="J191" s="17"/>
      <c r="K191" s="17"/>
    </row>
    <row r="192" spans="1:11" ht="13.5">
      <c r="A192" s="14"/>
      <c r="B192" s="113"/>
      <c r="C192" s="59">
        <f>SUM(D192:G192)</f>
        <v>100</v>
      </c>
      <c r="D192" s="15">
        <f>ROUND(SUM(D191/$C191*100),1)</f>
        <v>76.7</v>
      </c>
      <c r="E192" s="15">
        <f>ROUND(SUM(E191/$C191*100),1)</f>
        <v>15.3</v>
      </c>
      <c r="F192" s="15">
        <f>ROUND(SUM(F191/$C191*100),1)</f>
        <v>5.2</v>
      </c>
      <c r="G192" s="16">
        <f>ROUND(SUM(G191/$C191*100),1)</f>
        <v>2.8</v>
      </c>
      <c r="H192" s="17"/>
      <c r="I192" s="17"/>
      <c r="J192" s="17"/>
      <c r="K192" s="17"/>
    </row>
    <row r="193" spans="1:11" ht="13.5">
      <c r="A193" s="14"/>
      <c r="B193" s="14"/>
      <c r="C193" s="14"/>
      <c r="D193" s="14"/>
      <c r="E193" s="14"/>
      <c r="F193" s="14"/>
      <c r="G193" s="14"/>
      <c r="H193" s="17"/>
      <c r="I193" s="17"/>
      <c r="J193" s="17"/>
      <c r="K193" s="17"/>
    </row>
    <row r="194" spans="1:11" ht="13.5">
      <c r="A194" s="14"/>
      <c r="B194" s="14"/>
      <c r="C194" s="14"/>
      <c r="D194" s="14"/>
      <c r="E194" s="14"/>
      <c r="F194" s="14"/>
      <c r="G194" s="14"/>
      <c r="H194" s="17"/>
      <c r="I194" s="17"/>
      <c r="J194" s="17"/>
      <c r="K194" s="17"/>
    </row>
    <row r="195" spans="1:11" ht="13.5">
      <c r="A195" s="14" t="s">
        <v>190</v>
      </c>
      <c r="B195" s="14"/>
      <c r="C195" s="14"/>
      <c r="D195" s="14"/>
      <c r="E195" s="14"/>
      <c r="F195" s="14"/>
      <c r="G195" s="14"/>
      <c r="H195" s="17"/>
      <c r="I195" s="17"/>
      <c r="J195" s="17"/>
      <c r="K195" s="17"/>
    </row>
    <row r="196" spans="1:11" ht="13.5">
      <c r="A196" s="14" t="s">
        <v>157</v>
      </c>
      <c r="B196" s="14"/>
      <c r="C196" s="14"/>
      <c r="D196" s="14"/>
      <c r="E196" s="14"/>
      <c r="F196" s="14"/>
      <c r="G196" s="14"/>
      <c r="H196" s="17"/>
      <c r="I196" s="17"/>
      <c r="J196" s="17"/>
      <c r="K196" s="17"/>
    </row>
    <row r="197" spans="1:11" ht="13.5">
      <c r="A197" s="14"/>
      <c r="B197" s="14"/>
      <c r="C197" s="14"/>
      <c r="D197" s="14"/>
      <c r="E197" s="14"/>
      <c r="F197" s="14"/>
      <c r="G197" s="2"/>
      <c r="H197" s="17"/>
      <c r="I197" s="17"/>
      <c r="J197" s="17"/>
      <c r="K197" s="17"/>
    </row>
    <row r="198" spans="1:11" ht="40.5">
      <c r="A198" s="14"/>
      <c r="B198" s="3" t="s">
        <v>130</v>
      </c>
      <c r="C198" s="61" t="s">
        <v>9</v>
      </c>
      <c r="D198" s="5" t="s">
        <v>43</v>
      </c>
      <c r="E198" s="5" t="s">
        <v>44</v>
      </c>
      <c r="F198" s="5" t="s">
        <v>45</v>
      </c>
      <c r="G198" s="6" t="s">
        <v>15</v>
      </c>
      <c r="H198" s="17"/>
      <c r="I198" s="17"/>
      <c r="J198" s="17"/>
      <c r="K198" s="17"/>
    </row>
    <row r="199" spans="1:11" ht="13.5">
      <c r="A199" s="14"/>
      <c r="B199" s="114" t="s">
        <v>9</v>
      </c>
      <c r="C199" s="62">
        <f>SUM(C201,C203)</f>
        <v>815</v>
      </c>
      <c r="D199" s="63">
        <f>SUM(D201,D203)</f>
        <v>763</v>
      </c>
      <c r="E199" s="63">
        <f>SUM(E201,E203)</f>
        <v>9</v>
      </c>
      <c r="F199" s="63">
        <f>SUM(F201,F203)</f>
        <v>7</v>
      </c>
      <c r="G199" s="64">
        <f>SUM(G201,G203)</f>
        <v>36</v>
      </c>
      <c r="H199" s="17"/>
      <c r="I199" s="17"/>
      <c r="J199" s="17"/>
      <c r="K199" s="17"/>
    </row>
    <row r="200" spans="1:11" ht="13.5">
      <c r="A200" s="14"/>
      <c r="B200" s="112"/>
      <c r="C200" s="53">
        <f>SUM(D200:G200)</f>
        <v>100</v>
      </c>
      <c r="D200" s="54">
        <f>ROUND(SUM(D199/$C199*100),1)</f>
        <v>93.6</v>
      </c>
      <c r="E200" s="54">
        <f>ROUND(SUM(E199/$C199*100),1)</f>
        <v>1.1</v>
      </c>
      <c r="F200" s="54">
        <f>ROUND(SUM(F199/$C199*100),1)</f>
        <v>0.9</v>
      </c>
      <c r="G200" s="55">
        <f>ROUND(SUM(G199/$C199*100),1)</f>
        <v>4.4</v>
      </c>
      <c r="H200" s="17"/>
      <c r="I200" s="17"/>
      <c r="J200" s="17"/>
      <c r="K200" s="17"/>
    </row>
    <row r="201" spans="1:11" ht="13.5">
      <c r="A201" s="17"/>
      <c r="B201" s="112" t="s">
        <v>128</v>
      </c>
      <c r="C201" s="56">
        <f>SUM(D201:G201)</f>
        <v>527</v>
      </c>
      <c r="D201" s="57">
        <v>497</v>
      </c>
      <c r="E201" s="57">
        <v>4</v>
      </c>
      <c r="F201" s="57">
        <v>3</v>
      </c>
      <c r="G201" s="58">
        <v>23</v>
      </c>
      <c r="H201" s="17"/>
      <c r="I201" s="17"/>
      <c r="J201" s="17"/>
      <c r="K201" s="17"/>
    </row>
    <row r="202" spans="1:11" ht="13.5">
      <c r="A202" s="17"/>
      <c r="B202" s="112"/>
      <c r="C202" s="53">
        <f>SUM(D202:G202)</f>
        <v>99.99999999999999</v>
      </c>
      <c r="D202" s="54">
        <f>ROUND(SUM(D201/$C201*100),1)</f>
        <v>94.3</v>
      </c>
      <c r="E202" s="54">
        <f>ROUND(SUM(E201/$C201*100),1)</f>
        <v>0.8</v>
      </c>
      <c r="F202" s="54">
        <f>ROUND(SUM(F201/$C201*100),1)</f>
        <v>0.6</v>
      </c>
      <c r="G202" s="55">
        <f>ROUND(SUM(G201/$C201*100),1)-0.1</f>
        <v>4.300000000000001</v>
      </c>
      <c r="H202" s="17"/>
      <c r="I202" s="17"/>
      <c r="J202" s="17"/>
      <c r="K202" s="17"/>
    </row>
    <row r="203" spans="1:11" ht="13.5">
      <c r="A203" s="17"/>
      <c r="B203" s="112" t="s">
        <v>129</v>
      </c>
      <c r="C203" s="56">
        <f>SUM(D203:G203)</f>
        <v>288</v>
      </c>
      <c r="D203" s="57">
        <v>266</v>
      </c>
      <c r="E203" s="57">
        <v>5</v>
      </c>
      <c r="F203" s="57">
        <v>4</v>
      </c>
      <c r="G203" s="58">
        <v>13</v>
      </c>
      <c r="H203" s="17"/>
      <c r="I203" s="17"/>
      <c r="J203" s="17"/>
      <c r="K203" s="17"/>
    </row>
    <row r="204" spans="1:11" ht="13.5">
      <c r="A204" s="17"/>
      <c r="B204" s="113"/>
      <c r="C204" s="59">
        <f>SUM(D204:G204)</f>
        <v>100.00000000000001</v>
      </c>
      <c r="D204" s="15">
        <f>ROUND(SUM(D203/$C203*100),1)</f>
        <v>92.4</v>
      </c>
      <c r="E204" s="15">
        <f>ROUND(SUM(E203/$C203*100),1)</f>
        <v>1.7</v>
      </c>
      <c r="F204" s="15">
        <f>ROUND(SUM(F203/$C203*100),1)</f>
        <v>1.4</v>
      </c>
      <c r="G204" s="16">
        <f>ROUND(SUM(G203/$C203*100),1)</f>
        <v>4.5</v>
      </c>
      <c r="H204" s="17"/>
      <c r="I204" s="17"/>
      <c r="J204" s="17"/>
      <c r="K204" s="17"/>
    </row>
    <row r="205" spans="1:11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3.5">
      <c r="A207" s="14" t="s">
        <v>191</v>
      </c>
      <c r="B207" s="14"/>
      <c r="C207" s="14"/>
      <c r="D207" s="14"/>
      <c r="E207" s="14"/>
      <c r="F207" s="14"/>
      <c r="G207" s="14"/>
      <c r="H207" s="17"/>
      <c r="I207" s="17"/>
      <c r="J207" s="17"/>
      <c r="K207" s="17"/>
    </row>
    <row r="208" spans="1:11" ht="13.5">
      <c r="A208" s="14" t="s">
        <v>158</v>
      </c>
      <c r="B208" s="14"/>
      <c r="C208" s="14"/>
      <c r="D208" s="14"/>
      <c r="E208" s="14"/>
      <c r="F208" s="14"/>
      <c r="G208" s="14"/>
      <c r="H208" s="17"/>
      <c r="I208" s="17"/>
      <c r="J208" s="17"/>
      <c r="K208" s="17"/>
    </row>
    <row r="209" spans="1:11" ht="13.5">
      <c r="A209" s="14"/>
      <c r="B209" s="14"/>
      <c r="C209" s="14"/>
      <c r="D209" s="14"/>
      <c r="E209" s="14"/>
      <c r="F209" s="14"/>
      <c r="G209" s="2"/>
      <c r="H209" s="17"/>
      <c r="I209" s="17"/>
      <c r="J209" s="17"/>
      <c r="K209" s="17"/>
    </row>
    <row r="210" spans="1:11" ht="40.5">
      <c r="A210" s="14"/>
      <c r="B210" s="3" t="s">
        <v>130</v>
      </c>
      <c r="C210" s="61" t="s">
        <v>9</v>
      </c>
      <c r="D210" s="5" t="s">
        <v>46</v>
      </c>
      <c r="E210" s="5" t="s">
        <v>47</v>
      </c>
      <c r="F210" s="5" t="s">
        <v>48</v>
      </c>
      <c r="G210" s="6" t="s">
        <v>15</v>
      </c>
      <c r="H210" s="17"/>
      <c r="I210" s="17"/>
      <c r="J210" s="17"/>
      <c r="K210" s="17"/>
    </row>
    <row r="211" spans="1:11" ht="13.5">
      <c r="A211" s="14"/>
      <c r="B211" s="114" t="s">
        <v>9</v>
      </c>
      <c r="C211" s="62">
        <f>SUM(C213,C215)</f>
        <v>815</v>
      </c>
      <c r="D211" s="63">
        <f>SUM(D213,D215)</f>
        <v>727</v>
      </c>
      <c r="E211" s="63">
        <f>SUM(E213,E215)</f>
        <v>69</v>
      </c>
      <c r="F211" s="63">
        <f>SUM(F213,F215)</f>
        <v>6</v>
      </c>
      <c r="G211" s="64">
        <f>SUM(G213,G215)</f>
        <v>13</v>
      </c>
      <c r="H211" s="17"/>
      <c r="I211" s="17"/>
      <c r="J211" s="17"/>
      <c r="K211" s="17"/>
    </row>
    <row r="212" spans="1:11" ht="13.5">
      <c r="A212" s="14"/>
      <c r="B212" s="112"/>
      <c r="C212" s="53">
        <f>SUM(D212:G212)</f>
        <v>100</v>
      </c>
      <c r="D212" s="54">
        <f>ROUND(SUM(D211/$C211*100),1)</f>
        <v>89.2</v>
      </c>
      <c r="E212" s="54">
        <f>ROUND(SUM(E211/$C211*100),1)</f>
        <v>8.5</v>
      </c>
      <c r="F212" s="54">
        <f>ROUND(SUM(F211/$C211*100),1)</f>
        <v>0.7</v>
      </c>
      <c r="G212" s="55">
        <f>ROUND(SUM(G211/$C211*100),1)</f>
        <v>1.6</v>
      </c>
      <c r="H212" s="17"/>
      <c r="I212" s="17"/>
      <c r="J212" s="17"/>
      <c r="K212" s="17"/>
    </row>
    <row r="213" spans="1:11" ht="13.5">
      <c r="A213" s="14"/>
      <c r="B213" s="112" t="s">
        <v>128</v>
      </c>
      <c r="C213" s="56">
        <f>SUM(D213:G213)</f>
        <v>527</v>
      </c>
      <c r="D213" s="57">
        <v>465</v>
      </c>
      <c r="E213" s="57">
        <v>52</v>
      </c>
      <c r="F213" s="57">
        <v>3</v>
      </c>
      <c r="G213" s="58">
        <v>7</v>
      </c>
      <c r="H213" s="17"/>
      <c r="I213" s="17"/>
      <c r="J213" s="17"/>
      <c r="K213" s="17"/>
    </row>
    <row r="214" spans="1:11" ht="13.5">
      <c r="A214" s="14"/>
      <c r="B214" s="112"/>
      <c r="C214" s="53">
        <f>SUM(D214:G214)</f>
        <v>100</v>
      </c>
      <c r="D214" s="54">
        <f>ROUND(SUM(D213/$C213*100),1)</f>
        <v>88.2</v>
      </c>
      <c r="E214" s="54">
        <f>ROUND(SUM(E213/$C213*100),1)</f>
        <v>9.9</v>
      </c>
      <c r="F214" s="54">
        <f>ROUND(SUM(F213/$C213*100),1)</f>
        <v>0.6</v>
      </c>
      <c r="G214" s="55">
        <f>ROUND(SUM(G213/$C213*100),1)</f>
        <v>1.3</v>
      </c>
      <c r="H214" s="17"/>
      <c r="I214" s="17"/>
      <c r="J214" s="17"/>
      <c r="K214" s="17"/>
    </row>
    <row r="215" spans="1:11" ht="13.5">
      <c r="A215" s="14"/>
      <c r="B215" s="112" t="s">
        <v>129</v>
      </c>
      <c r="C215" s="56">
        <f>SUM(D215:G215)</f>
        <v>288</v>
      </c>
      <c r="D215" s="57">
        <v>262</v>
      </c>
      <c r="E215" s="57">
        <v>17</v>
      </c>
      <c r="F215" s="57">
        <v>3</v>
      </c>
      <c r="G215" s="58">
        <v>6</v>
      </c>
      <c r="H215" s="17"/>
      <c r="I215" s="17"/>
      <c r="J215" s="17"/>
      <c r="K215" s="17"/>
    </row>
    <row r="216" spans="1:11" ht="13.5">
      <c r="A216" s="14"/>
      <c r="B216" s="113"/>
      <c r="C216" s="59">
        <f>SUM(D216:G216)</f>
        <v>100</v>
      </c>
      <c r="D216" s="15">
        <f>ROUND(SUM(D215/$C215*100),1)</f>
        <v>91</v>
      </c>
      <c r="E216" s="15">
        <f>ROUND(SUM(E215/$C215*100),1)</f>
        <v>5.9</v>
      </c>
      <c r="F216" s="15">
        <f>ROUND(SUM(F215/$C215*100),1)</f>
        <v>1</v>
      </c>
      <c r="G216" s="16">
        <f>ROUND(SUM(G215/$C215*100),1)</f>
        <v>2.1</v>
      </c>
      <c r="H216" s="17"/>
      <c r="I216" s="17"/>
      <c r="J216" s="17"/>
      <c r="K216" s="17"/>
    </row>
    <row r="217" spans="1:11" ht="13.5">
      <c r="A217" s="14"/>
      <c r="B217" s="14"/>
      <c r="C217" s="14"/>
      <c r="D217" s="14"/>
      <c r="E217" s="14"/>
      <c r="F217" s="14"/>
      <c r="G217" s="14"/>
      <c r="H217" s="17"/>
      <c r="I217" s="17"/>
      <c r="J217" s="17"/>
      <c r="K217" s="17"/>
    </row>
    <row r="218" spans="1:11" ht="13.5">
      <c r="A218" s="14"/>
      <c r="B218" s="14"/>
      <c r="C218" s="14"/>
      <c r="D218" s="14"/>
      <c r="E218" s="14"/>
      <c r="F218" s="14"/>
      <c r="G218" s="14"/>
      <c r="H218" s="17"/>
      <c r="I218" s="17"/>
      <c r="J218" s="17"/>
      <c r="K218" s="17"/>
    </row>
    <row r="219" spans="1:11" ht="13.5">
      <c r="A219" s="14" t="s">
        <v>192</v>
      </c>
      <c r="B219" s="14"/>
      <c r="C219" s="14"/>
      <c r="D219" s="14"/>
      <c r="E219" s="14"/>
      <c r="F219" s="14"/>
      <c r="G219" s="14"/>
      <c r="H219" s="17"/>
      <c r="I219" s="17"/>
      <c r="J219" s="17"/>
      <c r="K219" s="17"/>
    </row>
    <row r="220" spans="1:11" ht="13.5">
      <c r="A220" s="14" t="s">
        <v>158</v>
      </c>
      <c r="B220" s="14"/>
      <c r="C220" s="14"/>
      <c r="D220" s="14"/>
      <c r="E220" s="14"/>
      <c r="F220" s="14"/>
      <c r="G220" s="14"/>
      <c r="H220" s="17"/>
      <c r="I220" s="17"/>
      <c r="J220" s="17"/>
      <c r="K220" s="17"/>
    </row>
    <row r="221" spans="1:11" ht="13.5">
      <c r="A221" s="14"/>
      <c r="B221" s="14"/>
      <c r="C221" s="14"/>
      <c r="D221" s="14"/>
      <c r="E221" s="14"/>
      <c r="F221" s="14"/>
      <c r="G221" s="2"/>
      <c r="H221" s="17"/>
      <c r="I221" s="17"/>
      <c r="J221" s="17"/>
      <c r="K221" s="17"/>
    </row>
    <row r="222" spans="1:11" ht="40.5">
      <c r="A222" s="14"/>
      <c r="B222" s="3" t="s">
        <v>130</v>
      </c>
      <c r="C222" s="61" t="s">
        <v>9</v>
      </c>
      <c r="D222" s="5" t="s">
        <v>46</v>
      </c>
      <c r="E222" s="5" t="s">
        <v>47</v>
      </c>
      <c r="F222" s="5" t="s">
        <v>48</v>
      </c>
      <c r="G222" s="6" t="s">
        <v>15</v>
      </c>
      <c r="H222" s="17"/>
      <c r="I222" s="17"/>
      <c r="J222" s="17"/>
      <c r="K222" s="17"/>
    </row>
    <row r="223" spans="1:11" ht="13.5">
      <c r="A223" s="14"/>
      <c r="B223" s="114" t="s">
        <v>9</v>
      </c>
      <c r="C223" s="62">
        <f>SUM(C225,C227)</f>
        <v>815</v>
      </c>
      <c r="D223" s="63">
        <f>SUM(D225,D227)</f>
        <v>644</v>
      </c>
      <c r="E223" s="63">
        <f>SUM(E225,E227)</f>
        <v>97</v>
      </c>
      <c r="F223" s="63">
        <f>SUM(F225,F227)</f>
        <v>48</v>
      </c>
      <c r="G223" s="64">
        <f>SUM(G225,G227)</f>
        <v>26</v>
      </c>
      <c r="H223" s="17"/>
      <c r="I223" s="17"/>
      <c r="J223" s="17"/>
      <c r="K223" s="17"/>
    </row>
    <row r="224" spans="1:11" ht="13.5">
      <c r="A224" s="14"/>
      <c r="B224" s="112"/>
      <c r="C224" s="53">
        <f>SUM(D224:G224)</f>
        <v>100.00000000000001</v>
      </c>
      <c r="D224" s="54">
        <f>ROUND(SUM(D223/$C223*100),1)</f>
        <v>79</v>
      </c>
      <c r="E224" s="54">
        <f>ROUND(SUM(E223/$C223*100),1)</f>
        <v>11.9</v>
      </c>
      <c r="F224" s="54">
        <f>ROUND(SUM(F223/$C223*100),1)</f>
        <v>5.9</v>
      </c>
      <c r="G224" s="55">
        <f>ROUND(SUM(G223/$C223*100),1)</f>
        <v>3.2</v>
      </c>
      <c r="H224" s="17"/>
      <c r="I224" s="17"/>
      <c r="J224" s="17"/>
      <c r="K224" s="17"/>
    </row>
    <row r="225" spans="1:11" ht="13.5">
      <c r="A225" s="14"/>
      <c r="B225" s="112" t="s">
        <v>128</v>
      </c>
      <c r="C225" s="56">
        <f>SUM(D225:G225)</f>
        <v>527</v>
      </c>
      <c r="D225" s="57">
        <v>413</v>
      </c>
      <c r="E225" s="57">
        <v>67</v>
      </c>
      <c r="F225" s="57">
        <v>32</v>
      </c>
      <c r="G225" s="58">
        <v>15</v>
      </c>
      <c r="H225" s="17"/>
      <c r="I225" s="17"/>
      <c r="J225" s="17"/>
      <c r="K225" s="17"/>
    </row>
    <row r="226" spans="1:11" ht="13.5">
      <c r="A226" s="14"/>
      <c r="B226" s="112"/>
      <c r="C226" s="53">
        <f>SUM(D226:G226)</f>
        <v>100</v>
      </c>
      <c r="D226" s="54">
        <f>ROUND(SUM(D225/$C225*100),1)</f>
        <v>78.4</v>
      </c>
      <c r="E226" s="54">
        <f>ROUND(SUM(E225/$C225*100),1)</f>
        <v>12.7</v>
      </c>
      <c r="F226" s="54">
        <f>ROUND(SUM(F225/$C225*100),1)</f>
        <v>6.1</v>
      </c>
      <c r="G226" s="55">
        <f>ROUND(SUM(G225/$C225*100),1)</f>
        <v>2.8</v>
      </c>
      <c r="H226" s="17"/>
      <c r="I226" s="17"/>
      <c r="J226" s="17"/>
      <c r="K226" s="17"/>
    </row>
    <row r="227" spans="1:11" ht="13.5">
      <c r="A227" s="14"/>
      <c r="B227" s="112" t="s">
        <v>129</v>
      </c>
      <c r="C227" s="56">
        <f>SUM(D227:G227)</f>
        <v>288</v>
      </c>
      <c r="D227" s="57">
        <v>231</v>
      </c>
      <c r="E227" s="57">
        <v>30</v>
      </c>
      <c r="F227" s="57">
        <v>16</v>
      </c>
      <c r="G227" s="58">
        <v>11</v>
      </c>
      <c r="H227" s="17"/>
      <c r="I227" s="17"/>
      <c r="J227" s="17"/>
      <c r="K227" s="17"/>
    </row>
    <row r="228" spans="1:11" ht="13.5">
      <c r="A228" s="14"/>
      <c r="B228" s="113"/>
      <c r="C228" s="59">
        <f>SUM(D228:G228)</f>
        <v>100</v>
      </c>
      <c r="D228" s="15">
        <f>ROUND(SUM(D227/$C227*100),1)</f>
        <v>80.2</v>
      </c>
      <c r="E228" s="15">
        <f>ROUND(SUM(E227/$C227*100),1)</f>
        <v>10.4</v>
      </c>
      <c r="F228" s="15">
        <f>ROUND(SUM(F227/$C227*100),1)</f>
        <v>5.6</v>
      </c>
      <c r="G228" s="16">
        <f>ROUND(SUM(G227/$C227*100),1)</f>
        <v>3.8</v>
      </c>
      <c r="H228" s="17"/>
      <c r="I228" s="17"/>
      <c r="J228" s="17"/>
      <c r="K228" s="17"/>
    </row>
    <row r="229" spans="1:11" ht="13.5">
      <c r="A229" s="14"/>
      <c r="B229" s="14"/>
      <c r="C229" s="14"/>
      <c r="D229" s="14"/>
      <c r="E229" s="14"/>
      <c r="F229" s="14"/>
      <c r="G229" s="14"/>
      <c r="H229" s="17"/>
      <c r="I229" s="17"/>
      <c r="J229" s="17"/>
      <c r="K229" s="17"/>
    </row>
    <row r="230" spans="1:11" ht="13.5">
      <c r="A230" s="14"/>
      <c r="B230" s="14"/>
      <c r="C230" s="14"/>
      <c r="D230" s="14"/>
      <c r="E230" s="14"/>
      <c r="F230" s="14"/>
      <c r="G230" s="14"/>
      <c r="H230" s="17"/>
      <c r="I230" s="17"/>
      <c r="J230" s="17"/>
      <c r="K230" s="17"/>
    </row>
    <row r="231" spans="1:11" ht="13.5">
      <c r="A231" s="14" t="s">
        <v>193</v>
      </c>
      <c r="B231" s="14"/>
      <c r="C231" s="14"/>
      <c r="D231" s="14"/>
      <c r="E231" s="14"/>
      <c r="F231" s="14"/>
      <c r="G231" s="14"/>
      <c r="H231" s="17"/>
      <c r="I231" s="17"/>
      <c r="J231" s="17"/>
      <c r="K231" s="17"/>
    </row>
    <row r="232" spans="1:11" ht="13.5">
      <c r="A232" s="14" t="s">
        <v>158</v>
      </c>
      <c r="B232" s="14"/>
      <c r="C232" s="14"/>
      <c r="D232" s="14"/>
      <c r="E232" s="14"/>
      <c r="F232" s="14"/>
      <c r="G232" s="14"/>
      <c r="H232" s="17"/>
      <c r="I232" s="17"/>
      <c r="J232" s="17"/>
      <c r="K232" s="17"/>
    </row>
    <row r="233" spans="1:11" ht="13.5">
      <c r="A233" s="14"/>
      <c r="B233" s="14"/>
      <c r="C233" s="14"/>
      <c r="D233" s="14"/>
      <c r="E233" s="14"/>
      <c r="F233" s="14"/>
      <c r="G233" s="2"/>
      <c r="H233" s="17"/>
      <c r="I233" s="17"/>
      <c r="J233" s="17"/>
      <c r="K233" s="17"/>
    </row>
    <row r="234" spans="1:11" ht="40.5">
      <c r="A234" s="14"/>
      <c r="B234" s="3" t="s">
        <v>130</v>
      </c>
      <c r="C234" s="61" t="s">
        <v>9</v>
      </c>
      <c r="D234" s="5" t="s">
        <v>46</v>
      </c>
      <c r="E234" s="5" t="s">
        <v>47</v>
      </c>
      <c r="F234" s="5" t="s">
        <v>48</v>
      </c>
      <c r="G234" s="6" t="s">
        <v>15</v>
      </c>
      <c r="H234" s="17"/>
      <c r="I234" s="17"/>
      <c r="J234" s="17"/>
      <c r="K234" s="17"/>
    </row>
    <row r="235" spans="1:11" ht="13.5">
      <c r="A235" s="14"/>
      <c r="B235" s="114" t="s">
        <v>9</v>
      </c>
      <c r="C235" s="62">
        <f>SUM(C237,C239)</f>
        <v>815</v>
      </c>
      <c r="D235" s="63">
        <f>SUM(D237,D239)</f>
        <v>481</v>
      </c>
      <c r="E235" s="63">
        <f>SUM(E237,E239)</f>
        <v>138</v>
      </c>
      <c r="F235" s="63">
        <f>SUM(F237,F239)</f>
        <v>118</v>
      </c>
      <c r="G235" s="64">
        <f>SUM(G237,G239)</f>
        <v>78</v>
      </c>
      <c r="H235" s="17"/>
      <c r="I235" s="17"/>
      <c r="J235" s="17"/>
      <c r="K235" s="17"/>
    </row>
    <row r="236" spans="1:11" ht="13.5">
      <c r="A236" s="14"/>
      <c r="B236" s="112"/>
      <c r="C236" s="53">
        <f>SUM(D236:G236)</f>
        <v>100</v>
      </c>
      <c r="D236" s="54">
        <f>ROUND(SUM(D235/$C235*100),1)</f>
        <v>59</v>
      </c>
      <c r="E236" s="54">
        <f>ROUND(SUM(E235/$C235*100),1)</f>
        <v>16.9</v>
      </c>
      <c r="F236" s="54">
        <f>ROUND(SUM(F235/$C235*100),1)</f>
        <v>14.5</v>
      </c>
      <c r="G236" s="55">
        <f>ROUND(SUM(G235/$C235*100),1)</f>
        <v>9.6</v>
      </c>
      <c r="H236" s="17"/>
      <c r="I236" s="17"/>
      <c r="J236" s="17"/>
      <c r="K236" s="17"/>
    </row>
    <row r="237" spans="1:11" ht="13.5">
      <c r="A237" s="17"/>
      <c r="B237" s="112" t="s">
        <v>128</v>
      </c>
      <c r="C237" s="56">
        <f>SUM(D237:G237)</f>
        <v>527</v>
      </c>
      <c r="D237" s="57">
        <v>309</v>
      </c>
      <c r="E237" s="57">
        <v>85</v>
      </c>
      <c r="F237" s="57">
        <v>75</v>
      </c>
      <c r="G237" s="58">
        <v>58</v>
      </c>
      <c r="H237" s="17"/>
      <c r="I237" s="17"/>
      <c r="J237" s="17"/>
      <c r="K237" s="17"/>
    </row>
    <row r="238" spans="1:11" ht="13.5">
      <c r="A238" s="17"/>
      <c r="B238" s="112"/>
      <c r="C238" s="53">
        <f>SUM(D238:G238)</f>
        <v>100</v>
      </c>
      <c r="D238" s="54">
        <f>ROUND(SUM(D237/$C237*100),1)</f>
        <v>58.6</v>
      </c>
      <c r="E238" s="54">
        <f>ROUND(SUM(E237/$C237*100),1)</f>
        <v>16.1</v>
      </c>
      <c r="F238" s="54">
        <f>ROUND(SUM(F237/$C237*100),1)</f>
        <v>14.2</v>
      </c>
      <c r="G238" s="55">
        <f>ROUND(SUM(G237/$C237*100),1)+0.1</f>
        <v>11.1</v>
      </c>
      <c r="H238" s="17"/>
      <c r="I238" s="17"/>
      <c r="J238" s="17"/>
      <c r="K238" s="17"/>
    </row>
    <row r="239" spans="1:11" ht="13.5">
      <c r="A239" s="17"/>
      <c r="B239" s="112" t="s">
        <v>129</v>
      </c>
      <c r="C239" s="56">
        <f>SUM(D239:G239)</f>
        <v>288</v>
      </c>
      <c r="D239" s="57">
        <v>172</v>
      </c>
      <c r="E239" s="57">
        <v>53</v>
      </c>
      <c r="F239" s="57">
        <v>43</v>
      </c>
      <c r="G239" s="58">
        <v>20</v>
      </c>
      <c r="H239" s="17"/>
      <c r="I239" s="17"/>
      <c r="J239" s="17"/>
      <c r="K239" s="17"/>
    </row>
    <row r="240" spans="1:11" ht="13.5">
      <c r="A240" s="17"/>
      <c r="B240" s="113"/>
      <c r="C240" s="59">
        <f>SUM(D240:G240)</f>
        <v>100</v>
      </c>
      <c r="D240" s="15">
        <f>ROUND(SUM(D239/$C239*100),1)</f>
        <v>59.7</v>
      </c>
      <c r="E240" s="15">
        <f>ROUND(SUM(E239/$C239*100),1)</f>
        <v>18.4</v>
      </c>
      <c r="F240" s="15">
        <f>ROUND(SUM(F239/$C239*100),1)</f>
        <v>14.9</v>
      </c>
      <c r="G240" s="16">
        <f>ROUND(SUM(G239/$C239*100),1)+0.1</f>
        <v>7</v>
      </c>
      <c r="H240" s="17"/>
      <c r="I240" s="17"/>
      <c r="J240" s="17"/>
      <c r="K240" s="17"/>
    </row>
    <row r="241" spans="1:11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3.5">
      <c r="A243" s="14" t="s">
        <v>194</v>
      </c>
      <c r="B243" s="14"/>
      <c r="C243" s="14"/>
      <c r="D243" s="14"/>
      <c r="E243" s="14"/>
      <c r="F243" s="14"/>
      <c r="G243" s="14"/>
      <c r="H243" s="14"/>
      <c r="I243" s="17"/>
      <c r="J243" s="17"/>
      <c r="K243" s="17"/>
    </row>
    <row r="244" spans="1:11" ht="13.5">
      <c r="A244" s="14" t="s">
        <v>159</v>
      </c>
      <c r="B244" s="14"/>
      <c r="C244" s="14"/>
      <c r="D244" s="14"/>
      <c r="E244" s="14"/>
      <c r="F244" s="14"/>
      <c r="G244" s="14"/>
      <c r="H244" s="14"/>
      <c r="I244" s="17"/>
      <c r="J244" s="17"/>
      <c r="K244" s="17"/>
    </row>
    <row r="245" spans="1:11" ht="13.5">
      <c r="A245" s="14"/>
      <c r="B245" s="14"/>
      <c r="C245" s="14"/>
      <c r="D245" s="14"/>
      <c r="E245" s="14"/>
      <c r="F245" s="14"/>
      <c r="G245" s="14"/>
      <c r="H245" s="2"/>
      <c r="I245" s="17"/>
      <c r="J245" s="17"/>
      <c r="K245" s="17"/>
    </row>
    <row r="246" spans="1:11" ht="27">
      <c r="A246" s="14"/>
      <c r="B246" s="3" t="s">
        <v>130</v>
      </c>
      <c r="C246" s="61" t="s">
        <v>9</v>
      </c>
      <c r="D246" s="5" t="s">
        <v>49</v>
      </c>
      <c r="E246" s="5" t="s">
        <v>50</v>
      </c>
      <c r="F246" s="5" t="s">
        <v>51</v>
      </c>
      <c r="G246" s="5" t="s">
        <v>48</v>
      </c>
      <c r="H246" s="6" t="s">
        <v>15</v>
      </c>
      <c r="I246" s="17"/>
      <c r="J246" s="17"/>
      <c r="K246" s="17"/>
    </row>
    <row r="247" spans="1:11" ht="13.5">
      <c r="A247" s="14"/>
      <c r="B247" s="114" t="s">
        <v>9</v>
      </c>
      <c r="C247" s="62">
        <f aca="true" t="shared" si="38" ref="C247:H247">SUM(C249,C251)</f>
        <v>815</v>
      </c>
      <c r="D247" s="63">
        <f t="shared" si="38"/>
        <v>162</v>
      </c>
      <c r="E247" s="63">
        <f t="shared" si="38"/>
        <v>453</v>
      </c>
      <c r="F247" s="63">
        <f t="shared" si="38"/>
        <v>176</v>
      </c>
      <c r="G247" s="63">
        <f t="shared" si="38"/>
        <v>11</v>
      </c>
      <c r="H247" s="64">
        <f t="shared" si="38"/>
        <v>13</v>
      </c>
      <c r="I247" s="17"/>
      <c r="J247" s="17"/>
      <c r="K247" s="17"/>
    </row>
    <row r="248" spans="1:11" ht="13.5">
      <c r="A248" s="14"/>
      <c r="B248" s="112"/>
      <c r="C248" s="53">
        <f>SUM(D248:H248)</f>
        <v>99.99999999999999</v>
      </c>
      <c r="D248" s="54">
        <f>ROUND(SUM(D247/$C247*100),1)</f>
        <v>19.9</v>
      </c>
      <c r="E248" s="54">
        <f>ROUND(SUM(E247/$C247*100),1)</f>
        <v>55.6</v>
      </c>
      <c r="F248" s="54">
        <f>ROUND(SUM(F247/$C247*100),1)</f>
        <v>21.6</v>
      </c>
      <c r="G248" s="54">
        <f>ROUND(SUM(G247/$C247*100),1)</f>
        <v>1.3</v>
      </c>
      <c r="H248" s="55">
        <f>ROUND(SUM(H247/$C247*100),1)</f>
        <v>1.6</v>
      </c>
      <c r="I248" s="17"/>
      <c r="J248" s="17"/>
      <c r="K248" s="17"/>
    </row>
    <row r="249" spans="1:11" ht="13.5">
      <c r="A249" s="17"/>
      <c r="B249" s="112" t="s">
        <v>128</v>
      </c>
      <c r="C249" s="56">
        <f>SUM(D249:H249)</f>
        <v>527</v>
      </c>
      <c r="D249" s="57">
        <v>113</v>
      </c>
      <c r="E249" s="57">
        <v>288</v>
      </c>
      <c r="F249" s="57">
        <v>112</v>
      </c>
      <c r="G249" s="57">
        <v>7</v>
      </c>
      <c r="H249" s="58">
        <v>7</v>
      </c>
      <c r="I249" s="17"/>
      <c r="K249" s="17"/>
    </row>
    <row r="250" spans="1:11" ht="13.5">
      <c r="A250" s="17"/>
      <c r="B250" s="112"/>
      <c r="C250" s="53">
        <f>SUM(D250:H250)</f>
        <v>100</v>
      </c>
      <c r="D250" s="54">
        <f>ROUND(SUM(D249/$C249*100),1)</f>
        <v>21.4</v>
      </c>
      <c r="E250" s="54">
        <f>ROUND(SUM(E249/$C249*100),1)</f>
        <v>54.6</v>
      </c>
      <c r="F250" s="54">
        <f>ROUND(SUM(F249/$C249*100),1)</f>
        <v>21.3</v>
      </c>
      <c r="G250" s="54">
        <f>ROUND(SUM(G249/$C249*100),1)</f>
        <v>1.3</v>
      </c>
      <c r="H250" s="55">
        <f>ROUND(SUM(H249/$C249*100),1)+0.1</f>
        <v>1.4000000000000001</v>
      </c>
      <c r="I250" s="17"/>
      <c r="K250" s="17"/>
    </row>
    <row r="251" spans="1:11" ht="13.5">
      <c r="A251" s="17"/>
      <c r="B251" s="112" t="s">
        <v>129</v>
      </c>
      <c r="C251" s="56">
        <f>SUM(D251:H251)</f>
        <v>288</v>
      </c>
      <c r="D251" s="57">
        <v>49</v>
      </c>
      <c r="E251" s="57">
        <v>165</v>
      </c>
      <c r="F251" s="57">
        <v>64</v>
      </c>
      <c r="G251" s="57">
        <v>4</v>
      </c>
      <c r="H251" s="58">
        <v>6</v>
      </c>
      <c r="I251" s="17"/>
      <c r="K251" s="17"/>
    </row>
    <row r="252" spans="1:11" ht="13.5">
      <c r="A252" s="17"/>
      <c r="B252" s="113"/>
      <c r="C252" s="59">
        <f>SUM(D252:H252)</f>
        <v>100</v>
      </c>
      <c r="D252" s="15">
        <f>ROUND(SUM(D251/$C251*100),1)</f>
        <v>17</v>
      </c>
      <c r="E252" s="15">
        <f>ROUND(SUM(E251/$C251*100),1)</f>
        <v>57.3</v>
      </c>
      <c r="F252" s="15">
        <f>ROUND(SUM(F251/$C251*100),1)</f>
        <v>22.2</v>
      </c>
      <c r="G252" s="15">
        <f>ROUND(SUM(G251/$C251*100),1)</f>
        <v>1.4</v>
      </c>
      <c r="H252" s="16">
        <f>ROUND(SUM(H251/$C251*100),1)</f>
        <v>2.1</v>
      </c>
      <c r="I252" s="17"/>
      <c r="K252" s="17"/>
    </row>
    <row r="253" spans="1:11" ht="13.5">
      <c r="A253" s="17"/>
      <c r="B253" s="17"/>
      <c r="C253" s="17"/>
      <c r="D253" s="17"/>
      <c r="E253" s="17"/>
      <c r="F253" s="17"/>
      <c r="G253" s="17"/>
      <c r="H253" s="17"/>
      <c r="I253" s="17"/>
      <c r="K253" s="17"/>
    </row>
    <row r="254" spans="1:11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3.5">
      <c r="A255" s="14" t="s">
        <v>195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7"/>
    </row>
    <row r="256" spans="1:11" ht="13.5">
      <c r="A256" s="14" t="s">
        <v>160</v>
      </c>
      <c r="B256" s="14"/>
      <c r="D256" s="14"/>
      <c r="E256" s="14"/>
      <c r="F256" s="14"/>
      <c r="G256" s="14"/>
      <c r="H256" s="14"/>
      <c r="I256" s="14"/>
      <c r="J256" s="14"/>
      <c r="K256" s="17"/>
    </row>
    <row r="257" spans="1:10" ht="13.5">
      <c r="A257" s="40" t="s">
        <v>161</v>
      </c>
      <c r="B257" s="40"/>
      <c r="D257" s="14"/>
      <c r="E257" s="14"/>
      <c r="F257" s="14"/>
      <c r="G257" s="14"/>
      <c r="H257" s="14"/>
      <c r="I257" s="14"/>
      <c r="J257" s="14"/>
    </row>
    <row r="258" spans="1:12" ht="13.5">
      <c r="A258" s="14"/>
      <c r="B258" s="14"/>
      <c r="C258" s="14"/>
      <c r="D258" s="14"/>
      <c r="E258" s="14"/>
      <c r="F258" s="14"/>
      <c r="G258" s="14"/>
      <c r="H258" s="14"/>
      <c r="I258" s="14"/>
      <c r="J258" s="17"/>
      <c r="L258" s="2"/>
    </row>
    <row r="259" spans="1:12" ht="40.5">
      <c r="A259" s="14"/>
      <c r="B259" s="3" t="s">
        <v>130</v>
      </c>
      <c r="C259" s="61" t="s">
        <v>9</v>
      </c>
      <c r="D259" s="5" t="s">
        <v>52</v>
      </c>
      <c r="E259" s="5" t="s">
        <v>53</v>
      </c>
      <c r="F259" s="5" t="s">
        <v>54</v>
      </c>
      <c r="G259" s="5" t="s">
        <v>55</v>
      </c>
      <c r="H259" s="5" t="s">
        <v>56</v>
      </c>
      <c r="I259" s="5" t="s">
        <v>57</v>
      </c>
      <c r="J259" s="5" t="s">
        <v>58</v>
      </c>
      <c r="K259" s="5" t="s">
        <v>8</v>
      </c>
      <c r="L259" s="6" t="s">
        <v>114</v>
      </c>
    </row>
    <row r="260" spans="1:12" ht="13.5">
      <c r="A260" s="14"/>
      <c r="B260" s="114" t="s">
        <v>9</v>
      </c>
      <c r="C260" s="62">
        <f aca="true" t="shared" si="39" ref="C260:L260">SUM(C262,C264)</f>
        <v>6</v>
      </c>
      <c r="D260" s="63">
        <f t="shared" si="39"/>
        <v>1</v>
      </c>
      <c r="E260" s="63">
        <f t="shared" si="39"/>
        <v>3</v>
      </c>
      <c r="F260" s="63">
        <f t="shared" si="39"/>
        <v>1</v>
      </c>
      <c r="G260" s="63">
        <f t="shared" si="39"/>
        <v>0</v>
      </c>
      <c r="H260" s="63">
        <f t="shared" si="39"/>
        <v>0</v>
      </c>
      <c r="I260" s="63">
        <f t="shared" si="39"/>
        <v>0</v>
      </c>
      <c r="J260" s="63">
        <f t="shared" si="39"/>
        <v>0</v>
      </c>
      <c r="K260" s="63">
        <f t="shared" si="39"/>
        <v>0</v>
      </c>
      <c r="L260" s="64">
        <f t="shared" si="39"/>
        <v>1</v>
      </c>
    </row>
    <row r="261" spans="1:12" ht="13.5">
      <c r="A261" s="14"/>
      <c r="B261" s="112"/>
      <c r="C261" s="53">
        <f>SUM(D261:L261)</f>
        <v>100</v>
      </c>
      <c r="D261" s="54">
        <f aca="true" t="shared" si="40" ref="D261:K261">ROUND(SUM(D260/$C260*100),1)</f>
        <v>16.7</v>
      </c>
      <c r="E261" s="54">
        <f t="shared" si="40"/>
        <v>50</v>
      </c>
      <c r="F261" s="54">
        <f t="shared" si="40"/>
        <v>16.7</v>
      </c>
      <c r="G261" s="54">
        <f t="shared" si="40"/>
        <v>0</v>
      </c>
      <c r="H261" s="54">
        <f t="shared" si="40"/>
        <v>0</v>
      </c>
      <c r="I261" s="54">
        <f t="shared" si="40"/>
        <v>0</v>
      </c>
      <c r="J261" s="54">
        <f t="shared" si="40"/>
        <v>0</v>
      </c>
      <c r="K261" s="54">
        <f t="shared" si="40"/>
        <v>0</v>
      </c>
      <c r="L261" s="55">
        <f>ROUND(SUM(L260/$C260*100),1)-0.1</f>
        <v>16.599999999999998</v>
      </c>
    </row>
    <row r="262" spans="1:12" ht="13.5">
      <c r="A262" s="17"/>
      <c r="B262" s="112" t="s">
        <v>128</v>
      </c>
      <c r="C262" s="56">
        <f>SUM(D262:L262)</f>
        <v>3</v>
      </c>
      <c r="D262" s="57">
        <v>0</v>
      </c>
      <c r="E262" s="57">
        <v>1</v>
      </c>
      <c r="F262" s="57">
        <v>1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8">
        <v>1</v>
      </c>
    </row>
    <row r="263" spans="1:12" ht="13.5">
      <c r="A263" s="17"/>
      <c r="B263" s="112"/>
      <c r="C263" s="53">
        <f>SUM(D263:L263)</f>
        <v>100</v>
      </c>
      <c r="D263" s="54">
        <f aca="true" t="shared" si="41" ref="D263:K263">ROUND(SUM(D262/$C262*100),1)</f>
        <v>0</v>
      </c>
      <c r="E263" s="54">
        <f t="shared" si="41"/>
        <v>33.3</v>
      </c>
      <c r="F263" s="54">
        <f t="shared" si="41"/>
        <v>33.3</v>
      </c>
      <c r="G263" s="54">
        <f t="shared" si="41"/>
        <v>0</v>
      </c>
      <c r="H263" s="54">
        <f t="shared" si="41"/>
        <v>0</v>
      </c>
      <c r="I263" s="54">
        <f t="shared" si="41"/>
        <v>0</v>
      </c>
      <c r="J263" s="54">
        <f t="shared" si="41"/>
        <v>0</v>
      </c>
      <c r="K263" s="54">
        <f t="shared" si="41"/>
        <v>0</v>
      </c>
      <c r="L263" s="55">
        <f>ROUND(SUM(L262/$C262*100),1)+0.1</f>
        <v>33.4</v>
      </c>
    </row>
    <row r="264" spans="1:12" ht="13.5">
      <c r="A264" s="17"/>
      <c r="B264" s="112" t="s">
        <v>129</v>
      </c>
      <c r="C264" s="56">
        <f>SUM(D264:L264)</f>
        <v>3</v>
      </c>
      <c r="D264" s="57">
        <v>1</v>
      </c>
      <c r="E264" s="57">
        <v>2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58">
        <v>0</v>
      </c>
    </row>
    <row r="265" spans="1:12" ht="13.5">
      <c r="A265" s="17"/>
      <c r="B265" s="113"/>
      <c r="C265" s="59">
        <f>SUM(D265:L265)</f>
        <v>100</v>
      </c>
      <c r="D265" s="15">
        <f aca="true" t="shared" si="42" ref="D265:K265">ROUND(SUM(D264/$C264*100),1)</f>
        <v>33.3</v>
      </c>
      <c r="E265" s="15">
        <f t="shared" si="42"/>
        <v>66.7</v>
      </c>
      <c r="F265" s="15">
        <f t="shared" si="42"/>
        <v>0</v>
      </c>
      <c r="G265" s="15">
        <f t="shared" si="42"/>
        <v>0</v>
      </c>
      <c r="H265" s="15">
        <f t="shared" si="42"/>
        <v>0</v>
      </c>
      <c r="I265" s="15">
        <f t="shared" si="42"/>
        <v>0</v>
      </c>
      <c r="J265" s="15">
        <f t="shared" si="42"/>
        <v>0</v>
      </c>
      <c r="K265" s="15">
        <f t="shared" si="42"/>
        <v>0</v>
      </c>
      <c r="L265" s="16">
        <f>ROUND(SUM(L264/$C264*100),1)</f>
        <v>0</v>
      </c>
    </row>
    <row r="266" spans="1:11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3.5">
      <c r="A268" s="14" t="s">
        <v>219</v>
      </c>
      <c r="B268" s="14"/>
      <c r="C268" s="14"/>
      <c r="D268" s="14"/>
      <c r="E268" s="14"/>
      <c r="F268" s="14"/>
      <c r="G268" s="14"/>
      <c r="H268" s="14"/>
      <c r="I268" s="14"/>
      <c r="J268" s="17"/>
      <c r="K268" s="17"/>
    </row>
    <row r="269" spans="1:11" ht="13.5">
      <c r="A269" s="14" t="s">
        <v>162</v>
      </c>
      <c r="B269" s="14"/>
      <c r="C269" s="14"/>
      <c r="D269" s="14"/>
      <c r="E269" s="14"/>
      <c r="F269" s="14"/>
      <c r="G269" s="14"/>
      <c r="H269" s="14"/>
      <c r="I269" s="14"/>
      <c r="J269" s="17"/>
      <c r="K269" s="17"/>
    </row>
    <row r="270" spans="1:11" ht="13.5">
      <c r="A270" s="14"/>
      <c r="B270" s="14"/>
      <c r="C270" s="14"/>
      <c r="D270" s="14"/>
      <c r="E270" s="14"/>
      <c r="F270" s="14"/>
      <c r="G270" s="14"/>
      <c r="H270" s="14"/>
      <c r="J270" s="2"/>
      <c r="K270" s="17"/>
    </row>
    <row r="271" spans="1:11" ht="40.5" customHeight="1">
      <c r="A271" s="14"/>
      <c r="B271" s="3" t="s">
        <v>130</v>
      </c>
      <c r="C271" s="61" t="s">
        <v>9</v>
      </c>
      <c r="D271" s="5" t="s">
        <v>59</v>
      </c>
      <c r="E271" s="5" t="s">
        <v>60</v>
      </c>
      <c r="F271" s="5" t="s">
        <v>61</v>
      </c>
      <c r="G271" s="5" t="s">
        <v>62</v>
      </c>
      <c r="H271" s="5" t="s">
        <v>63</v>
      </c>
      <c r="I271" s="5" t="s">
        <v>38</v>
      </c>
      <c r="J271" s="6" t="s">
        <v>15</v>
      </c>
      <c r="K271" s="17"/>
    </row>
    <row r="272" spans="1:11" ht="13.5">
      <c r="A272" s="14"/>
      <c r="B272" s="114" t="s">
        <v>9</v>
      </c>
      <c r="C272" s="62">
        <f aca="true" t="shared" si="43" ref="C272:J272">SUM(C274,C276)</f>
        <v>815</v>
      </c>
      <c r="D272" s="63">
        <f t="shared" si="43"/>
        <v>68</v>
      </c>
      <c r="E272" s="63">
        <f t="shared" si="43"/>
        <v>505</v>
      </c>
      <c r="F272" s="63">
        <f t="shared" si="43"/>
        <v>205</v>
      </c>
      <c r="G272" s="63">
        <f t="shared" si="43"/>
        <v>12</v>
      </c>
      <c r="H272" s="63">
        <f t="shared" si="43"/>
        <v>3</v>
      </c>
      <c r="I272" s="63">
        <f t="shared" si="43"/>
        <v>5</v>
      </c>
      <c r="J272" s="64">
        <f t="shared" si="43"/>
        <v>17</v>
      </c>
      <c r="K272" s="17"/>
    </row>
    <row r="273" spans="1:11" ht="13.5">
      <c r="A273" s="14"/>
      <c r="B273" s="112"/>
      <c r="C273" s="53">
        <f>SUM(D273:J273)</f>
        <v>100</v>
      </c>
      <c r="D273" s="54">
        <f aca="true" t="shared" si="44" ref="D273:I273">ROUND(SUM(D272/$C272*100),1)</f>
        <v>8.3</v>
      </c>
      <c r="E273" s="54">
        <f t="shared" si="44"/>
        <v>62</v>
      </c>
      <c r="F273" s="54">
        <f t="shared" si="44"/>
        <v>25.2</v>
      </c>
      <c r="G273" s="54">
        <f t="shared" si="44"/>
        <v>1.5</v>
      </c>
      <c r="H273" s="54">
        <f t="shared" si="44"/>
        <v>0.4</v>
      </c>
      <c r="I273" s="54">
        <f t="shared" si="44"/>
        <v>0.6</v>
      </c>
      <c r="J273" s="55">
        <f>ROUND(SUM(J272/$C272*100),1)-0.1</f>
        <v>2</v>
      </c>
      <c r="K273" s="17"/>
    </row>
    <row r="274" spans="1:11" ht="13.5">
      <c r="A274" s="17"/>
      <c r="B274" s="112" t="s">
        <v>128</v>
      </c>
      <c r="C274" s="56">
        <f>SUM(D274:J274)</f>
        <v>527</v>
      </c>
      <c r="D274" s="57">
        <v>34</v>
      </c>
      <c r="E274" s="57">
        <v>318</v>
      </c>
      <c r="F274" s="57">
        <v>148</v>
      </c>
      <c r="G274" s="57">
        <v>12</v>
      </c>
      <c r="H274" s="57">
        <v>1</v>
      </c>
      <c r="I274" s="57">
        <v>3</v>
      </c>
      <c r="J274" s="58">
        <v>11</v>
      </c>
      <c r="K274" s="17"/>
    </row>
    <row r="275" spans="1:11" ht="13.5">
      <c r="A275" s="17"/>
      <c r="B275" s="112"/>
      <c r="C275" s="53">
        <f>SUM(D275:J275)</f>
        <v>100</v>
      </c>
      <c r="D275" s="54">
        <f aca="true" t="shared" si="45" ref="D275:I275">ROUND(SUM(D274/$C274*100),1)</f>
        <v>6.5</v>
      </c>
      <c r="E275" s="54">
        <f t="shared" si="45"/>
        <v>60.3</v>
      </c>
      <c r="F275" s="54">
        <f t="shared" si="45"/>
        <v>28.1</v>
      </c>
      <c r="G275" s="54">
        <f t="shared" si="45"/>
        <v>2.3</v>
      </c>
      <c r="H275" s="54">
        <f t="shared" si="45"/>
        <v>0.2</v>
      </c>
      <c r="I275" s="54">
        <f t="shared" si="45"/>
        <v>0.6</v>
      </c>
      <c r="J275" s="55">
        <f>ROUND(SUM(J274/$C274*100),1)-0.1</f>
        <v>2</v>
      </c>
      <c r="K275" s="17"/>
    </row>
    <row r="276" spans="1:11" ht="13.5">
      <c r="A276" s="17"/>
      <c r="B276" s="112" t="s">
        <v>129</v>
      </c>
      <c r="C276" s="56">
        <f>SUM(D276:J276)</f>
        <v>288</v>
      </c>
      <c r="D276" s="57">
        <v>34</v>
      </c>
      <c r="E276" s="57">
        <v>187</v>
      </c>
      <c r="F276" s="57">
        <v>57</v>
      </c>
      <c r="G276" s="57">
        <v>0</v>
      </c>
      <c r="H276" s="57">
        <v>2</v>
      </c>
      <c r="I276" s="57">
        <v>2</v>
      </c>
      <c r="J276" s="58">
        <v>6</v>
      </c>
      <c r="K276" s="17"/>
    </row>
    <row r="277" spans="1:11" ht="13.5">
      <c r="A277" s="17"/>
      <c r="B277" s="113"/>
      <c r="C277" s="59">
        <f>SUM(D277:J277)</f>
        <v>100</v>
      </c>
      <c r="D277" s="15">
        <f aca="true" t="shared" si="46" ref="D277:J277">ROUND(SUM(D276/$C276*100),1)</f>
        <v>11.8</v>
      </c>
      <c r="E277" s="15">
        <f t="shared" si="46"/>
        <v>64.9</v>
      </c>
      <c r="F277" s="15">
        <f t="shared" si="46"/>
        <v>19.8</v>
      </c>
      <c r="G277" s="15">
        <f t="shared" si="46"/>
        <v>0</v>
      </c>
      <c r="H277" s="15">
        <f t="shared" si="46"/>
        <v>0.7</v>
      </c>
      <c r="I277" s="15">
        <f t="shared" si="46"/>
        <v>0.7</v>
      </c>
      <c r="J277" s="16">
        <f t="shared" si="46"/>
        <v>2.1</v>
      </c>
      <c r="K277" s="17"/>
    </row>
    <row r="278" spans="1:11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3.5">
      <c r="A280" s="14" t="s">
        <v>196</v>
      </c>
      <c r="B280" s="14"/>
      <c r="C280" s="14"/>
      <c r="D280" s="14"/>
      <c r="E280" s="14"/>
      <c r="F280" s="14"/>
      <c r="G280" s="14"/>
      <c r="H280" s="17"/>
      <c r="I280" s="17"/>
      <c r="J280" s="17"/>
      <c r="K280" s="17"/>
    </row>
    <row r="281" spans="1:11" ht="13.5">
      <c r="A281" s="14" t="s">
        <v>163</v>
      </c>
      <c r="B281" s="14"/>
      <c r="C281" s="14"/>
      <c r="D281" s="14"/>
      <c r="E281" s="14"/>
      <c r="F281" s="14"/>
      <c r="G281" s="14"/>
      <c r="H281" s="17"/>
      <c r="I281" s="17"/>
      <c r="J281" s="17"/>
      <c r="K281" s="17"/>
    </row>
    <row r="282" spans="1:11" ht="13.5">
      <c r="A282" s="14"/>
      <c r="B282" s="14"/>
      <c r="C282" s="14"/>
      <c r="D282" s="14"/>
      <c r="E282" s="14"/>
      <c r="F282" s="14"/>
      <c r="G282" s="2" t="s">
        <v>1</v>
      </c>
      <c r="H282" s="17"/>
      <c r="I282" s="17"/>
      <c r="J282" s="17"/>
      <c r="K282" s="17"/>
    </row>
    <row r="283" spans="1:11" ht="27">
      <c r="A283" s="14"/>
      <c r="B283" s="3" t="s">
        <v>130</v>
      </c>
      <c r="C283" s="61" t="s">
        <v>9</v>
      </c>
      <c r="D283" s="5" t="s">
        <v>64</v>
      </c>
      <c r="E283" s="5" t="s">
        <v>65</v>
      </c>
      <c r="F283" s="5" t="s">
        <v>66</v>
      </c>
      <c r="G283" s="6" t="s">
        <v>15</v>
      </c>
      <c r="H283" s="17"/>
      <c r="I283" s="17"/>
      <c r="J283" s="17"/>
      <c r="K283" s="17"/>
    </row>
    <row r="284" spans="1:11" ht="13.5">
      <c r="A284" s="14"/>
      <c r="B284" s="114" t="s">
        <v>9</v>
      </c>
      <c r="C284" s="62">
        <f>SUM(C286,C288)</f>
        <v>815</v>
      </c>
      <c r="D284" s="63">
        <f>SUM(D286,D288)</f>
        <v>59</v>
      </c>
      <c r="E284" s="63">
        <f>SUM(E286,E288)</f>
        <v>703</v>
      </c>
      <c r="F284" s="63">
        <f>SUM(F286,F288)</f>
        <v>37</v>
      </c>
      <c r="G284" s="64">
        <f>SUM(G286,G288)</f>
        <v>16</v>
      </c>
      <c r="H284" s="17"/>
      <c r="I284" s="17"/>
      <c r="J284" s="17"/>
      <c r="K284" s="17"/>
    </row>
    <row r="285" spans="1:11" ht="13.5">
      <c r="A285" s="14"/>
      <c r="B285" s="112"/>
      <c r="C285" s="53">
        <f>SUM(D285:G285)</f>
        <v>100</v>
      </c>
      <c r="D285" s="54">
        <f>ROUND(SUM(D284/$C284*100),1)</f>
        <v>7.2</v>
      </c>
      <c r="E285" s="54">
        <f>ROUND(SUM(E284/$C284*100),1)</f>
        <v>86.3</v>
      </c>
      <c r="F285" s="54">
        <f>ROUND(SUM(F284/$C284*100),1)</f>
        <v>4.5</v>
      </c>
      <c r="G285" s="55">
        <f>ROUND(SUM(G284/$C284*100),1)</f>
        <v>2</v>
      </c>
      <c r="H285" s="17"/>
      <c r="I285" s="17"/>
      <c r="J285" s="17"/>
      <c r="K285" s="17"/>
    </row>
    <row r="286" spans="1:10" ht="13.5">
      <c r="A286" s="17"/>
      <c r="B286" s="112" t="s">
        <v>128</v>
      </c>
      <c r="C286" s="56">
        <f>SUM(D286:G286)</f>
        <v>527</v>
      </c>
      <c r="D286" s="57">
        <v>38</v>
      </c>
      <c r="E286" s="57">
        <v>454</v>
      </c>
      <c r="F286" s="57">
        <v>26</v>
      </c>
      <c r="G286" s="58">
        <v>9</v>
      </c>
      <c r="H286" s="17"/>
      <c r="I286" s="17"/>
      <c r="J286" s="17"/>
    </row>
    <row r="287" spans="2:7" ht="13.5">
      <c r="B287" s="112"/>
      <c r="C287" s="53">
        <f>SUM(D287:G287)</f>
        <v>100</v>
      </c>
      <c r="D287" s="54">
        <f>ROUND(SUM(D286/$C286*100),1)</f>
        <v>7.2</v>
      </c>
      <c r="E287" s="54">
        <f>ROUND(SUM(E286/$C286*100),1)</f>
        <v>86.1</v>
      </c>
      <c r="F287" s="54">
        <f>ROUND(SUM(F286/$C286*100),1)</f>
        <v>4.9</v>
      </c>
      <c r="G287" s="55">
        <f>ROUND(SUM(G286/$C286*100),1)+0.1</f>
        <v>1.8</v>
      </c>
    </row>
    <row r="288" spans="2:7" ht="13.5">
      <c r="B288" s="112" t="s">
        <v>129</v>
      </c>
      <c r="C288" s="56">
        <f>SUM(D288:G288)</f>
        <v>288</v>
      </c>
      <c r="D288" s="57">
        <v>21</v>
      </c>
      <c r="E288" s="57">
        <v>249</v>
      </c>
      <c r="F288" s="57">
        <v>11</v>
      </c>
      <c r="G288" s="58">
        <v>7</v>
      </c>
    </row>
    <row r="289" spans="2:7" ht="13.5">
      <c r="B289" s="113"/>
      <c r="C289" s="59">
        <f>SUM(D289:G289)</f>
        <v>100</v>
      </c>
      <c r="D289" s="15">
        <f>ROUND(SUM(D288/$C288*100),1)</f>
        <v>7.3</v>
      </c>
      <c r="E289" s="15">
        <f>ROUND(SUM(E288/$C288*100),1)</f>
        <v>86.5</v>
      </c>
      <c r="F289" s="15">
        <f>ROUND(SUM(F288/$C288*100),1)</f>
        <v>3.8</v>
      </c>
      <c r="G289" s="16">
        <f>ROUND(SUM(G288/$C288*100),1)</f>
        <v>2.4</v>
      </c>
    </row>
  </sheetData>
  <sheetProtection/>
  <mergeCells count="69">
    <mergeCell ref="B19:B20"/>
    <mergeCell ref="B21:B22"/>
    <mergeCell ref="B29:B30"/>
    <mergeCell ref="B31:B32"/>
    <mergeCell ref="B17:B18"/>
    <mergeCell ref="B53:B54"/>
    <mergeCell ref="B55:B56"/>
    <mergeCell ref="B57:B58"/>
    <mergeCell ref="B65:B66"/>
    <mergeCell ref="B33:B34"/>
    <mergeCell ref="B41:B42"/>
    <mergeCell ref="B43:B44"/>
    <mergeCell ref="B45:B46"/>
    <mergeCell ref="B82:B83"/>
    <mergeCell ref="B91:B92"/>
    <mergeCell ref="B93:B94"/>
    <mergeCell ref="B95:B96"/>
    <mergeCell ref="B67:B68"/>
    <mergeCell ref="B69:B70"/>
    <mergeCell ref="B78:B79"/>
    <mergeCell ref="B80:B81"/>
    <mergeCell ref="B117:B118"/>
    <mergeCell ref="B119:B120"/>
    <mergeCell ref="B127:B128"/>
    <mergeCell ref="B129:B130"/>
    <mergeCell ref="B103:B104"/>
    <mergeCell ref="B105:B106"/>
    <mergeCell ref="B107:B108"/>
    <mergeCell ref="B115:B116"/>
    <mergeCell ref="B151:B152"/>
    <mergeCell ref="B153:B154"/>
    <mergeCell ref="B155:B156"/>
    <mergeCell ref="B163:B164"/>
    <mergeCell ref="B131:B132"/>
    <mergeCell ref="B139:B140"/>
    <mergeCell ref="B141:B142"/>
    <mergeCell ref="B143:B144"/>
    <mergeCell ref="B179:B180"/>
    <mergeCell ref="B187:B188"/>
    <mergeCell ref="B189:B190"/>
    <mergeCell ref="B191:B192"/>
    <mergeCell ref="B165:B166"/>
    <mergeCell ref="B167:B168"/>
    <mergeCell ref="B175:B176"/>
    <mergeCell ref="B177:B178"/>
    <mergeCell ref="B213:B214"/>
    <mergeCell ref="B215:B216"/>
    <mergeCell ref="B223:B224"/>
    <mergeCell ref="B225:B226"/>
    <mergeCell ref="B199:B200"/>
    <mergeCell ref="B201:B202"/>
    <mergeCell ref="B203:B204"/>
    <mergeCell ref="B211:B212"/>
    <mergeCell ref="B247:B248"/>
    <mergeCell ref="B249:B250"/>
    <mergeCell ref="B251:B252"/>
    <mergeCell ref="B260:B261"/>
    <mergeCell ref="B227:B228"/>
    <mergeCell ref="B235:B236"/>
    <mergeCell ref="B237:B238"/>
    <mergeCell ref="B239:B240"/>
    <mergeCell ref="B276:B277"/>
    <mergeCell ref="B284:B285"/>
    <mergeCell ref="B286:B287"/>
    <mergeCell ref="B288:B289"/>
    <mergeCell ref="B262:B263"/>
    <mergeCell ref="B264:B265"/>
    <mergeCell ref="B272:B273"/>
    <mergeCell ref="B274:B2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&amp;C&amp;"ＭＳ Ｐ明朝,標準"　</oddHeader>
  </headerFooter>
  <rowBreaks count="5" manualBreakCount="5">
    <brk id="59" max="11" man="1"/>
    <brk id="110" max="11" man="1"/>
    <brk id="158" max="11" man="1"/>
    <brk id="206" max="11" man="1"/>
    <brk id="25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3">
      <selection activeCell="A37" sqref="A37"/>
    </sheetView>
  </sheetViews>
  <sheetFormatPr defaultColWidth="9.00390625" defaultRowHeight="13.5"/>
  <cols>
    <col min="1" max="1" width="1.875" style="0" customWidth="1"/>
    <col min="2" max="2" width="8.00390625" style="0" customWidth="1"/>
    <col min="3" max="21" width="6.75390625" style="0" customWidth="1"/>
  </cols>
  <sheetData>
    <row r="1" spans="1:21" ht="13.5">
      <c r="A1" s="18" t="s">
        <v>197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7"/>
    </row>
    <row r="2" spans="1:21" ht="13.5">
      <c r="A2" s="18" t="s">
        <v>164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7"/>
    </row>
    <row r="3" spans="2:21" ht="13.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U3" s="19" t="s">
        <v>1</v>
      </c>
    </row>
    <row r="4" spans="2:21" ht="27">
      <c r="B4" s="3" t="s">
        <v>130</v>
      </c>
      <c r="C4" s="79" t="s">
        <v>67</v>
      </c>
      <c r="D4" s="20" t="s">
        <v>68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74</v>
      </c>
      <c r="K4" s="20" t="s">
        <v>75</v>
      </c>
      <c r="L4" s="20" t="s">
        <v>76</v>
      </c>
      <c r="M4" s="20" t="s">
        <v>77</v>
      </c>
      <c r="N4" s="20" t="s">
        <v>78</v>
      </c>
      <c r="O4" s="20" t="s">
        <v>79</v>
      </c>
      <c r="P4" s="20" t="s">
        <v>80</v>
      </c>
      <c r="Q4" s="20" t="s">
        <v>81</v>
      </c>
      <c r="R4" s="20" t="s">
        <v>82</v>
      </c>
      <c r="S4" s="20" t="s">
        <v>83</v>
      </c>
      <c r="T4" s="20" t="s">
        <v>84</v>
      </c>
      <c r="U4" s="21" t="s">
        <v>8</v>
      </c>
    </row>
    <row r="5" spans="2:21" ht="13.5">
      <c r="B5" s="114" t="s">
        <v>9</v>
      </c>
      <c r="C5" s="76">
        <f>SUM(C7,C9)</f>
        <v>815</v>
      </c>
      <c r="D5" s="77">
        <f>SUM(D7,D9)</f>
        <v>281</v>
      </c>
      <c r="E5" s="77">
        <f aca="true" t="shared" si="0" ref="E5:U5">SUM(E7,E9)</f>
        <v>58</v>
      </c>
      <c r="F5" s="77">
        <f t="shared" si="0"/>
        <v>17</v>
      </c>
      <c r="G5" s="77">
        <f t="shared" si="0"/>
        <v>271</v>
      </c>
      <c r="H5" s="77">
        <f t="shared" si="0"/>
        <v>175</v>
      </c>
      <c r="I5" s="77">
        <f t="shared" si="0"/>
        <v>60</v>
      </c>
      <c r="J5" s="77">
        <f t="shared" si="0"/>
        <v>34</v>
      </c>
      <c r="K5" s="77">
        <f t="shared" si="0"/>
        <v>58</v>
      </c>
      <c r="L5" s="77">
        <f t="shared" si="0"/>
        <v>149</v>
      </c>
      <c r="M5" s="77">
        <f t="shared" si="0"/>
        <v>263</v>
      </c>
      <c r="N5" s="77">
        <f t="shared" si="0"/>
        <v>52</v>
      </c>
      <c r="O5" s="77">
        <f t="shared" si="0"/>
        <v>30</v>
      </c>
      <c r="P5" s="77">
        <f t="shared" si="0"/>
        <v>321</v>
      </c>
      <c r="Q5" s="77">
        <f t="shared" si="0"/>
        <v>11</v>
      </c>
      <c r="R5" s="77">
        <f t="shared" si="0"/>
        <v>22</v>
      </c>
      <c r="S5" s="77">
        <f t="shared" si="0"/>
        <v>17</v>
      </c>
      <c r="T5" s="77">
        <f t="shared" si="0"/>
        <v>325</v>
      </c>
      <c r="U5" s="78">
        <f t="shared" si="0"/>
        <v>58</v>
      </c>
    </row>
    <row r="6" spans="2:21" ht="13.5">
      <c r="B6" s="112"/>
      <c r="C6" s="70"/>
      <c r="D6" s="73">
        <f>D5/C5*100</f>
        <v>34.47852760736196</v>
      </c>
      <c r="E6" s="73">
        <f aca="true" t="shared" si="1" ref="E6:U6">E5/$C$5*100</f>
        <v>7.116564417177915</v>
      </c>
      <c r="F6" s="73">
        <f t="shared" si="1"/>
        <v>2.085889570552147</v>
      </c>
      <c r="G6" s="73">
        <f t="shared" si="1"/>
        <v>33.25153374233129</v>
      </c>
      <c r="H6" s="73">
        <f t="shared" si="1"/>
        <v>21.472392638036812</v>
      </c>
      <c r="I6" s="73">
        <f t="shared" si="1"/>
        <v>7.361963190184049</v>
      </c>
      <c r="J6" s="73">
        <f t="shared" si="1"/>
        <v>4.171779141104294</v>
      </c>
      <c r="K6" s="73">
        <f t="shared" si="1"/>
        <v>7.116564417177915</v>
      </c>
      <c r="L6" s="73">
        <f t="shared" si="1"/>
        <v>18.282208588957054</v>
      </c>
      <c r="M6" s="73">
        <f t="shared" si="1"/>
        <v>32.26993865030675</v>
      </c>
      <c r="N6" s="73">
        <f t="shared" si="1"/>
        <v>6.38036809815951</v>
      </c>
      <c r="O6" s="73">
        <f t="shared" si="1"/>
        <v>3.6809815950920246</v>
      </c>
      <c r="P6" s="73">
        <f t="shared" si="1"/>
        <v>39.38650306748466</v>
      </c>
      <c r="Q6" s="73">
        <f t="shared" si="1"/>
        <v>1.3496932515337423</v>
      </c>
      <c r="R6" s="73">
        <f t="shared" si="1"/>
        <v>2.6993865030674846</v>
      </c>
      <c r="S6" s="73">
        <f t="shared" si="1"/>
        <v>2.085889570552147</v>
      </c>
      <c r="T6" s="73">
        <f t="shared" si="1"/>
        <v>39.87730061349693</v>
      </c>
      <c r="U6" s="74">
        <f t="shared" si="1"/>
        <v>7.116564417177915</v>
      </c>
    </row>
    <row r="7" spans="2:21" ht="13.5">
      <c r="B7" s="112" t="s">
        <v>128</v>
      </c>
      <c r="C7" s="70">
        <v>527</v>
      </c>
      <c r="D7" s="71">
        <v>193</v>
      </c>
      <c r="E7" s="71">
        <v>38</v>
      </c>
      <c r="F7" s="71">
        <v>10</v>
      </c>
      <c r="G7" s="71">
        <v>179</v>
      </c>
      <c r="H7" s="71">
        <v>117</v>
      </c>
      <c r="I7" s="71">
        <v>43</v>
      </c>
      <c r="J7" s="71">
        <v>24</v>
      </c>
      <c r="K7" s="71">
        <v>40</v>
      </c>
      <c r="L7" s="71">
        <v>94</v>
      </c>
      <c r="M7" s="71">
        <v>182</v>
      </c>
      <c r="N7" s="71">
        <v>29</v>
      </c>
      <c r="O7" s="71">
        <v>12</v>
      </c>
      <c r="P7" s="71">
        <v>220</v>
      </c>
      <c r="Q7" s="71">
        <v>5</v>
      </c>
      <c r="R7" s="71">
        <v>14</v>
      </c>
      <c r="S7" s="71">
        <v>9</v>
      </c>
      <c r="T7" s="71">
        <v>201</v>
      </c>
      <c r="U7" s="72">
        <v>31</v>
      </c>
    </row>
    <row r="8" spans="2:21" ht="13.5">
      <c r="B8" s="112"/>
      <c r="C8" s="70"/>
      <c r="D8" s="73">
        <f>D7/C7*100</f>
        <v>36.62239089184061</v>
      </c>
      <c r="E8" s="73">
        <f aca="true" t="shared" si="2" ref="E8:U8">E7/$C$5*100</f>
        <v>4.662576687116564</v>
      </c>
      <c r="F8" s="73">
        <f t="shared" si="2"/>
        <v>1.2269938650306749</v>
      </c>
      <c r="G8" s="73">
        <f t="shared" si="2"/>
        <v>21.96319018404908</v>
      </c>
      <c r="H8" s="73">
        <f t="shared" si="2"/>
        <v>14.355828220858896</v>
      </c>
      <c r="I8" s="73">
        <f t="shared" si="2"/>
        <v>5.276073619631902</v>
      </c>
      <c r="J8" s="73">
        <f t="shared" si="2"/>
        <v>2.9447852760736195</v>
      </c>
      <c r="K8" s="73">
        <f t="shared" si="2"/>
        <v>4.9079754601226995</v>
      </c>
      <c r="L8" s="73">
        <f t="shared" si="2"/>
        <v>11.533742331288344</v>
      </c>
      <c r="M8" s="73">
        <f t="shared" si="2"/>
        <v>22.33128834355828</v>
      </c>
      <c r="N8" s="73">
        <f t="shared" si="2"/>
        <v>3.5582822085889574</v>
      </c>
      <c r="O8" s="73">
        <f t="shared" si="2"/>
        <v>1.4723926380368098</v>
      </c>
      <c r="P8" s="73">
        <f t="shared" si="2"/>
        <v>26.993865030674847</v>
      </c>
      <c r="Q8" s="73">
        <f t="shared" si="2"/>
        <v>0.6134969325153374</v>
      </c>
      <c r="R8" s="73">
        <f t="shared" si="2"/>
        <v>1.7177914110429449</v>
      </c>
      <c r="S8" s="73">
        <f t="shared" si="2"/>
        <v>1.1042944785276074</v>
      </c>
      <c r="T8" s="73">
        <f t="shared" si="2"/>
        <v>24.662576687116562</v>
      </c>
      <c r="U8" s="74">
        <f t="shared" si="2"/>
        <v>3.8036809815950923</v>
      </c>
    </row>
    <row r="9" spans="2:21" ht="13.5">
      <c r="B9" s="112" t="s">
        <v>129</v>
      </c>
      <c r="C9" s="70">
        <v>288</v>
      </c>
      <c r="D9" s="71">
        <v>88</v>
      </c>
      <c r="E9" s="71">
        <v>20</v>
      </c>
      <c r="F9" s="71">
        <v>7</v>
      </c>
      <c r="G9" s="71">
        <v>92</v>
      </c>
      <c r="H9" s="71">
        <v>58</v>
      </c>
      <c r="I9" s="71">
        <v>17</v>
      </c>
      <c r="J9" s="71">
        <v>10</v>
      </c>
      <c r="K9" s="71">
        <v>18</v>
      </c>
      <c r="L9" s="71">
        <v>55</v>
      </c>
      <c r="M9" s="71">
        <v>81</v>
      </c>
      <c r="N9" s="71">
        <v>23</v>
      </c>
      <c r="O9" s="71">
        <v>18</v>
      </c>
      <c r="P9" s="71">
        <v>101</v>
      </c>
      <c r="Q9" s="71">
        <v>6</v>
      </c>
      <c r="R9" s="71">
        <v>8</v>
      </c>
      <c r="S9" s="71">
        <v>8</v>
      </c>
      <c r="T9" s="71">
        <v>124</v>
      </c>
      <c r="U9" s="72">
        <v>27</v>
      </c>
    </row>
    <row r="10" spans="2:21" ht="13.5">
      <c r="B10" s="113"/>
      <c r="C10" s="75"/>
      <c r="D10" s="22">
        <f>D9/C9*100</f>
        <v>30.555555555555557</v>
      </c>
      <c r="E10" s="22">
        <f aca="true" t="shared" si="3" ref="E10:U10">E9/$C$5*100</f>
        <v>2.4539877300613497</v>
      </c>
      <c r="F10" s="22">
        <f t="shared" si="3"/>
        <v>0.8588957055214724</v>
      </c>
      <c r="G10" s="22">
        <f t="shared" si="3"/>
        <v>11.28834355828221</v>
      </c>
      <c r="H10" s="22">
        <f t="shared" si="3"/>
        <v>7.116564417177915</v>
      </c>
      <c r="I10" s="22">
        <f t="shared" si="3"/>
        <v>2.085889570552147</v>
      </c>
      <c r="J10" s="22">
        <f t="shared" si="3"/>
        <v>1.2269938650306749</v>
      </c>
      <c r="K10" s="22">
        <f t="shared" si="3"/>
        <v>2.208588957055215</v>
      </c>
      <c r="L10" s="22">
        <f t="shared" si="3"/>
        <v>6.748466257668712</v>
      </c>
      <c r="M10" s="22">
        <f t="shared" si="3"/>
        <v>9.938650306748466</v>
      </c>
      <c r="N10" s="22">
        <f t="shared" si="3"/>
        <v>2.8220858895705523</v>
      </c>
      <c r="O10" s="22">
        <f t="shared" si="3"/>
        <v>2.208588957055215</v>
      </c>
      <c r="P10" s="22">
        <f t="shared" si="3"/>
        <v>12.392638036809817</v>
      </c>
      <c r="Q10" s="22">
        <f t="shared" si="3"/>
        <v>0.7361963190184049</v>
      </c>
      <c r="R10" s="22">
        <f t="shared" si="3"/>
        <v>0.98159509202454</v>
      </c>
      <c r="S10" s="22">
        <f t="shared" si="3"/>
        <v>0.98159509202454</v>
      </c>
      <c r="T10" s="22">
        <f t="shared" si="3"/>
        <v>15.214723926380369</v>
      </c>
      <c r="U10" s="23">
        <f t="shared" si="3"/>
        <v>3.3128834355828225</v>
      </c>
    </row>
    <row r="11" spans="2:21" ht="13.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7"/>
    </row>
    <row r="12" spans="2:21" ht="13.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7"/>
    </row>
    <row r="13" spans="1:21" ht="13.5">
      <c r="A13" s="18" t="s">
        <v>198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7"/>
    </row>
    <row r="14" spans="1:21" ht="13.5">
      <c r="A14" s="18" t="s">
        <v>164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7"/>
    </row>
    <row r="15" spans="2:21" ht="13.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U15" s="19" t="s">
        <v>1</v>
      </c>
    </row>
    <row r="16" spans="2:21" ht="27">
      <c r="B16" s="3" t="s">
        <v>130</v>
      </c>
      <c r="C16" s="79" t="s">
        <v>67</v>
      </c>
      <c r="D16" s="20" t="s">
        <v>68</v>
      </c>
      <c r="E16" s="20" t="s">
        <v>69</v>
      </c>
      <c r="F16" s="20" t="s">
        <v>70</v>
      </c>
      <c r="G16" s="20" t="s">
        <v>71</v>
      </c>
      <c r="H16" s="20" t="s">
        <v>72</v>
      </c>
      <c r="I16" s="20" t="s">
        <v>73</v>
      </c>
      <c r="J16" s="20" t="s">
        <v>74</v>
      </c>
      <c r="K16" s="20" t="s">
        <v>75</v>
      </c>
      <c r="L16" s="20" t="s">
        <v>76</v>
      </c>
      <c r="M16" s="20" t="s">
        <v>77</v>
      </c>
      <c r="N16" s="20" t="s">
        <v>78</v>
      </c>
      <c r="O16" s="20" t="s">
        <v>79</v>
      </c>
      <c r="P16" s="20" t="s">
        <v>80</v>
      </c>
      <c r="Q16" s="20" t="s">
        <v>81</v>
      </c>
      <c r="R16" s="20" t="s">
        <v>82</v>
      </c>
      <c r="S16" s="20" t="s">
        <v>83</v>
      </c>
      <c r="T16" s="20" t="s">
        <v>84</v>
      </c>
      <c r="U16" s="21" t="s">
        <v>8</v>
      </c>
    </row>
    <row r="17" spans="2:21" ht="13.5">
      <c r="B17" s="114" t="s">
        <v>9</v>
      </c>
      <c r="C17" s="76">
        <f>SUM(C19,C21)</f>
        <v>815</v>
      </c>
      <c r="D17" s="77">
        <f>SUM(D19,D21)</f>
        <v>32</v>
      </c>
      <c r="E17" s="77">
        <f aca="true" t="shared" si="4" ref="E17:U17">SUM(E19,E21)</f>
        <v>61</v>
      </c>
      <c r="F17" s="77">
        <f t="shared" si="4"/>
        <v>77</v>
      </c>
      <c r="G17" s="77">
        <f t="shared" si="4"/>
        <v>47</v>
      </c>
      <c r="H17" s="77">
        <f t="shared" si="4"/>
        <v>50</v>
      </c>
      <c r="I17" s="77">
        <f t="shared" si="4"/>
        <v>41</v>
      </c>
      <c r="J17" s="77">
        <f t="shared" si="4"/>
        <v>154</v>
      </c>
      <c r="K17" s="77">
        <f t="shared" si="4"/>
        <v>54</v>
      </c>
      <c r="L17" s="77">
        <f t="shared" si="4"/>
        <v>11</v>
      </c>
      <c r="M17" s="77">
        <f t="shared" si="4"/>
        <v>135</v>
      </c>
      <c r="N17" s="77">
        <f t="shared" si="4"/>
        <v>62</v>
      </c>
      <c r="O17" s="77">
        <f t="shared" si="4"/>
        <v>280</v>
      </c>
      <c r="P17" s="77">
        <f t="shared" si="4"/>
        <v>27</v>
      </c>
      <c r="Q17" s="77">
        <f t="shared" si="4"/>
        <v>237</v>
      </c>
      <c r="R17" s="77">
        <f t="shared" si="4"/>
        <v>54</v>
      </c>
      <c r="S17" s="77">
        <f t="shared" si="4"/>
        <v>18</v>
      </c>
      <c r="T17" s="77">
        <f t="shared" si="4"/>
        <v>28</v>
      </c>
      <c r="U17" s="78">
        <f t="shared" si="4"/>
        <v>22</v>
      </c>
    </row>
    <row r="18" spans="2:21" ht="13.5">
      <c r="B18" s="112"/>
      <c r="C18" s="70"/>
      <c r="D18" s="73">
        <f>D17/C17*100</f>
        <v>3.92638036809816</v>
      </c>
      <c r="E18" s="73">
        <f>E17/$C$17*100</f>
        <v>7.484662576687116</v>
      </c>
      <c r="F18" s="73">
        <f aca="true" t="shared" si="5" ref="F18:T18">F17/$C$17*100</f>
        <v>9.447852760736195</v>
      </c>
      <c r="G18" s="73">
        <f t="shared" si="5"/>
        <v>5.766871165644172</v>
      </c>
      <c r="H18" s="73">
        <f t="shared" si="5"/>
        <v>6.134969325153374</v>
      </c>
      <c r="I18" s="73">
        <f t="shared" si="5"/>
        <v>5.030674846625767</v>
      </c>
      <c r="J18" s="73">
        <f t="shared" si="5"/>
        <v>18.89570552147239</v>
      </c>
      <c r="K18" s="73">
        <f t="shared" si="5"/>
        <v>6.625766871165645</v>
      </c>
      <c r="L18" s="73">
        <f t="shared" si="5"/>
        <v>1.3496932515337423</v>
      </c>
      <c r="M18" s="73">
        <f t="shared" si="5"/>
        <v>16.56441717791411</v>
      </c>
      <c r="N18" s="73">
        <f t="shared" si="5"/>
        <v>7.6073619631901845</v>
      </c>
      <c r="O18" s="73">
        <f t="shared" si="5"/>
        <v>34.355828220858896</v>
      </c>
      <c r="P18" s="73">
        <f t="shared" si="5"/>
        <v>3.3128834355828225</v>
      </c>
      <c r="Q18" s="73">
        <f t="shared" si="5"/>
        <v>29.07975460122699</v>
      </c>
      <c r="R18" s="73">
        <f t="shared" si="5"/>
        <v>6.625766871165645</v>
      </c>
      <c r="S18" s="73">
        <f t="shared" si="5"/>
        <v>2.208588957055215</v>
      </c>
      <c r="T18" s="73">
        <f t="shared" si="5"/>
        <v>3.4355828220858897</v>
      </c>
      <c r="U18" s="74">
        <f>U17/$C$17*100</f>
        <v>2.6993865030674846</v>
      </c>
    </row>
    <row r="19" spans="2:21" ht="13.5">
      <c r="B19" s="112" t="s">
        <v>128</v>
      </c>
      <c r="C19" s="70">
        <v>527</v>
      </c>
      <c r="D19" s="71">
        <v>23</v>
      </c>
      <c r="E19" s="71">
        <v>22</v>
      </c>
      <c r="F19" s="71">
        <v>47</v>
      </c>
      <c r="G19" s="71">
        <v>27</v>
      </c>
      <c r="H19" s="71">
        <v>29</v>
      </c>
      <c r="I19" s="71">
        <v>29</v>
      </c>
      <c r="J19" s="71">
        <v>105</v>
      </c>
      <c r="K19" s="71">
        <v>38</v>
      </c>
      <c r="L19" s="71">
        <v>9</v>
      </c>
      <c r="M19" s="71">
        <v>69</v>
      </c>
      <c r="N19" s="71">
        <v>38</v>
      </c>
      <c r="O19" s="71">
        <v>164</v>
      </c>
      <c r="P19" s="71">
        <v>17</v>
      </c>
      <c r="Q19" s="71">
        <v>159</v>
      </c>
      <c r="R19" s="71">
        <v>34</v>
      </c>
      <c r="S19" s="71">
        <v>13</v>
      </c>
      <c r="T19" s="71">
        <v>15</v>
      </c>
      <c r="U19" s="72">
        <v>14</v>
      </c>
    </row>
    <row r="20" spans="2:21" ht="13.5">
      <c r="B20" s="112"/>
      <c r="C20" s="70"/>
      <c r="D20" s="73">
        <f>D19/C19*100</f>
        <v>4.364326375711575</v>
      </c>
      <c r="E20" s="73">
        <f>E19/$C$17*100</f>
        <v>2.6993865030674846</v>
      </c>
      <c r="F20" s="73">
        <f aca="true" t="shared" si="6" ref="F20:T20">F19/$C$17*100</f>
        <v>5.766871165644172</v>
      </c>
      <c r="G20" s="73">
        <f t="shared" si="6"/>
        <v>3.3128834355828225</v>
      </c>
      <c r="H20" s="73">
        <f t="shared" si="6"/>
        <v>3.5582822085889574</v>
      </c>
      <c r="I20" s="73">
        <f t="shared" si="6"/>
        <v>3.5582822085889574</v>
      </c>
      <c r="J20" s="73">
        <f t="shared" si="6"/>
        <v>12.883435582822086</v>
      </c>
      <c r="K20" s="73">
        <f t="shared" si="6"/>
        <v>4.662576687116564</v>
      </c>
      <c r="L20" s="73">
        <f t="shared" si="6"/>
        <v>1.1042944785276074</v>
      </c>
      <c r="M20" s="73">
        <f t="shared" si="6"/>
        <v>8.466257668711656</v>
      </c>
      <c r="N20" s="73">
        <f t="shared" si="6"/>
        <v>4.662576687116564</v>
      </c>
      <c r="O20" s="73">
        <f t="shared" si="6"/>
        <v>20.12269938650307</v>
      </c>
      <c r="P20" s="73">
        <f t="shared" si="6"/>
        <v>2.085889570552147</v>
      </c>
      <c r="Q20" s="73">
        <f t="shared" si="6"/>
        <v>19.509202453987733</v>
      </c>
      <c r="R20" s="73">
        <f t="shared" si="6"/>
        <v>4.171779141104294</v>
      </c>
      <c r="S20" s="73">
        <f t="shared" si="6"/>
        <v>1.5950920245398774</v>
      </c>
      <c r="T20" s="73">
        <f t="shared" si="6"/>
        <v>1.8404907975460123</v>
      </c>
      <c r="U20" s="74">
        <f>U19/$C$17*100</f>
        <v>1.7177914110429449</v>
      </c>
    </row>
    <row r="21" spans="2:21" ht="13.5">
      <c r="B21" s="112" t="s">
        <v>129</v>
      </c>
      <c r="C21" s="70">
        <v>288</v>
      </c>
      <c r="D21" s="71">
        <v>9</v>
      </c>
      <c r="E21" s="71">
        <v>39</v>
      </c>
      <c r="F21" s="71">
        <v>30</v>
      </c>
      <c r="G21" s="71">
        <v>20</v>
      </c>
      <c r="H21" s="71">
        <v>21</v>
      </c>
      <c r="I21" s="71">
        <v>12</v>
      </c>
      <c r="J21" s="71">
        <v>49</v>
      </c>
      <c r="K21" s="71">
        <v>16</v>
      </c>
      <c r="L21" s="71">
        <v>2</v>
      </c>
      <c r="M21" s="71">
        <v>66</v>
      </c>
      <c r="N21" s="71">
        <v>24</v>
      </c>
      <c r="O21" s="71">
        <v>116</v>
      </c>
      <c r="P21" s="71">
        <v>10</v>
      </c>
      <c r="Q21" s="71">
        <v>78</v>
      </c>
      <c r="R21" s="71">
        <v>20</v>
      </c>
      <c r="S21" s="71">
        <v>5</v>
      </c>
      <c r="T21" s="71">
        <v>13</v>
      </c>
      <c r="U21" s="72">
        <v>8</v>
      </c>
    </row>
    <row r="22" spans="2:21" ht="13.5">
      <c r="B22" s="113"/>
      <c r="C22" s="75"/>
      <c r="D22" s="22">
        <f>D21/C21*100</f>
        <v>3.125</v>
      </c>
      <c r="E22" s="22">
        <f>E21/$C$17*100</f>
        <v>4.785276073619632</v>
      </c>
      <c r="F22" s="22">
        <f aca="true" t="shared" si="7" ref="F22:T22">F21/$C$17*100</f>
        <v>3.6809815950920246</v>
      </c>
      <c r="G22" s="22">
        <f t="shared" si="7"/>
        <v>2.4539877300613497</v>
      </c>
      <c r="H22" s="22">
        <f t="shared" si="7"/>
        <v>2.5766871165644174</v>
      </c>
      <c r="I22" s="22">
        <f t="shared" si="7"/>
        <v>1.4723926380368098</v>
      </c>
      <c r="J22" s="22">
        <f t="shared" si="7"/>
        <v>6.012269938650307</v>
      </c>
      <c r="K22" s="22">
        <f t="shared" si="7"/>
        <v>1.96319018404908</v>
      </c>
      <c r="L22" s="22">
        <f t="shared" si="7"/>
        <v>0.245398773006135</v>
      </c>
      <c r="M22" s="22">
        <f t="shared" si="7"/>
        <v>8.098159509202455</v>
      </c>
      <c r="N22" s="22">
        <f t="shared" si="7"/>
        <v>2.9447852760736195</v>
      </c>
      <c r="O22" s="22">
        <f t="shared" si="7"/>
        <v>14.23312883435583</v>
      </c>
      <c r="P22" s="22">
        <f t="shared" si="7"/>
        <v>1.2269938650306749</v>
      </c>
      <c r="Q22" s="22">
        <f t="shared" si="7"/>
        <v>9.570552147239264</v>
      </c>
      <c r="R22" s="22">
        <f t="shared" si="7"/>
        <v>2.4539877300613497</v>
      </c>
      <c r="S22" s="22">
        <f t="shared" si="7"/>
        <v>0.6134969325153374</v>
      </c>
      <c r="T22" s="22">
        <f t="shared" si="7"/>
        <v>1.5950920245398774</v>
      </c>
      <c r="U22" s="23">
        <f>U21/$C$17*100</f>
        <v>0.98159509202454</v>
      </c>
    </row>
  </sheetData>
  <sheetProtection/>
  <mergeCells count="6">
    <mergeCell ref="B19:B20"/>
    <mergeCell ref="B21:B22"/>
    <mergeCell ref="B5:B6"/>
    <mergeCell ref="B7:B8"/>
    <mergeCell ref="B9:B10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&amp;C&amp;"ＭＳ Ｐ明朝,標準"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3" max="3" width="10.125" style="0" bestFit="1" customWidth="1"/>
    <col min="4" max="4" width="9.125" style="0" customWidth="1"/>
  </cols>
  <sheetData>
    <row r="1" spans="2:10" ht="13.5">
      <c r="B1" s="14" t="s">
        <v>199</v>
      </c>
      <c r="C1" s="14"/>
      <c r="D1" s="14"/>
      <c r="E1" s="14"/>
      <c r="F1" s="14"/>
      <c r="G1" s="14"/>
      <c r="H1" s="14"/>
      <c r="I1" s="14"/>
      <c r="J1" s="14"/>
    </row>
    <row r="2" spans="2:10" ht="13.5">
      <c r="B2" s="14" t="s">
        <v>165</v>
      </c>
      <c r="C2" s="14"/>
      <c r="D2" s="14"/>
      <c r="E2" s="14"/>
      <c r="F2" s="14"/>
      <c r="G2" s="14"/>
      <c r="H2" s="14"/>
      <c r="I2" s="14"/>
      <c r="J2" s="14"/>
    </row>
    <row r="3" spans="2:10" ht="13.5">
      <c r="B3" s="14"/>
      <c r="C3" s="14"/>
      <c r="D3" s="14"/>
      <c r="E3" s="14"/>
      <c r="F3" s="14"/>
      <c r="G3" s="14"/>
      <c r="H3" s="14"/>
      <c r="I3" s="14"/>
      <c r="J3" s="2"/>
    </row>
    <row r="4" spans="2:10" ht="67.5">
      <c r="B4" s="3" t="s">
        <v>130</v>
      </c>
      <c r="C4" s="61" t="s">
        <v>67</v>
      </c>
      <c r="D4" s="5" t="s">
        <v>85</v>
      </c>
      <c r="E4" s="5" t="s">
        <v>86</v>
      </c>
      <c r="F4" s="5" t="s">
        <v>87</v>
      </c>
      <c r="G4" s="5" t="s">
        <v>88</v>
      </c>
      <c r="H4" s="5" t="s">
        <v>89</v>
      </c>
      <c r="I4" s="5" t="s">
        <v>90</v>
      </c>
      <c r="J4" s="6" t="s">
        <v>8</v>
      </c>
    </row>
    <row r="5" spans="2:10" ht="13.5">
      <c r="B5" s="114" t="s">
        <v>9</v>
      </c>
      <c r="C5" s="62">
        <f aca="true" t="shared" si="0" ref="C5:J5">SUM(C7,C9)</f>
        <v>815</v>
      </c>
      <c r="D5" s="63">
        <f t="shared" si="0"/>
        <v>247</v>
      </c>
      <c r="E5" s="63">
        <f t="shared" si="0"/>
        <v>195</v>
      </c>
      <c r="F5" s="63">
        <f t="shared" si="0"/>
        <v>478</v>
      </c>
      <c r="G5" s="63">
        <f t="shared" si="0"/>
        <v>262</v>
      </c>
      <c r="H5" s="63">
        <f t="shared" si="0"/>
        <v>223</v>
      </c>
      <c r="I5" s="63">
        <f t="shared" si="0"/>
        <v>35</v>
      </c>
      <c r="J5" s="64">
        <f t="shared" si="0"/>
        <v>53</v>
      </c>
    </row>
    <row r="6" spans="2:10" ht="13.5">
      <c r="B6" s="112"/>
      <c r="C6" s="56"/>
      <c r="D6" s="54">
        <f>D5/C5*100</f>
        <v>30.306748466257673</v>
      </c>
      <c r="E6" s="54">
        <f>E5/C5*100</f>
        <v>23.92638036809816</v>
      </c>
      <c r="F6" s="54">
        <f>F5/C5*100</f>
        <v>58.65030674846625</v>
      </c>
      <c r="G6" s="54">
        <f>G5/C5*100</f>
        <v>32.14723926380368</v>
      </c>
      <c r="H6" s="54">
        <f>H5/C5*100</f>
        <v>27.361963190184046</v>
      </c>
      <c r="I6" s="54">
        <f>I5/C5*100</f>
        <v>4.294478527607362</v>
      </c>
      <c r="J6" s="55">
        <f>J5/C5*100</f>
        <v>6.5030674846625764</v>
      </c>
    </row>
    <row r="7" spans="2:10" ht="13.5">
      <c r="B7" s="112" t="s">
        <v>128</v>
      </c>
      <c r="C7" s="56">
        <v>527</v>
      </c>
      <c r="D7" s="57">
        <v>170</v>
      </c>
      <c r="E7" s="57">
        <v>131</v>
      </c>
      <c r="F7" s="57">
        <v>310</v>
      </c>
      <c r="G7" s="57">
        <v>159</v>
      </c>
      <c r="H7" s="57">
        <v>150</v>
      </c>
      <c r="I7" s="57">
        <v>14</v>
      </c>
      <c r="J7" s="58">
        <v>29</v>
      </c>
    </row>
    <row r="8" spans="2:10" ht="13.5">
      <c r="B8" s="112"/>
      <c r="C8" s="56"/>
      <c r="D8" s="54">
        <f>D7/C7*100</f>
        <v>32.25806451612903</v>
      </c>
      <c r="E8" s="54">
        <f>E7/C7*100</f>
        <v>24.857685009487664</v>
      </c>
      <c r="F8" s="54">
        <f>F7/C7*100</f>
        <v>58.82352941176471</v>
      </c>
      <c r="G8" s="54">
        <f>G7/C7*100</f>
        <v>30.170777988614798</v>
      </c>
      <c r="H8" s="54">
        <f>H7/C7*100</f>
        <v>28.46299810246679</v>
      </c>
      <c r="I8" s="54">
        <f>I7/C7*100</f>
        <v>2.6565464895635675</v>
      </c>
      <c r="J8" s="55">
        <f>J7/C7*100</f>
        <v>5.502846299810247</v>
      </c>
    </row>
    <row r="9" spans="2:10" ht="13.5">
      <c r="B9" s="112" t="s">
        <v>129</v>
      </c>
      <c r="C9" s="56">
        <v>288</v>
      </c>
      <c r="D9" s="57">
        <v>77</v>
      </c>
      <c r="E9" s="57">
        <v>64</v>
      </c>
      <c r="F9" s="57">
        <v>168</v>
      </c>
      <c r="G9" s="57">
        <v>103</v>
      </c>
      <c r="H9" s="57">
        <v>73</v>
      </c>
      <c r="I9" s="57">
        <v>21</v>
      </c>
      <c r="J9" s="58">
        <v>24</v>
      </c>
    </row>
    <row r="10" spans="2:10" ht="13.5">
      <c r="B10" s="113"/>
      <c r="C10" s="65"/>
      <c r="D10" s="15">
        <f>D9/C9*100</f>
        <v>26.73611111111111</v>
      </c>
      <c r="E10" s="15">
        <f>E9/C9*100</f>
        <v>22.22222222222222</v>
      </c>
      <c r="F10" s="15">
        <f>F9/C9*100</f>
        <v>58.333333333333336</v>
      </c>
      <c r="G10" s="15">
        <f>G9/C9*100</f>
        <v>35.76388888888889</v>
      </c>
      <c r="H10" s="15">
        <f>H9/C9*100</f>
        <v>25.34722222222222</v>
      </c>
      <c r="I10" s="15">
        <f>I9/C9*100</f>
        <v>7.291666666666667</v>
      </c>
      <c r="J10" s="16">
        <f>J9/C9*100</f>
        <v>8.333333333333332</v>
      </c>
    </row>
  </sheetData>
  <sheetProtection/>
  <mergeCells count="3">
    <mergeCell ref="B5:B6"/>
    <mergeCell ref="B7:B8"/>
    <mergeCell ref="B9:B10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&amp;C&amp;"ＭＳ Ｐ明朝,標準"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spans="1:3" ht="13.5">
      <c r="A1" s="1" t="s">
        <v>200</v>
      </c>
      <c r="C1" s="1"/>
    </row>
    <row r="2" spans="1:3" ht="13.5">
      <c r="A2" s="1" t="s">
        <v>166</v>
      </c>
      <c r="C2" s="1"/>
    </row>
    <row r="3" spans="3:11" ht="13.5">
      <c r="C3" s="1"/>
      <c r="D3" s="1"/>
      <c r="E3" s="1"/>
      <c r="F3" s="1"/>
      <c r="G3" s="1"/>
      <c r="H3" s="1"/>
      <c r="I3" s="1"/>
      <c r="J3" s="1"/>
      <c r="K3" s="2"/>
    </row>
    <row r="4" spans="2:11" ht="67.5">
      <c r="B4" s="3" t="s">
        <v>130</v>
      </c>
      <c r="C4" s="24"/>
      <c r="D4" s="25"/>
      <c r="E4" s="25"/>
      <c r="F4" s="26"/>
      <c r="G4" s="3" t="s">
        <v>9</v>
      </c>
      <c r="H4" s="4" t="s">
        <v>91</v>
      </c>
      <c r="I4" s="5" t="s">
        <v>92</v>
      </c>
      <c r="J4" s="5" t="s">
        <v>93</v>
      </c>
      <c r="K4" s="6" t="s">
        <v>15</v>
      </c>
    </row>
    <row r="5" spans="2:11" ht="13.5">
      <c r="B5" s="115" t="s">
        <v>9</v>
      </c>
      <c r="C5" s="27" t="s">
        <v>94</v>
      </c>
      <c r="D5" s="28"/>
      <c r="E5" s="28"/>
      <c r="F5" s="29"/>
      <c r="G5" s="7">
        <f>SUM(G27,G49)</f>
        <v>815</v>
      </c>
      <c r="H5" s="8">
        <f>SUM(H27,H49)</f>
        <v>476</v>
      </c>
      <c r="I5" s="9">
        <f>SUM(I27,I49)</f>
        <v>307</v>
      </c>
      <c r="J5" s="9">
        <f>SUM(J27,J49)</f>
        <v>11</v>
      </c>
      <c r="K5" s="10">
        <f>SUM(K27,K49)</f>
        <v>21</v>
      </c>
    </row>
    <row r="6" spans="2:11" ht="13.5">
      <c r="B6" s="116"/>
      <c r="C6" s="30"/>
      <c r="D6" s="31"/>
      <c r="E6" s="31"/>
      <c r="F6" s="32"/>
      <c r="G6" s="42">
        <f>SUM(H6:K6)</f>
        <v>99.99999999999999</v>
      </c>
      <c r="H6" s="11">
        <f>ROUND(H5/$G5*100,1)</f>
        <v>58.4</v>
      </c>
      <c r="I6" s="12">
        <f>ROUND(I5/$G5*100,1)</f>
        <v>37.7</v>
      </c>
      <c r="J6" s="12">
        <f>ROUND(J5/$G5*100,1)</f>
        <v>1.3</v>
      </c>
      <c r="K6" s="13">
        <f>ROUND(K5/$G5*100,1)</f>
        <v>2.6</v>
      </c>
    </row>
    <row r="7" spans="2:11" ht="13.5">
      <c r="B7" s="117"/>
      <c r="C7" s="33" t="s">
        <v>95</v>
      </c>
      <c r="D7" s="34"/>
      <c r="E7" s="34"/>
      <c r="F7" s="35"/>
      <c r="G7" s="7">
        <f>SUM(G29,G51)</f>
        <v>815</v>
      </c>
      <c r="H7" s="36">
        <f>SUM(H29,H51)</f>
        <v>166</v>
      </c>
      <c r="I7" s="9">
        <f>SUM(I29,I51)</f>
        <v>620</v>
      </c>
      <c r="J7" s="9">
        <f>SUM(J29,J51)</f>
        <v>7</v>
      </c>
      <c r="K7" s="37">
        <f>SUM(K29,K51)</f>
        <v>22</v>
      </c>
    </row>
    <row r="8" spans="2:11" ht="13.5">
      <c r="B8" s="117"/>
      <c r="C8" s="30"/>
      <c r="D8" s="31"/>
      <c r="E8" s="31"/>
      <c r="F8" s="32"/>
      <c r="G8" s="42">
        <f>SUM(H8:K8)</f>
        <v>100</v>
      </c>
      <c r="H8" s="11">
        <f>ROUND(H7/$G7*100,1)</f>
        <v>20.4</v>
      </c>
      <c r="I8" s="12">
        <f>ROUND(I7/$G7*100,1)</f>
        <v>76.1</v>
      </c>
      <c r="J8" s="12">
        <f>ROUND(J7/$G7*100,1)</f>
        <v>0.9</v>
      </c>
      <c r="K8" s="13">
        <f>ROUND(K7/$G7*100,1)-0.1</f>
        <v>2.6</v>
      </c>
    </row>
    <row r="9" spans="2:11" ht="13.5">
      <c r="B9" s="117"/>
      <c r="C9" s="33" t="s">
        <v>96</v>
      </c>
      <c r="D9" s="34"/>
      <c r="E9" s="34"/>
      <c r="F9" s="35"/>
      <c r="G9" s="7">
        <f>SUM(G31,G53)</f>
        <v>815</v>
      </c>
      <c r="H9" s="38">
        <f>SUM(H31,H53)</f>
        <v>441</v>
      </c>
      <c r="I9" s="39">
        <f>SUM(I31,I53)</f>
        <v>341</v>
      </c>
      <c r="J9" s="39">
        <f>SUM(J31,J53)</f>
        <v>12</v>
      </c>
      <c r="K9" s="37">
        <f>SUM(K31,K53)</f>
        <v>21</v>
      </c>
    </row>
    <row r="10" spans="2:11" ht="13.5">
      <c r="B10" s="117"/>
      <c r="C10" s="30"/>
      <c r="D10" s="31"/>
      <c r="E10" s="31"/>
      <c r="F10" s="32"/>
      <c r="G10" s="42">
        <f>SUM(H10:K10)</f>
        <v>100</v>
      </c>
      <c r="H10" s="11">
        <f>ROUND(H9/$G9*100,1)</f>
        <v>54.1</v>
      </c>
      <c r="I10" s="12">
        <f>ROUND(I9/$G9*100,1)</f>
        <v>41.8</v>
      </c>
      <c r="J10" s="12">
        <f>ROUND(J9/$G9*100,1)</f>
        <v>1.5</v>
      </c>
      <c r="K10" s="13">
        <f>ROUND(K9/$G9*100,1)</f>
        <v>2.6</v>
      </c>
    </row>
    <row r="11" spans="2:11" ht="13.5">
      <c r="B11" s="117"/>
      <c r="C11" s="33" t="s">
        <v>97</v>
      </c>
      <c r="D11" s="34"/>
      <c r="E11" s="34"/>
      <c r="F11" s="35"/>
      <c r="G11" s="7">
        <f>SUM(G33,G55)</f>
        <v>815</v>
      </c>
      <c r="H11" s="38">
        <f>SUM(H33,H55)</f>
        <v>133</v>
      </c>
      <c r="I11" s="39">
        <f>SUM(I33,I55)</f>
        <v>647</v>
      </c>
      <c r="J11" s="39">
        <f>SUM(J33,J55)</f>
        <v>12</v>
      </c>
      <c r="K11" s="37">
        <f>SUM(K33,K55)</f>
        <v>23</v>
      </c>
    </row>
    <row r="12" spans="2:11" ht="13.5">
      <c r="B12" s="117"/>
      <c r="C12" s="30"/>
      <c r="D12" s="31"/>
      <c r="E12" s="31"/>
      <c r="F12" s="32"/>
      <c r="G12" s="42">
        <f>SUM(H12:K12)</f>
        <v>100</v>
      </c>
      <c r="H12" s="11">
        <f>ROUND(H11/$G11*100,1)</f>
        <v>16.3</v>
      </c>
      <c r="I12" s="12">
        <f>ROUND(I11/$G11*100,1)</f>
        <v>79.4</v>
      </c>
      <c r="J12" s="12">
        <f>ROUND(J11/$G11*100,1)</f>
        <v>1.5</v>
      </c>
      <c r="K12" s="13">
        <f>ROUND(K11/$G11*100,1)</f>
        <v>2.8</v>
      </c>
    </row>
    <row r="13" spans="2:11" ht="13.5">
      <c r="B13" s="117"/>
      <c r="C13" s="33" t="s">
        <v>98</v>
      </c>
      <c r="D13" s="34"/>
      <c r="E13" s="34"/>
      <c r="F13" s="35"/>
      <c r="G13" s="7">
        <f>SUM(G35,G57)</f>
        <v>815</v>
      </c>
      <c r="H13" s="38">
        <f>SUM(H35,H57)</f>
        <v>120</v>
      </c>
      <c r="I13" s="39">
        <f>SUM(I35,I57)</f>
        <v>666</v>
      </c>
      <c r="J13" s="39">
        <f>SUM(J35,J57)</f>
        <v>4</v>
      </c>
      <c r="K13" s="37">
        <f>SUM(K35,K57)</f>
        <v>25</v>
      </c>
    </row>
    <row r="14" spans="2:11" ht="13.5">
      <c r="B14" s="117"/>
      <c r="C14" s="30"/>
      <c r="D14" s="31"/>
      <c r="E14" s="31"/>
      <c r="F14" s="32"/>
      <c r="G14" s="42">
        <f>SUM(H14:K14)</f>
        <v>100</v>
      </c>
      <c r="H14" s="11">
        <f>ROUND(H13/$G13*100,1)</f>
        <v>14.7</v>
      </c>
      <c r="I14" s="12">
        <f>ROUND(I13/$G13*100,1)</f>
        <v>81.7</v>
      </c>
      <c r="J14" s="12">
        <f>ROUND(J13/$G13*100,1)</f>
        <v>0.5</v>
      </c>
      <c r="K14" s="13">
        <f>ROUND(K13/$G13*100,1)</f>
        <v>3.1</v>
      </c>
    </row>
    <row r="15" spans="2:11" ht="13.5">
      <c r="B15" s="117"/>
      <c r="C15" s="33" t="s">
        <v>99</v>
      </c>
      <c r="D15" s="34"/>
      <c r="E15" s="34"/>
      <c r="F15" s="35"/>
      <c r="G15" s="7">
        <f>SUM(G37,G59)</f>
        <v>815</v>
      </c>
      <c r="H15" s="38">
        <f>SUM(H37,H59)</f>
        <v>330</v>
      </c>
      <c r="I15" s="39">
        <f>SUM(I37,I59)</f>
        <v>444</v>
      </c>
      <c r="J15" s="39">
        <f>SUM(J37,J59)</f>
        <v>19</v>
      </c>
      <c r="K15" s="37">
        <f>SUM(K37,K59)</f>
        <v>22</v>
      </c>
    </row>
    <row r="16" spans="2:11" ht="13.5">
      <c r="B16" s="117"/>
      <c r="C16" s="30"/>
      <c r="D16" s="31"/>
      <c r="E16" s="31"/>
      <c r="F16" s="32"/>
      <c r="G16" s="42">
        <f>SUM(H16:K16)</f>
        <v>100</v>
      </c>
      <c r="H16" s="11">
        <f>ROUND(H15/$G15*100,1)</f>
        <v>40.5</v>
      </c>
      <c r="I16" s="12">
        <f>ROUND(I15/$G15*100,1)</f>
        <v>54.5</v>
      </c>
      <c r="J16" s="12">
        <f>ROUND(J15/$G15*100,1)</f>
        <v>2.3</v>
      </c>
      <c r="K16" s="13">
        <f>ROUND(K15/$G15*100,1)</f>
        <v>2.7</v>
      </c>
    </row>
    <row r="17" spans="2:11" ht="13.5">
      <c r="B17" s="117"/>
      <c r="C17" s="33" t="s">
        <v>100</v>
      </c>
      <c r="D17" s="34"/>
      <c r="E17" s="34"/>
      <c r="F17" s="35"/>
      <c r="G17" s="7">
        <f>SUM(G39,G61)</f>
        <v>815</v>
      </c>
      <c r="H17" s="38">
        <f>SUM(H39,H61)</f>
        <v>546</v>
      </c>
      <c r="I17" s="39">
        <f>SUM(I39,I61)</f>
        <v>235</v>
      </c>
      <c r="J17" s="39">
        <f>SUM(J39,J61)</f>
        <v>10</v>
      </c>
      <c r="K17" s="37">
        <f>SUM(K39,K61)</f>
        <v>24</v>
      </c>
    </row>
    <row r="18" spans="2:11" ht="13.5">
      <c r="B18" s="117"/>
      <c r="C18" s="30"/>
      <c r="D18" s="31"/>
      <c r="E18" s="31"/>
      <c r="F18" s="32"/>
      <c r="G18" s="42">
        <f>SUM(H18:K18)</f>
        <v>100</v>
      </c>
      <c r="H18" s="11">
        <f>ROUND(H17/$G17*100,1)</f>
        <v>67</v>
      </c>
      <c r="I18" s="12">
        <f>ROUND(I17/$G17*100,1)</f>
        <v>28.8</v>
      </c>
      <c r="J18" s="12">
        <f>ROUND(J17/$G17*100,1)</f>
        <v>1.2</v>
      </c>
      <c r="K18" s="13">
        <f>ROUND(K17/$G17*100,1)+0.1</f>
        <v>3</v>
      </c>
    </row>
    <row r="19" spans="2:11" ht="13.5">
      <c r="B19" s="117"/>
      <c r="C19" s="33" t="s">
        <v>101</v>
      </c>
      <c r="D19" s="34"/>
      <c r="E19" s="34"/>
      <c r="F19" s="35"/>
      <c r="G19" s="7">
        <f>SUM(G41,G63)</f>
        <v>815</v>
      </c>
      <c r="H19" s="38">
        <f>SUM(H41,H63)</f>
        <v>143</v>
      </c>
      <c r="I19" s="39">
        <f>SUM(I41,I63)</f>
        <v>635</v>
      </c>
      <c r="J19" s="39">
        <f>SUM(J41,J63)</f>
        <v>14</v>
      </c>
      <c r="K19" s="37">
        <f>SUM(K41,K63)</f>
        <v>23</v>
      </c>
    </row>
    <row r="20" spans="2:11" ht="13.5">
      <c r="B20" s="117"/>
      <c r="C20" s="30"/>
      <c r="D20" s="31"/>
      <c r="E20" s="31"/>
      <c r="F20" s="32"/>
      <c r="G20" s="42">
        <f>SUM(H20:K20)</f>
        <v>100.00000000000001</v>
      </c>
      <c r="H20" s="11">
        <f>ROUND(H19/$G19*100,1)</f>
        <v>17.5</v>
      </c>
      <c r="I20" s="12">
        <f>ROUND(I19/$G19*100,1)</f>
        <v>77.9</v>
      </c>
      <c r="J20" s="12">
        <f>ROUND(J19/$G19*100,1)</f>
        <v>1.7</v>
      </c>
      <c r="K20" s="13">
        <f>ROUND(K19/$G19*100,1)+0.1</f>
        <v>2.9</v>
      </c>
    </row>
    <row r="21" spans="2:11" ht="13.5">
      <c r="B21" s="117"/>
      <c r="C21" s="33" t="s">
        <v>102</v>
      </c>
      <c r="D21" s="34"/>
      <c r="E21" s="34"/>
      <c r="F21" s="35"/>
      <c r="G21" s="7">
        <f>SUM(G43,G65)</f>
        <v>815</v>
      </c>
      <c r="H21" s="38">
        <f>SUM(H43,H65)</f>
        <v>124</v>
      </c>
      <c r="I21" s="39">
        <f>SUM(I43,I65)</f>
        <v>654</v>
      </c>
      <c r="J21" s="39">
        <f>SUM(J43,J65)</f>
        <v>11</v>
      </c>
      <c r="K21" s="37">
        <f>SUM(K43,K65)</f>
        <v>26</v>
      </c>
    </row>
    <row r="22" spans="2:11" ht="13.5">
      <c r="B22" s="117"/>
      <c r="C22" s="30"/>
      <c r="D22" s="31"/>
      <c r="E22" s="31"/>
      <c r="F22" s="32"/>
      <c r="G22" s="42">
        <f>SUM(H22:K22)</f>
        <v>100</v>
      </c>
      <c r="H22" s="11">
        <f>ROUND(H21/$G21*100,1)</f>
        <v>15.2</v>
      </c>
      <c r="I22" s="12">
        <f>ROUND(I21/$G21*100,1)</f>
        <v>80.2</v>
      </c>
      <c r="J22" s="12">
        <f>ROUND(J21/$G21*100,1)</f>
        <v>1.3</v>
      </c>
      <c r="K22" s="13">
        <f>ROUND(K21/$G21*100,1)+0.1</f>
        <v>3.3000000000000003</v>
      </c>
    </row>
    <row r="23" spans="2:11" ht="13.5">
      <c r="B23" s="117"/>
      <c r="C23" s="33" t="s">
        <v>103</v>
      </c>
      <c r="D23" s="34"/>
      <c r="E23" s="34"/>
      <c r="F23" s="35"/>
      <c r="G23" s="7">
        <f>SUM(G45,G67)</f>
        <v>815</v>
      </c>
      <c r="H23" s="38">
        <f>SUM(H45,H67)</f>
        <v>522</v>
      </c>
      <c r="I23" s="39">
        <f>SUM(I45,I67)</f>
        <v>247</v>
      </c>
      <c r="J23" s="39">
        <f>SUM(J45,J67)</f>
        <v>21</v>
      </c>
      <c r="K23" s="37">
        <f>SUM(K45,K67)</f>
        <v>25</v>
      </c>
    </row>
    <row r="24" spans="2:11" ht="13.5">
      <c r="B24" s="117"/>
      <c r="C24" s="30"/>
      <c r="D24" s="31"/>
      <c r="E24" s="31"/>
      <c r="F24" s="32"/>
      <c r="G24" s="42">
        <f>SUM(H24:K24)</f>
        <v>99.99999999999999</v>
      </c>
      <c r="H24" s="11">
        <f>ROUND(H23/$G23*100,1)</f>
        <v>64</v>
      </c>
      <c r="I24" s="12">
        <f>ROUND(I23/$G23*100,1)</f>
        <v>30.3</v>
      </c>
      <c r="J24" s="12">
        <f>ROUND(J23/$G23*100,1)</f>
        <v>2.6</v>
      </c>
      <c r="K24" s="13">
        <f>ROUND(K23/$G23*100,1)</f>
        <v>3.1</v>
      </c>
    </row>
    <row r="25" spans="2:11" ht="13.5">
      <c r="B25" s="117"/>
      <c r="C25" s="33" t="s">
        <v>104</v>
      </c>
      <c r="D25" s="34"/>
      <c r="E25" s="34"/>
      <c r="F25" s="35"/>
      <c r="G25" s="7">
        <f>SUM(G47,G69)</f>
        <v>815</v>
      </c>
      <c r="H25" s="38">
        <f>SUM(H47,H69)</f>
        <v>377</v>
      </c>
      <c r="I25" s="39">
        <f>SUM(I47,I69)</f>
        <v>394</v>
      </c>
      <c r="J25" s="39">
        <f>SUM(J47,J69)</f>
        <v>17</v>
      </c>
      <c r="K25" s="37">
        <f>SUM(K47,K69)</f>
        <v>27</v>
      </c>
    </row>
    <row r="26" spans="2:11" ht="13.5">
      <c r="B26" s="118"/>
      <c r="C26" s="30"/>
      <c r="D26" s="31"/>
      <c r="E26" s="31"/>
      <c r="F26" s="32"/>
      <c r="G26" s="42">
        <f aca="true" t="shared" si="0" ref="G26:G70">SUM(H26:K26)</f>
        <v>99.99999999999999</v>
      </c>
      <c r="H26" s="11">
        <f>ROUND(H25/$G25*100,1)</f>
        <v>46.3</v>
      </c>
      <c r="I26" s="12">
        <f>ROUND(I25/$G25*100,1)</f>
        <v>48.3</v>
      </c>
      <c r="J26" s="12">
        <f>ROUND(J25/$G25*100,1)</f>
        <v>2.1</v>
      </c>
      <c r="K26" s="13">
        <f>ROUND(K25/$G25*100,1)</f>
        <v>3.3</v>
      </c>
    </row>
    <row r="27" spans="2:11" ht="13.5">
      <c r="B27" s="115" t="s">
        <v>131</v>
      </c>
      <c r="C27" s="27" t="s">
        <v>94</v>
      </c>
      <c r="D27" s="28"/>
      <c r="E27" s="28"/>
      <c r="F27" s="29"/>
      <c r="G27" s="7">
        <f t="shared" si="0"/>
        <v>527</v>
      </c>
      <c r="H27" s="8">
        <v>303</v>
      </c>
      <c r="I27" s="9">
        <v>206</v>
      </c>
      <c r="J27" s="9">
        <v>7</v>
      </c>
      <c r="K27" s="10">
        <v>11</v>
      </c>
    </row>
    <row r="28" spans="2:11" ht="13.5">
      <c r="B28" s="116"/>
      <c r="C28" s="30"/>
      <c r="D28" s="31"/>
      <c r="E28" s="31"/>
      <c r="F28" s="32"/>
      <c r="G28" s="42">
        <f t="shared" si="0"/>
        <v>99.99999999999999</v>
      </c>
      <c r="H28" s="11">
        <f>ROUND(H27/$G27*100,1)</f>
        <v>57.5</v>
      </c>
      <c r="I28" s="12">
        <f>ROUND(I27/$G27*100,1)</f>
        <v>39.1</v>
      </c>
      <c r="J28" s="12">
        <f>ROUND(J27/$G27*100,1)</f>
        <v>1.3</v>
      </c>
      <c r="K28" s="13">
        <f>ROUND(K27/$G27*100,1)</f>
        <v>2.1</v>
      </c>
    </row>
    <row r="29" spans="2:11" ht="13.5">
      <c r="B29" s="117"/>
      <c r="C29" s="33" t="s">
        <v>95</v>
      </c>
      <c r="D29" s="34"/>
      <c r="E29" s="34"/>
      <c r="F29" s="35"/>
      <c r="G29" s="7">
        <f t="shared" si="0"/>
        <v>527</v>
      </c>
      <c r="H29" s="36">
        <v>120</v>
      </c>
      <c r="I29" s="9">
        <v>390</v>
      </c>
      <c r="J29" s="9">
        <v>5</v>
      </c>
      <c r="K29" s="37">
        <v>12</v>
      </c>
    </row>
    <row r="30" spans="2:11" ht="13.5">
      <c r="B30" s="117"/>
      <c r="C30" s="30"/>
      <c r="D30" s="31"/>
      <c r="E30" s="31"/>
      <c r="F30" s="32"/>
      <c r="G30" s="42">
        <f t="shared" si="0"/>
        <v>100</v>
      </c>
      <c r="H30" s="11">
        <f>ROUND(H29/$G29*100,1)</f>
        <v>22.8</v>
      </c>
      <c r="I30" s="12">
        <f>ROUND(I29/$G29*100,1)</f>
        <v>74</v>
      </c>
      <c r="J30" s="12">
        <f>ROUND(J29/$G29*100,1)</f>
        <v>0.9</v>
      </c>
      <c r="K30" s="13">
        <f>ROUND(K29/$G29*100,1)</f>
        <v>2.3</v>
      </c>
    </row>
    <row r="31" spans="2:11" ht="13.5">
      <c r="B31" s="117"/>
      <c r="C31" s="33" t="s">
        <v>96</v>
      </c>
      <c r="D31" s="34"/>
      <c r="E31" s="34"/>
      <c r="F31" s="35"/>
      <c r="G31" s="7">
        <f t="shared" si="0"/>
        <v>527</v>
      </c>
      <c r="H31" s="38">
        <v>267</v>
      </c>
      <c r="I31" s="39">
        <v>237</v>
      </c>
      <c r="J31" s="39">
        <v>11</v>
      </c>
      <c r="K31" s="37">
        <v>12</v>
      </c>
    </row>
    <row r="32" spans="2:11" ht="13.5">
      <c r="B32" s="117"/>
      <c r="C32" s="30"/>
      <c r="D32" s="31"/>
      <c r="E32" s="31"/>
      <c r="F32" s="32"/>
      <c r="G32" s="42">
        <f t="shared" si="0"/>
        <v>100</v>
      </c>
      <c r="H32" s="11">
        <f>ROUND(H31/$G31*100,1)</f>
        <v>50.7</v>
      </c>
      <c r="I32" s="12">
        <f>ROUND(I31/$G31*100,1)</f>
        <v>45</v>
      </c>
      <c r="J32" s="12">
        <f>ROUND(J31/$G31*100,1)</f>
        <v>2.1</v>
      </c>
      <c r="K32" s="13">
        <f>ROUND(K31/$G31*100,1)-0.1</f>
        <v>2.1999999999999997</v>
      </c>
    </row>
    <row r="33" spans="2:11" ht="13.5">
      <c r="B33" s="117"/>
      <c r="C33" s="33" t="s">
        <v>97</v>
      </c>
      <c r="D33" s="34"/>
      <c r="E33" s="34"/>
      <c r="F33" s="35"/>
      <c r="G33" s="7">
        <f t="shared" si="0"/>
        <v>527</v>
      </c>
      <c r="H33" s="38">
        <v>78</v>
      </c>
      <c r="I33" s="39">
        <v>425</v>
      </c>
      <c r="J33" s="39">
        <v>10</v>
      </c>
      <c r="K33" s="37">
        <v>14</v>
      </c>
    </row>
    <row r="34" spans="2:11" ht="13.5">
      <c r="B34" s="117"/>
      <c r="C34" s="30"/>
      <c r="D34" s="31"/>
      <c r="E34" s="31"/>
      <c r="F34" s="32"/>
      <c r="G34" s="42">
        <f t="shared" si="0"/>
        <v>100</v>
      </c>
      <c r="H34" s="11">
        <f>ROUND(H33/$G33*100,1)</f>
        <v>14.8</v>
      </c>
      <c r="I34" s="12">
        <f>ROUND(I33/$G33*100,1)</f>
        <v>80.6</v>
      </c>
      <c r="J34" s="12">
        <f>ROUND(J33/$G33*100,1)</f>
        <v>1.9</v>
      </c>
      <c r="K34" s="13">
        <f>ROUND(K33/$G33*100,1)</f>
        <v>2.7</v>
      </c>
    </row>
    <row r="35" spans="2:11" ht="13.5">
      <c r="B35" s="117"/>
      <c r="C35" s="33" t="s">
        <v>98</v>
      </c>
      <c r="D35" s="34"/>
      <c r="E35" s="34"/>
      <c r="F35" s="35"/>
      <c r="G35" s="7">
        <f t="shared" si="0"/>
        <v>527</v>
      </c>
      <c r="H35" s="38">
        <v>80</v>
      </c>
      <c r="I35" s="39">
        <v>429</v>
      </c>
      <c r="J35" s="39">
        <v>3</v>
      </c>
      <c r="K35" s="37">
        <v>15</v>
      </c>
    </row>
    <row r="36" spans="2:11" ht="13.5">
      <c r="B36" s="117"/>
      <c r="C36" s="30"/>
      <c r="D36" s="31"/>
      <c r="E36" s="31"/>
      <c r="F36" s="32"/>
      <c r="G36" s="42">
        <f t="shared" si="0"/>
        <v>100</v>
      </c>
      <c r="H36" s="11">
        <f>ROUND(H35/$G35*100,1)</f>
        <v>15.2</v>
      </c>
      <c r="I36" s="12">
        <f>ROUND(I35/$G35*100,1)</f>
        <v>81.4</v>
      </c>
      <c r="J36" s="12">
        <f>ROUND(J35/$G35*100,1)</f>
        <v>0.6</v>
      </c>
      <c r="K36" s="13">
        <f>ROUND(K35/$G35*100,1)</f>
        <v>2.8</v>
      </c>
    </row>
    <row r="37" spans="2:11" ht="13.5">
      <c r="B37" s="117"/>
      <c r="C37" s="33" t="s">
        <v>99</v>
      </c>
      <c r="D37" s="34"/>
      <c r="E37" s="34"/>
      <c r="F37" s="35"/>
      <c r="G37" s="7">
        <f t="shared" si="0"/>
        <v>527</v>
      </c>
      <c r="H37" s="38">
        <v>202</v>
      </c>
      <c r="I37" s="39">
        <v>296</v>
      </c>
      <c r="J37" s="39">
        <v>16</v>
      </c>
      <c r="K37" s="37">
        <v>13</v>
      </c>
    </row>
    <row r="38" spans="2:11" ht="13.5">
      <c r="B38" s="117"/>
      <c r="C38" s="30"/>
      <c r="D38" s="31"/>
      <c r="E38" s="31"/>
      <c r="F38" s="32"/>
      <c r="G38" s="42">
        <f t="shared" si="0"/>
        <v>100</v>
      </c>
      <c r="H38" s="11">
        <f>ROUND(H37/$G37*100,1)</f>
        <v>38.3</v>
      </c>
      <c r="I38" s="12">
        <f>ROUND(I37/$G37*100,1)</f>
        <v>56.2</v>
      </c>
      <c r="J38" s="12">
        <f>ROUND(J37/$G37*100,1)</f>
        <v>3</v>
      </c>
      <c r="K38" s="13">
        <f>ROUND(K37/$G37*100,1)</f>
        <v>2.5</v>
      </c>
    </row>
    <row r="39" spans="2:11" ht="13.5">
      <c r="B39" s="117"/>
      <c r="C39" s="33" t="s">
        <v>100</v>
      </c>
      <c r="D39" s="34"/>
      <c r="E39" s="34"/>
      <c r="F39" s="35"/>
      <c r="G39" s="7">
        <f t="shared" si="0"/>
        <v>527</v>
      </c>
      <c r="H39" s="38">
        <v>361</v>
      </c>
      <c r="I39" s="39">
        <v>145</v>
      </c>
      <c r="J39" s="39">
        <v>8</v>
      </c>
      <c r="K39" s="37">
        <v>13</v>
      </c>
    </row>
    <row r="40" spans="2:11" ht="13.5">
      <c r="B40" s="117"/>
      <c r="C40" s="30"/>
      <c r="D40" s="31"/>
      <c r="E40" s="31"/>
      <c r="F40" s="32"/>
      <c r="G40" s="42">
        <f t="shared" si="0"/>
        <v>100</v>
      </c>
      <c r="H40" s="11">
        <f>ROUND(H39/$G39*100,1)</f>
        <v>68.5</v>
      </c>
      <c r="I40" s="12">
        <f>ROUND(I39/$G39*100,1)</f>
        <v>27.5</v>
      </c>
      <c r="J40" s="12">
        <f>ROUND(J39/$G39*100,1)</f>
        <v>1.5</v>
      </c>
      <c r="K40" s="13">
        <f>ROUND(K39/$G39*100,1)</f>
        <v>2.5</v>
      </c>
    </row>
    <row r="41" spans="2:11" ht="13.5">
      <c r="B41" s="117"/>
      <c r="C41" s="33" t="s">
        <v>101</v>
      </c>
      <c r="D41" s="34"/>
      <c r="E41" s="34"/>
      <c r="F41" s="35"/>
      <c r="G41" s="7">
        <f t="shared" si="0"/>
        <v>527</v>
      </c>
      <c r="H41" s="38">
        <v>97</v>
      </c>
      <c r="I41" s="39">
        <v>404</v>
      </c>
      <c r="J41" s="39">
        <v>12</v>
      </c>
      <c r="K41" s="37">
        <v>14</v>
      </c>
    </row>
    <row r="42" spans="2:11" ht="13.5">
      <c r="B42" s="117"/>
      <c r="C42" s="30"/>
      <c r="D42" s="31"/>
      <c r="E42" s="31"/>
      <c r="F42" s="32"/>
      <c r="G42" s="42">
        <f t="shared" si="0"/>
        <v>99.99999999999999</v>
      </c>
      <c r="H42" s="11">
        <f>ROUND(H41/$G41*100,1)</f>
        <v>18.4</v>
      </c>
      <c r="I42" s="12">
        <f>ROUND(I41/$G41*100,1)</f>
        <v>76.7</v>
      </c>
      <c r="J42" s="12">
        <f>ROUND(J41/$G41*100,1)</f>
        <v>2.3</v>
      </c>
      <c r="K42" s="13">
        <f>ROUND(K41/$G41*100,1)-0.1</f>
        <v>2.6</v>
      </c>
    </row>
    <row r="43" spans="2:11" ht="13.5">
      <c r="B43" s="117"/>
      <c r="C43" s="33" t="s">
        <v>102</v>
      </c>
      <c r="D43" s="34"/>
      <c r="E43" s="34"/>
      <c r="F43" s="35"/>
      <c r="G43" s="7">
        <f t="shared" si="0"/>
        <v>527</v>
      </c>
      <c r="H43" s="38">
        <v>83</v>
      </c>
      <c r="I43" s="39">
        <v>421</v>
      </c>
      <c r="J43" s="39">
        <v>8</v>
      </c>
      <c r="K43" s="37">
        <v>15</v>
      </c>
    </row>
    <row r="44" spans="2:11" ht="13.5">
      <c r="B44" s="117"/>
      <c r="C44" s="30"/>
      <c r="D44" s="31"/>
      <c r="E44" s="31"/>
      <c r="F44" s="32"/>
      <c r="G44" s="42">
        <f t="shared" si="0"/>
        <v>100.00000000000001</v>
      </c>
      <c r="H44" s="11">
        <f>ROUND(H43/$G43*100,1)</f>
        <v>15.7</v>
      </c>
      <c r="I44" s="12">
        <f>ROUND(I43/$G43*100,1)</f>
        <v>79.9</v>
      </c>
      <c r="J44" s="12">
        <f>ROUND(J43/$G43*100,1)</f>
        <v>1.5</v>
      </c>
      <c r="K44" s="13">
        <f>ROUND(K43/$G43*100,1)+0.1</f>
        <v>2.9</v>
      </c>
    </row>
    <row r="45" spans="2:11" ht="13.5">
      <c r="B45" s="117"/>
      <c r="C45" s="33" t="s">
        <v>103</v>
      </c>
      <c r="D45" s="34"/>
      <c r="E45" s="34"/>
      <c r="F45" s="35"/>
      <c r="G45" s="7">
        <f t="shared" si="0"/>
        <v>527</v>
      </c>
      <c r="H45" s="38">
        <v>321</v>
      </c>
      <c r="I45" s="39">
        <v>174</v>
      </c>
      <c r="J45" s="39">
        <v>16</v>
      </c>
      <c r="K45" s="37">
        <v>16</v>
      </c>
    </row>
    <row r="46" spans="2:11" ht="13.5">
      <c r="B46" s="117"/>
      <c r="C46" s="30"/>
      <c r="D46" s="31"/>
      <c r="E46" s="31"/>
      <c r="F46" s="32"/>
      <c r="G46" s="42">
        <f t="shared" si="0"/>
        <v>100</v>
      </c>
      <c r="H46" s="11">
        <f>ROUND(H45/$G45*100,1)</f>
        <v>60.9</v>
      </c>
      <c r="I46" s="12">
        <f>ROUND(I45/$G45*100,1)</f>
        <v>33</v>
      </c>
      <c r="J46" s="12">
        <f>ROUND(J45/$G45*100,1)</f>
        <v>3</v>
      </c>
      <c r="K46" s="13">
        <f>ROUND(K45/$G45*100,1)+0.1</f>
        <v>3.1</v>
      </c>
    </row>
    <row r="47" spans="2:11" ht="13.5">
      <c r="B47" s="117"/>
      <c r="C47" s="33" t="s">
        <v>104</v>
      </c>
      <c r="D47" s="34"/>
      <c r="E47" s="34"/>
      <c r="F47" s="35"/>
      <c r="G47" s="7">
        <f t="shared" si="0"/>
        <v>527</v>
      </c>
      <c r="H47" s="38">
        <v>236</v>
      </c>
      <c r="I47" s="39">
        <v>260</v>
      </c>
      <c r="J47" s="39">
        <v>13</v>
      </c>
      <c r="K47" s="37">
        <v>18</v>
      </c>
    </row>
    <row r="48" spans="2:11" ht="13.5">
      <c r="B48" s="118"/>
      <c r="C48" s="30"/>
      <c r="D48" s="31"/>
      <c r="E48" s="31"/>
      <c r="F48" s="32"/>
      <c r="G48" s="42">
        <f t="shared" si="0"/>
        <v>100</v>
      </c>
      <c r="H48" s="11">
        <f>ROUND(H47/$G47*100,1)</f>
        <v>44.8</v>
      </c>
      <c r="I48" s="12">
        <f>ROUND(I47/$G47*100,1)</f>
        <v>49.3</v>
      </c>
      <c r="J48" s="12">
        <f>ROUND(J47/$G47*100,1)</f>
        <v>2.5</v>
      </c>
      <c r="K48" s="13">
        <f>ROUND(K47/$G47*100,1)</f>
        <v>3.4</v>
      </c>
    </row>
    <row r="49" spans="2:11" ht="13.5">
      <c r="B49" s="115" t="s">
        <v>129</v>
      </c>
      <c r="C49" s="27" t="s">
        <v>94</v>
      </c>
      <c r="D49" s="28"/>
      <c r="E49" s="28"/>
      <c r="F49" s="29"/>
      <c r="G49" s="7">
        <f t="shared" si="0"/>
        <v>288</v>
      </c>
      <c r="H49" s="8">
        <v>173</v>
      </c>
      <c r="I49" s="9">
        <v>101</v>
      </c>
      <c r="J49" s="9">
        <v>4</v>
      </c>
      <c r="K49" s="10">
        <v>10</v>
      </c>
    </row>
    <row r="50" spans="2:11" ht="13.5">
      <c r="B50" s="116"/>
      <c r="C50" s="30"/>
      <c r="D50" s="31"/>
      <c r="E50" s="31"/>
      <c r="F50" s="32"/>
      <c r="G50" s="42">
        <f t="shared" si="0"/>
        <v>100.00000000000001</v>
      </c>
      <c r="H50" s="11">
        <f>ROUND(H49/$G49*100,1)</f>
        <v>60.1</v>
      </c>
      <c r="I50" s="12">
        <f>ROUND(I49/$G49*100,1)</f>
        <v>35.1</v>
      </c>
      <c r="J50" s="12">
        <f>ROUND(J49/$G49*100,1)</f>
        <v>1.4</v>
      </c>
      <c r="K50" s="13">
        <f>ROUND(K49/$G49*100,1)-0.1</f>
        <v>3.4</v>
      </c>
    </row>
    <row r="51" spans="2:11" ht="13.5">
      <c r="B51" s="117"/>
      <c r="C51" s="33" t="s">
        <v>95</v>
      </c>
      <c r="D51" s="34"/>
      <c r="E51" s="34"/>
      <c r="F51" s="35"/>
      <c r="G51" s="7">
        <f t="shared" si="0"/>
        <v>288</v>
      </c>
      <c r="H51" s="36">
        <v>46</v>
      </c>
      <c r="I51" s="9">
        <v>230</v>
      </c>
      <c r="J51" s="9">
        <v>2</v>
      </c>
      <c r="K51" s="37">
        <v>10</v>
      </c>
    </row>
    <row r="52" spans="2:11" ht="13.5">
      <c r="B52" s="117"/>
      <c r="C52" s="30"/>
      <c r="D52" s="31"/>
      <c r="E52" s="31"/>
      <c r="F52" s="32"/>
      <c r="G52" s="42">
        <f t="shared" si="0"/>
        <v>100.00000000000001</v>
      </c>
      <c r="H52" s="11">
        <f>ROUND(H51/$G51*100,1)</f>
        <v>16</v>
      </c>
      <c r="I52" s="12">
        <f>ROUND(I51/$G51*100,1)</f>
        <v>79.9</v>
      </c>
      <c r="J52" s="12">
        <f>ROUND(J51/$G51*100,1)</f>
        <v>0.7</v>
      </c>
      <c r="K52" s="13">
        <f>ROUND(K51/$G51*100,1)-0.1</f>
        <v>3.4</v>
      </c>
    </row>
    <row r="53" spans="2:11" ht="13.5">
      <c r="B53" s="117"/>
      <c r="C53" s="33" t="s">
        <v>96</v>
      </c>
      <c r="D53" s="34"/>
      <c r="E53" s="34"/>
      <c r="F53" s="35"/>
      <c r="G53" s="7">
        <f t="shared" si="0"/>
        <v>288</v>
      </c>
      <c r="H53" s="38">
        <v>174</v>
      </c>
      <c r="I53" s="39">
        <v>104</v>
      </c>
      <c r="J53" s="39">
        <v>1</v>
      </c>
      <c r="K53" s="37">
        <v>9</v>
      </c>
    </row>
    <row r="54" spans="2:11" ht="13.5">
      <c r="B54" s="117"/>
      <c r="C54" s="30"/>
      <c r="D54" s="31"/>
      <c r="E54" s="31"/>
      <c r="F54" s="32"/>
      <c r="G54" s="42">
        <f t="shared" si="0"/>
        <v>100</v>
      </c>
      <c r="H54" s="11">
        <f>ROUND(H53/$G53*100,1)</f>
        <v>60.4</v>
      </c>
      <c r="I54" s="12">
        <f>ROUND(I53/$G53*100,1)</f>
        <v>36.1</v>
      </c>
      <c r="J54" s="12">
        <f>ROUND(J53/$G53*100,1)</f>
        <v>0.3</v>
      </c>
      <c r="K54" s="13">
        <f>ROUND(K53/$G53*100,1)+0.1</f>
        <v>3.2</v>
      </c>
    </row>
    <row r="55" spans="2:11" ht="13.5">
      <c r="B55" s="117"/>
      <c r="C55" s="33" t="s">
        <v>97</v>
      </c>
      <c r="D55" s="34"/>
      <c r="E55" s="34"/>
      <c r="F55" s="35"/>
      <c r="G55" s="7">
        <f t="shared" si="0"/>
        <v>288</v>
      </c>
      <c r="H55" s="38">
        <v>55</v>
      </c>
      <c r="I55" s="39">
        <v>222</v>
      </c>
      <c r="J55" s="39">
        <v>2</v>
      </c>
      <c r="K55" s="37">
        <v>9</v>
      </c>
    </row>
    <row r="56" spans="2:11" ht="13.5">
      <c r="B56" s="117"/>
      <c r="C56" s="30"/>
      <c r="D56" s="31"/>
      <c r="E56" s="31"/>
      <c r="F56" s="32"/>
      <c r="G56" s="42">
        <f t="shared" si="0"/>
        <v>99.99999999999999</v>
      </c>
      <c r="H56" s="11">
        <f>ROUND(H55/$G55*100,1)</f>
        <v>19.1</v>
      </c>
      <c r="I56" s="12">
        <f>ROUND(I55/$G55*100,1)</f>
        <v>77.1</v>
      </c>
      <c r="J56" s="12">
        <f>ROUND(J55/$G55*100,1)</f>
        <v>0.7</v>
      </c>
      <c r="K56" s="13">
        <f>ROUND(K55/$G55*100,1)</f>
        <v>3.1</v>
      </c>
    </row>
    <row r="57" spans="2:11" ht="13.5">
      <c r="B57" s="117"/>
      <c r="C57" s="33" t="s">
        <v>98</v>
      </c>
      <c r="D57" s="34"/>
      <c r="E57" s="34"/>
      <c r="F57" s="35"/>
      <c r="G57" s="7">
        <f t="shared" si="0"/>
        <v>288</v>
      </c>
      <c r="H57" s="38">
        <v>40</v>
      </c>
      <c r="I57" s="39">
        <v>237</v>
      </c>
      <c r="J57" s="39">
        <v>1</v>
      </c>
      <c r="K57" s="37">
        <v>10</v>
      </c>
    </row>
    <row r="58" spans="2:11" ht="13.5">
      <c r="B58" s="117"/>
      <c r="C58" s="30"/>
      <c r="D58" s="31"/>
      <c r="E58" s="31"/>
      <c r="F58" s="32"/>
      <c r="G58" s="42">
        <f t="shared" si="0"/>
        <v>100</v>
      </c>
      <c r="H58" s="11">
        <f>ROUND(H57/$G57*100,1)</f>
        <v>13.9</v>
      </c>
      <c r="I58" s="12">
        <f>ROUND(I57/$G57*100,1)</f>
        <v>82.3</v>
      </c>
      <c r="J58" s="12">
        <f>ROUND(J57/$G57*100,1)</f>
        <v>0.3</v>
      </c>
      <c r="K58" s="13">
        <f>ROUND(K57/$G57*100,1)</f>
        <v>3.5</v>
      </c>
    </row>
    <row r="59" spans="2:11" ht="13.5">
      <c r="B59" s="117"/>
      <c r="C59" s="33" t="s">
        <v>99</v>
      </c>
      <c r="D59" s="34"/>
      <c r="E59" s="34"/>
      <c r="F59" s="35"/>
      <c r="G59" s="7">
        <f t="shared" si="0"/>
        <v>288</v>
      </c>
      <c r="H59" s="38">
        <v>128</v>
      </c>
      <c r="I59" s="39">
        <v>148</v>
      </c>
      <c r="J59" s="39">
        <v>3</v>
      </c>
      <c r="K59" s="37">
        <v>9</v>
      </c>
    </row>
    <row r="60" spans="2:11" ht="13.5">
      <c r="B60" s="117"/>
      <c r="C60" s="30"/>
      <c r="D60" s="31"/>
      <c r="E60" s="31"/>
      <c r="F60" s="32"/>
      <c r="G60" s="42">
        <f t="shared" si="0"/>
        <v>100</v>
      </c>
      <c r="H60" s="11">
        <f>ROUND(H59/$G59*100,1)</f>
        <v>44.4</v>
      </c>
      <c r="I60" s="12">
        <f>ROUND(I59/$G59*100,1)</f>
        <v>51.4</v>
      </c>
      <c r="J60" s="12">
        <f>ROUND(J59/$G59*100,1)</f>
        <v>1</v>
      </c>
      <c r="K60" s="13">
        <f>ROUND(K59/$G59*100,1)+0.1</f>
        <v>3.2</v>
      </c>
    </row>
    <row r="61" spans="2:11" ht="13.5">
      <c r="B61" s="117"/>
      <c r="C61" s="33" t="s">
        <v>100</v>
      </c>
      <c r="D61" s="34"/>
      <c r="E61" s="34"/>
      <c r="F61" s="35"/>
      <c r="G61" s="7">
        <f t="shared" si="0"/>
        <v>288</v>
      </c>
      <c r="H61" s="38">
        <v>185</v>
      </c>
      <c r="I61" s="39">
        <v>90</v>
      </c>
      <c r="J61" s="39">
        <v>2</v>
      </c>
      <c r="K61" s="37">
        <v>11</v>
      </c>
    </row>
    <row r="62" spans="2:11" ht="13.5">
      <c r="B62" s="117"/>
      <c r="C62" s="30"/>
      <c r="D62" s="31"/>
      <c r="E62" s="31"/>
      <c r="F62" s="32"/>
      <c r="G62" s="42">
        <f t="shared" si="0"/>
        <v>100</v>
      </c>
      <c r="H62" s="11">
        <f>ROUND(H61/$G61*100,1)</f>
        <v>64.2</v>
      </c>
      <c r="I62" s="12">
        <f>ROUND(I61/$G61*100,1)</f>
        <v>31.3</v>
      </c>
      <c r="J62" s="12">
        <f>ROUND(J61/$G61*100,1)</f>
        <v>0.7</v>
      </c>
      <c r="K62" s="13">
        <f>ROUND(K61/$G61*100,1)</f>
        <v>3.8</v>
      </c>
    </row>
    <row r="63" spans="2:11" ht="13.5">
      <c r="B63" s="117"/>
      <c r="C63" s="33" t="s">
        <v>101</v>
      </c>
      <c r="D63" s="34"/>
      <c r="E63" s="34"/>
      <c r="F63" s="35"/>
      <c r="G63" s="7">
        <f t="shared" si="0"/>
        <v>288</v>
      </c>
      <c r="H63" s="38">
        <v>46</v>
      </c>
      <c r="I63" s="39">
        <v>231</v>
      </c>
      <c r="J63" s="39">
        <v>2</v>
      </c>
      <c r="K63" s="37">
        <v>9</v>
      </c>
    </row>
    <row r="64" spans="2:11" ht="13.5">
      <c r="B64" s="117"/>
      <c r="C64" s="30"/>
      <c r="D64" s="31"/>
      <c r="E64" s="31"/>
      <c r="F64" s="32"/>
      <c r="G64" s="42">
        <f t="shared" si="0"/>
        <v>100</v>
      </c>
      <c r="H64" s="11">
        <f>ROUND(H63/$G63*100,1)</f>
        <v>16</v>
      </c>
      <c r="I64" s="12">
        <f>ROUND(I63/$G63*100,1)</f>
        <v>80.2</v>
      </c>
      <c r="J64" s="12">
        <f>ROUND(J63/$G63*100,1)</f>
        <v>0.7</v>
      </c>
      <c r="K64" s="13">
        <f>ROUND(K63/$G63*100,1)</f>
        <v>3.1</v>
      </c>
    </row>
    <row r="65" spans="2:11" ht="13.5">
      <c r="B65" s="117"/>
      <c r="C65" s="33" t="s">
        <v>102</v>
      </c>
      <c r="D65" s="34"/>
      <c r="E65" s="34"/>
      <c r="F65" s="35"/>
      <c r="G65" s="7">
        <f t="shared" si="0"/>
        <v>288</v>
      </c>
      <c r="H65" s="38">
        <v>41</v>
      </c>
      <c r="I65" s="39">
        <v>233</v>
      </c>
      <c r="J65" s="39">
        <v>3</v>
      </c>
      <c r="K65" s="37">
        <v>11</v>
      </c>
    </row>
    <row r="66" spans="2:11" ht="13.5">
      <c r="B66" s="117"/>
      <c r="C66" s="30"/>
      <c r="D66" s="31"/>
      <c r="E66" s="31"/>
      <c r="F66" s="32"/>
      <c r="G66" s="42">
        <f t="shared" si="0"/>
        <v>100.00000000000001</v>
      </c>
      <c r="H66" s="11">
        <f>ROUND(H65/$G65*100,1)</f>
        <v>14.2</v>
      </c>
      <c r="I66" s="12">
        <f>ROUND(I65/$G65*100,1)</f>
        <v>80.9</v>
      </c>
      <c r="J66" s="12">
        <f>ROUND(J65/$G65*100,1)</f>
        <v>1</v>
      </c>
      <c r="K66" s="13">
        <f>ROUND(K65/$G65*100,1)+0.1</f>
        <v>3.9</v>
      </c>
    </row>
    <row r="67" spans="2:11" ht="13.5">
      <c r="B67" s="117"/>
      <c r="C67" s="33" t="s">
        <v>103</v>
      </c>
      <c r="D67" s="34"/>
      <c r="E67" s="34"/>
      <c r="F67" s="35"/>
      <c r="G67" s="7">
        <f t="shared" si="0"/>
        <v>288</v>
      </c>
      <c r="H67" s="38">
        <v>201</v>
      </c>
      <c r="I67" s="39">
        <v>73</v>
      </c>
      <c r="J67" s="39">
        <v>5</v>
      </c>
      <c r="K67" s="37">
        <v>9</v>
      </c>
    </row>
    <row r="68" spans="2:11" ht="13.5">
      <c r="B68" s="117"/>
      <c r="C68" s="30"/>
      <c r="D68" s="31"/>
      <c r="E68" s="31"/>
      <c r="F68" s="32"/>
      <c r="G68" s="42">
        <f t="shared" si="0"/>
        <v>100</v>
      </c>
      <c r="H68" s="11">
        <f>ROUND(H67/$G67*100,1)</f>
        <v>69.8</v>
      </c>
      <c r="I68" s="12">
        <f>ROUND(I67/$G67*100,1)</f>
        <v>25.3</v>
      </c>
      <c r="J68" s="12">
        <f>ROUND(J67/$G67*100,1)</f>
        <v>1.7</v>
      </c>
      <c r="K68" s="13">
        <f>ROUND(K67/$G67*100,1)+0.1</f>
        <v>3.2</v>
      </c>
    </row>
    <row r="69" spans="2:11" ht="13.5">
      <c r="B69" s="117"/>
      <c r="C69" s="33" t="s">
        <v>104</v>
      </c>
      <c r="D69" s="34"/>
      <c r="E69" s="34"/>
      <c r="F69" s="35"/>
      <c r="G69" s="7">
        <f t="shared" si="0"/>
        <v>288</v>
      </c>
      <c r="H69" s="38">
        <v>141</v>
      </c>
      <c r="I69" s="39">
        <v>134</v>
      </c>
      <c r="J69" s="39">
        <v>4</v>
      </c>
      <c r="K69" s="37">
        <v>9</v>
      </c>
    </row>
    <row r="70" spans="2:11" ht="13.5">
      <c r="B70" s="118"/>
      <c r="C70" s="30"/>
      <c r="D70" s="31"/>
      <c r="E70" s="31"/>
      <c r="F70" s="32"/>
      <c r="G70" s="42">
        <f t="shared" si="0"/>
        <v>100</v>
      </c>
      <c r="H70" s="11">
        <f>ROUND(H69/$G69*100,1)</f>
        <v>49</v>
      </c>
      <c r="I70" s="12">
        <f>ROUND(I69/$G69*100,1)</f>
        <v>46.5</v>
      </c>
      <c r="J70" s="12">
        <f>ROUND(J69/$G69*100,1)</f>
        <v>1.4</v>
      </c>
      <c r="K70" s="13">
        <f>ROUND(K69/$G69*100,1)</f>
        <v>3.1</v>
      </c>
    </row>
  </sheetData>
  <sheetProtection/>
  <mergeCells count="3">
    <mergeCell ref="B49:B70"/>
    <mergeCell ref="B5:B26"/>
    <mergeCell ref="B27:B48"/>
  </mergeCells>
  <printOptions/>
  <pageMargins left="0.787" right="0.787" top="0.984" bottom="0.984" header="0.512" footer="0.512"/>
  <pageSetup horizontalDpi="600" verticalDpi="600" orientation="portrait" paperSize="9" scale="75" r:id="rId1"/>
  <headerFooter alignWithMargins="0">
    <oddHeader>&amp;C&amp;"ＭＳ Ｐ明朝,標準"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63">
      <selection activeCell="A88" sqref="A88"/>
    </sheetView>
  </sheetViews>
  <sheetFormatPr defaultColWidth="9.00390625" defaultRowHeight="13.5"/>
  <cols>
    <col min="1" max="1" width="2.50390625" style="0" customWidth="1"/>
    <col min="4" max="4" width="9.125" style="0" bestFit="1" customWidth="1"/>
  </cols>
  <sheetData>
    <row r="1" ht="13.5">
      <c r="A1" s="1" t="s">
        <v>201</v>
      </c>
    </row>
    <row r="2" ht="13.5">
      <c r="A2" s="1" t="s">
        <v>167</v>
      </c>
    </row>
    <row r="3" spans="3:9" ht="13.5">
      <c r="C3" s="1"/>
      <c r="D3" s="1"/>
      <c r="E3" s="1"/>
      <c r="F3" s="1"/>
      <c r="G3" s="1"/>
      <c r="H3" s="1"/>
      <c r="I3" s="2"/>
    </row>
    <row r="4" spans="2:9" ht="40.5">
      <c r="B4" s="3" t="s">
        <v>130</v>
      </c>
      <c r="C4" s="61" t="s">
        <v>9</v>
      </c>
      <c r="D4" s="5" t="s">
        <v>105</v>
      </c>
      <c r="E4" s="5" t="s">
        <v>106</v>
      </c>
      <c r="F4" s="5" t="s">
        <v>107</v>
      </c>
      <c r="G4" s="5" t="s">
        <v>108</v>
      </c>
      <c r="H4" s="5" t="s">
        <v>38</v>
      </c>
      <c r="I4" s="6" t="s">
        <v>15</v>
      </c>
    </row>
    <row r="5" spans="2:9" ht="13.5">
      <c r="B5" s="114" t="s">
        <v>9</v>
      </c>
      <c r="C5" s="38">
        <f aca="true" t="shared" si="0" ref="C5:I5">SUM(C7,C9)</f>
        <v>815</v>
      </c>
      <c r="D5" s="39">
        <f t="shared" si="0"/>
        <v>364</v>
      </c>
      <c r="E5" s="39">
        <f t="shared" si="0"/>
        <v>23</v>
      </c>
      <c r="F5" s="39">
        <f t="shared" si="0"/>
        <v>165</v>
      </c>
      <c r="G5" s="39">
        <f t="shared" si="0"/>
        <v>70</v>
      </c>
      <c r="H5" s="39">
        <f t="shared" si="0"/>
        <v>184</v>
      </c>
      <c r="I5" s="60">
        <f t="shared" si="0"/>
        <v>9</v>
      </c>
    </row>
    <row r="6" spans="2:9" ht="13.5">
      <c r="B6" s="112"/>
      <c r="C6" s="46">
        <f>SUM(D6:I6)</f>
        <v>100</v>
      </c>
      <c r="D6" s="47">
        <f aca="true" t="shared" si="1" ref="D6:I6">ROUND(D5/$C5*100,1)</f>
        <v>44.7</v>
      </c>
      <c r="E6" s="47">
        <f t="shared" si="1"/>
        <v>2.8</v>
      </c>
      <c r="F6" s="47">
        <f t="shared" si="1"/>
        <v>20.2</v>
      </c>
      <c r="G6" s="47">
        <f t="shared" si="1"/>
        <v>8.6</v>
      </c>
      <c r="H6" s="47">
        <f t="shared" si="1"/>
        <v>22.6</v>
      </c>
      <c r="I6" s="48">
        <f t="shared" si="1"/>
        <v>1.1</v>
      </c>
    </row>
    <row r="7" spans="2:9" ht="13.5">
      <c r="B7" s="112" t="s">
        <v>128</v>
      </c>
      <c r="C7" s="49">
        <f>SUM(D7:I7)</f>
        <v>527</v>
      </c>
      <c r="D7" s="50">
        <v>192</v>
      </c>
      <c r="E7" s="50">
        <v>23</v>
      </c>
      <c r="F7" s="50">
        <v>112</v>
      </c>
      <c r="G7" s="50">
        <v>49</v>
      </c>
      <c r="H7" s="50">
        <v>144</v>
      </c>
      <c r="I7" s="51">
        <v>7</v>
      </c>
    </row>
    <row r="8" spans="2:9" ht="13.5">
      <c r="B8" s="112"/>
      <c r="C8" s="46">
        <f>SUM(D8:I8)</f>
        <v>99.99999999999999</v>
      </c>
      <c r="D8" s="47">
        <f aca="true" t="shared" si="2" ref="D8:I8">ROUND(D7/$C7*100,1)</f>
        <v>36.4</v>
      </c>
      <c r="E8" s="47">
        <f t="shared" si="2"/>
        <v>4.4</v>
      </c>
      <c r="F8" s="47">
        <f t="shared" si="2"/>
        <v>21.3</v>
      </c>
      <c r="G8" s="47">
        <f t="shared" si="2"/>
        <v>9.3</v>
      </c>
      <c r="H8" s="47">
        <f t="shared" si="2"/>
        <v>27.3</v>
      </c>
      <c r="I8" s="48">
        <f t="shared" si="2"/>
        <v>1.3</v>
      </c>
    </row>
    <row r="9" spans="2:9" ht="13.5">
      <c r="B9" s="112" t="s">
        <v>129</v>
      </c>
      <c r="C9" s="49">
        <f>SUM(D9:I9)</f>
        <v>288</v>
      </c>
      <c r="D9" s="50">
        <v>172</v>
      </c>
      <c r="E9" s="50">
        <v>0</v>
      </c>
      <c r="F9" s="50">
        <v>53</v>
      </c>
      <c r="G9" s="50">
        <v>21</v>
      </c>
      <c r="H9" s="50">
        <v>40</v>
      </c>
      <c r="I9" s="51">
        <v>2</v>
      </c>
    </row>
    <row r="10" spans="2:9" ht="13.5">
      <c r="B10" s="113"/>
      <c r="C10" s="52">
        <f>SUM(D10:I10)</f>
        <v>100</v>
      </c>
      <c r="D10" s="12">
        <f aca="true" t="shared" si="3" ref="D10:I10">ROUND(D9/$C9*100,1)</f>
        <v>59.7</v>
      </c>
      <c r="E10" s="12">
        <f t="shared" si="3"/>
        <v>0</v>
      </c>
      <c r="F10" s="12">
        <f t="shared" si="3"/>
        <v>18.4</v>
      </c>
      <c r="G10" s="12">
        <f t="shared" si="3"/>
        <v>7.3</v>
      </c>
      <c r="H10" s="12">
        <f t="shared" si="3"/>
        <v>13.9</v>
      </c>
      <c r="I10" s="13">
        <f t="shared" si="3"/>
        <v>0.7</v>
      </c>
    </row>
    <row r="13" spans="1:7" ht="13.5">
      <c r="A13" s="1" t="s">
        <v>202</v>
      </c>
      <c r="C13" s="1"/>
      <c r="D13" s="1"/>
      <c r="E13" s="1"/>
      <c r="F13" s="1"/>
      <c r="G13" s="1"/>
    </row>
    <row r="14" spans="1:7" ht="13.5">
      <c r="A14" s="1" t="s">
        <v>168</v>
      </c>
      <c r="C14" s="1"/>
      <c r="D14" s="1"/>
      <c r="E14" s="1"/>
      <c r="F14" s="1"/>
      <c r="G14" s="1"/>
    </row>
    <row r="15" spans="1:7" ht="13.5">
      <c r="A15" s="1" t="s">
        <v>169</v>
      </c>
      <c r="B15" s="1"/>
      <c r="C15" s="1"/>
      <c r="D15" s="1"/>
      <c r="E15" s="1"/>
      <c r="F15" s="1"/>
      <c r="G15" s="2"/>
    </row>
    <row r="16" spans="2:7" ht="13.5">
      <c r="B16" s="1"/>
      <c r="C16" s="1"/>
      <c r="D16" s="1"/>
      <c r="E16" s="1"/>
      <c r="F16" s="1"/>
      <c r="G16" s="2"/>
    </row>
    <row r="17" spans="2:7" ht="27">
      <c r="B17" s="3" t="s">
        <v>130</v>
      </c>
      <c r="C17" s="61" t="s">
        <v>9</v>
      </c>
      <c r="D17" s="5" t="s">
        <v>109</v>
      </c>
      <c r="E17" s="5" t="s">
        <v>110</v>
      </c>
      <c r="F17" s="5" t="s">
        <v>111</v>
      </c>
      <c r="G17" s="6" t="s">
        <v>15</v>
      </c>
    </row>
    <row r="18" spans="2:7" ht="13.5">
      <c r="B18" s="114" t="s">
        <v>9</v>
      </c>
      <c r="C18" s="38">
        <f>SUM(C20,C22)</f>
        <v>815</v>
      </c>
      <c r="D18" s="39">
        <f>SUM(D20,D22)</f>
        <v>346</v>
      </c>
      <c r="E18" s="39">
        <f>SUM(E20,E22)</f>
        <v>457</v>
      </c>
      <c r="F18" s="39">
        <f>SUM(F20,F22)</f>
        <v>6</v>
      </c>
      <c r="G18" s="60">
        <f>SUM(G20,G22)</f>
        <v>6</v>
      </c>
    </row>
    <row r="19" spans="2:7" ht="13.5">
      <c r="B19" s="112"/>
      <c r="C19" s="46">
        <f>SUM(D19:G19)</f>
        <v>100</v>
      </c>
      <c r="D19" s="47">
        <f>ROUND(D18/$C18*100,1)</f>
        <v>42.5</v>
      </c>
      <c r="E19" s="47">
        <f>ROUND(E18/$C18*100,1)</f>
        <v>56.1</v>
      </c>
      <c r="F19" s="47">
        <f>ROUND(F18/$C18*100,1)</f>
        <v>0.7</v>
      </c>
      <c r="G19" s="48">
        <f>ROUND(G18/$C18*100,1)</f>
        <v>0.7</v>
      </c>
    </row>
    <row r="20" spans="2:7" ht="13.5">
      <c r="B20" s="112" t="s">
        <v>128</v>
      </c>
      <c r="C20" s="49">
        <f>SUM(D20:G20)</f>
        <v>527</v>
      </c>
      <c r="D20" s="50">
        <v>224</v>
      </c>
      <c r="E20" s="50">
        <v>293</v>
      </c>
      <c r="F20" s="50">
        <v>5</v>
      </c>
      <c r="G20" s="51">
        <v>5</v>
      </c>
    </row>
    <row r="21" spans="2:7" ht="13.5">
      <c r="B21" s="112"/>
      <c r="C21" s="46">
        <f>SUM(D21:G21)</f>
        <v>100</v>
      </c>
      <c r="D21" s="47">
        <f>ROUND(D20/$C20*100,1)</f>
        <v>42.5</v>
      </c>
      <c r="E21" s="47">
        <f>ROUND(E20/$C20*100,1)</f>
        <v>55.6</v>
      </c>
      <c r="F21" s="47">
        <f>ROUND(F20/$C20*100,1)</f>
        <v>0.9</v>
      </c>
      <c r="G21" s="48">
        <f>ROUND(G20/$C20*100,1)+0.1</f>
        <v>1</v>
      </c>
    </row>
    <row r="22" spans="2:7" ht="13.5">
      <c r="B22" s="112" t="s">
        <v>129</v>
      </c>
      <c r="C22" s="49">
        <f>SUM(D22:G22)</f>
        <v>288</v>
      </c>
      <c r="D22" s="50">
        <v>122</v>
      </c>
      <c r="E22" s="50">
        <v>164</v>
      </c>
      <c r="F22" s="50">
        <v>1</v>
      </c>
      <c r="G22" s="51">
        <v>1</v>
      </c>
    </row>
    <row r="23" spans="2:7" ht="13.5">
      <c r="B23" s="113"/>
      <c r="C23" s="52">
        <f>SUM(D23:G23)</f>
        <v>100</v>
      </c>
      <c r="D23" s="12">
        <f>ROUND(D22/$C22*100,1)</f>
        <v>42.4</v>
      </c>
      <c r="E23" s="12">
        <f>ROUND(E22/$C22*100,1)</f>
        <v>56.9</v>
      </c>
      <c r="F23" s="12">
        <f>ROUND(F22/$C22*100,1)</f>
        <v>0.3</v>
      </c>
      <c r="G23" s="13">
        <f>ROUND(G22/$C22*100,1)+0.1</f>
        <v>0.4</v>
      </c>
    </row>
    <row r="26" spans="1:9" ht="13.5">
      <c r="A26" s="1" t="s">
        <v>203</v>
      </c>
      <c r="C26" s="1"/>
      <c r="D26" s="1"/>
      <c r="E26" s="1"/>
      <c r="F26" s="1"/>
      <c r="G26" s="1"/>
      <c r="H26" s="1"/>
      <c r="I26" s="1"/>
    </row>
    <row r="27" spans="1:9" ht="13.5">
      <c r="A27" s="1" t="s">
        <v>170</v>
      </c>
      <c r="C27" s="1"/>
      <c r="D27" s="1"/>
      <c r="E27" s="1"/>
      <c r="F27" s="1"/>
      <c r="G27" s="1"/>
      <c r="H27" s="1"/>
      <c r="I27" s="1"/>
    </row>
    <row r="28" spans="2:9" ht="13.5">
      <c r="B28" s="1"/>
      <c r="C28" s="1"/>
      <c r="D28" s="1"/>
      <c r="E28" s="1"/>
      <c r="F28" s="1"/>
      <c r="G28" s="2"/>
      <c r="H28" s="1"/>
      <c r="I28" s="1"/>
    </row>
    <row r="29" spans="2:9" ht="27">
      <c r="B29" s="3" t="s">
        <v>130</v>
      </c>
      <c r="C29" s="61" t="s">
        <v>9</v>
      </c>
      <c r="D29" s="5" t="s">
        <v>109</v>
      </c>
      <c r="E29" s="5" t="s">
        <v>110</v>
      </c>
      <c r="F29" s="5" t="s">
        <v>111</v>
      </c>
      <c r="G29" s="6" t="s">
        <v>15</v>
      </c>
      <c r="H29" s="1"/>
      <c r="I29" s="1"/>
    </row>
    <row r="30" spans="2:9" ht="13.5">
      <c r="B30" s="114" t="s">
        <v>9</v>
      </c>
      <c r="C30" s="38">
        <f>SUM(C32,C34)</f>
        <v>815</v>
      </c>
      <c r="D30" s="39">
        <f>SUM(D32,D34)</f>
        <v>352</v>
      </c>
      <c r="E30" s="39">
        <f>SUM(E32,E34)</f>
        <v>435</v>
      </c>
      <c r="F30" s="39">
        <f>SUM(F32,F34)</f>
        <v>21</v>
      </c>
      <c r="G30" s="60">
        <f>SUM(G32,G34)</f>
        <v>7</v>
      </c>
      <c r="H30" s="1"/>
      <c r="I30" s="1"/>
    </row>
    <row r="31" spans="2:9" ht="13.5">
      <c r="B31" s="112"/>
      <c r="C31" s="46">
        <f>SUM(D31:G31)</f>
        <v>99.99999999999999</v>
      </c>
      <c r="D31" s="47">
        <f>ROUND(D30/$C30*100,1)</f>
        <v>43.2</v>
      </c>
      <c r="E31" s="47">
        <f>ROUND(E30/$C30*100,1)</f>
        <v>53.4</v>
      </c>
      <c r="F31" s="47">
        <f>ROUND(F30/$C30*100,1)</f>
        <v>2.6</v>
      </c>
      <c r="G31" s="48">
        <f>ROUND(G30/$C30*100,1)-0.1</f>
        <v>0.8</v>
      </c>
      <c r="H31" s="1"/>
      <c r="I31" s="1"/>
    </row>
    <row r="32" spans="2:9" ht="13.5">
      <c r="B32" s="112" t="s">
        <v>128</v>
      </c>
      <c r="C32" s="49">
        <f>SUM(D32:G32)</f>
        <v>527</v>
      </c>
      <c r="D32" s="50">
        <v>223</v>
      </c>
      <c r="E32" s="50">
        <v>285</v>
      </c>
      <c r="F32" s="50">
        <v>13</v>
      </c>
      <c r="G32" s="51">
        <v>6</v>
      </c>
      <c r="H32" s="1"/>
      <c r="I32" s="1"/>
    </row>
    <row r="33" spans="2:9" ht="13.5">
      <c r="B33" s="112"/>
      <c r="C33" s="46">
        <f>SUM(D33:G33)</f>
        <v>100</v>
      </c>
      <c r="D33" s="47">
        <f>ROUND(D32/$C32*100,1)</f>
        <v>42.3</v>
      </c>
      <c r="E33" s="47">
        <f>ROUND(E32/$C32*100,1)</f>
        <v>54.1</v>
      </c>
      <c r="F33" s="47">
        <f>ROUND(F32/$C32*100,1)</f>
        <v>2.5</v>
      </c>
      <c r="G33" s="48">
        <f>ROUND(G32/$C32*100,1)</f>
        <v>1.1</v>
      </c>
      <c r="H33" s="1"/>
      <c r="I33" s="1"/>
    </row>
    <row r="34" spans="2:9" ht="13.5">
      <c r="B34" s="112" t="s">
        <v>129</v>
      </c>
      <c r="C34" s="49">
        <f>SUM(D34:G34)</f>
        <v>288</v>
      </c>
      <c r="D34" s="50">
        <v>129</v>
      </c>
      <c r="E34" s="50">
        <v>150</v>
      </c>
      <c r="F34" s="50">
        <v>8</v>
      </c>
      <c r="G34" s="51">
        <v>1</v>
      </c>
      <c r="H34" s="1"/>
      <c r="I34" s="1"/>
    </row>
    <row r="35" spans="2:9" ht="13.5">
      <c r="B35" s="113"/>
      <c r="C35" s="52">
        <f>SUM(D35:G35)</f>
        <v>100</v>
      </c>
      <c r="D35" s="12">
        <f>ROUND(D34/$C34*100,1)</f>
        <v>44.8</v>
      </c>
      <c r="E35" s="12">
        <f>ROUND(E34/$C34*100,1)</f>
        <v>52.1</v>
      </c>
      <c r="F35" s="12">
        <f>ROUND(F34/$C34*100,1)</f>
        <v>2.8</v>
      </c>
      <c r="G35" s="13">
        <f>ROUND(G34/$C34*100,1)</f>
        <v>0.3</v>
      </c>
      <c r="H35" s="1"/>
      <c r="I35" s="1"/>
    </row>
    <row r="36" spans="2:9" ht="13.5">
      <c r="B36" s="1"/>
      <c r="C36" s="1"/>
      <c r="D36" s="1"/>
      <c r="E36" s="1"/>
      <c r="F36" s="1"/>
      <c r="G36" s="1"/>
      <c r="H36" s="1"/>
      <c r="I36" s="1"/>
    </row>
    <row r="37" spans="2:9" ht="13.5">
      <c r="B37" s="1"/>
      <c r="C37" s="1"/>
      <c r="D37" s="1"/>
      <c r="E37" s="1"/>
      <c r="F37" s="1"/>
      <c r="G37" s="1"/>
      <c r="H37" s="1"/>
      <c r="I37" s="1"/>
    </row>
    <row r="38" spans="1:9" ht="13.5">
      <c r="A38" s="1" t="s">
        <v>204</v>
      </c>
      <c r="C38" s="1"/>
      <c r="D38" s="1"/>
      <c r="E38" s="1"/>
      <c r="F38" s="1"/>
      <c r="G38" s="1"/>
      <c r="H38" s="1"/>
      <c r="I38" s="1"/>
    </row>
    <row r="39" spans="1:9" ht="13.5">
      <c r="A39" s="1" t="s">
        <v>171</v>
      </c>
      <c r="C39" s="1"/>
      <c r="D39" s="1"/>
      <c r="E39" s="1"/>
      <c r="F39" s="1"/>
      <c r="G39" s="1"/>
      <c r="H39" s="1"/>
      <c r="I39" s="1"/>
    </row>
    <row r="40" spans="2:9" ht="13.5">
      <c r="B40" s="1"/>
      <c r="C40" s="1"/>
      <c r="D40" s="1"/>
      <c r="E40" s="1"/>
      <c r="F40" s="1"/>
      <c r="G40" s="1"/>
      <c r="H40" s="1"/>
      <c r="I40" s="2"/>
    </row>
    <row r="41" spans="2:10" ht="27">
      <c r="B41" s="3" t="s">
        <v>207</v>
      </c>
      <c r="C41" s="61" t="s">
        <v>208</v>
      </c>
      <c r="D41" s="5" t="s">
        <v>217</v>
      </c>
      <c r="E41" s="5" t="s">
        <v>218</v>
      </c>
      <c r="F41" s="5" t="s">
        <v>209</v>
      </c>
      <c r="G41" s="5" t="s">
        <v>210</v>
      </c>
      <c r="H41" s="5" t="s">
        <v>211</v>
      </c>
      <c r="I41" s="5" t="s">
        <v>212</v>
      </c>
      <c r="J41" s="111" t="s">
        <v>135</v>
      </c>
    </row>
    <row r="42" spans="2:10" ht="13.5">
      <c r="B42" s="97" t="s">
        <v>213</v>
      </c>
      <c r="C42" s="38">
        <v>815</v>
      </c>
      <c r="D42" s="39">
        <v>407</v>
      </c>
      <c r="E42" s="39">
        <v>119</v>
      </c>
      <c r="F42" s="39">
        <v>90</v>
      </c>
      <c r="G42" s="39">
        <v>30</v>
      </c>
      <c r="H42" s="39">
        <v>26</v>
      </c>
      <c r="I42" s="107">
        <v>323</v>
      </c>
      <c r="J42" s="29">
        <v>9</v>
      </c>
    </row>
    <row r="43" spans="2:10" ht="13.5">
      <c r="B43" s="95"/>
      <c r="C43" s="49"/>
      <c r="D43" s="47">
        <v>49.9</v>
      </c>
      <c r="E43" s="47">
        <v>14.6</v>
      </c>
      <c r="F43" s="47">
        <v>11</v>
      </c>
      <c r="G43" s="47">
        <v>3.7</v>
      </c>
      <c r="H43" s="47">
        <v>3.2</v>
      </c>
      <c r="I43" s="103">
        <v>39.6</v>
      </c>
      <c r="J43" s="109">
        <v>1.1</v>
      </c>
    </row>
    <row r="44" spans="2:10" ht="13.5">
      <c r="B44" s="95" t="s">
        <v>214</v>
      </c>
      <c r="C44" s="49">
        <v>527</v>
      </c>
      <c r="D44" s="50">
        <v>267</v>
      </c>
      <c r="E44" s="50">
        <v>94</v>
      </c>
      <c r="F44" s="50">
        <v>61</v>
      </c>
      <c r="G44" s="50">
        <v>22</v>
      </c>
      <c r="H44" s="50">
        <v>21</v>
      </c>
      <c r="I44" s="108">
        <v>191</v>
      </c>
      <c r="J44" s="109">
        <v>8</v>
      </c>
    </row>
    <row r="45" spans="2:10" ht="13.5">
      <c r="B45" s="95"/>
      <c r="C45" s="49"/>
      <c r="D45" s="47">
        <v>50.7</v>
      </c>
      <c r="E45" s="47">
        <v>17.8</v>
      </c>
      <c r="F45" s="47">
        <v>11.6</v>
      </c>
      <c r="G45" s="47">
        <v>4.2</v>
      </c>
      <c r="H45" s="47">
        <v>4</v>
      </c>
      <c r="I45" s="103">
        <v>36.2</v>
      </c>
      <c r="J45" s="109">
        <v>1.5</v>
      </c>
    </row>
    <row r="46" spans="2:10" ht="13.5">
      <c r="B46" s="95" t="s">
        <v>215</v>
      </c>
      <c r="C46" s="49">
        <v>288</v>
      </c>
      <c r="D46" s="50">
        <v>140</v>
      </c>
      <c r="E46" s="50">
        <v>25</v>
      </c>
      <c r="F46" s="50">
        <v>29</v>
      </c>
      <c r="G46" s="50">
        <v>8</v>
      </c>
      <c r="H46" s="50">
        <v>5</v>
      </c>
      <c r="I46" s="108">
        <v>132</v>
      </c>
      <c r="J46" s="109">
        <v>1</v>
      </c>
    </row>
    <row r="47" spans="2:10" ht="13.5">
      <c r="B47" s="96"/>
      <c r="C47" s="80"/>
      <c r="D47" s="12">
        <v>48.6</v>
      </c>
      <c r="E47" s="12">
        <v>8.7</v>
      </c>
      <c r="F47" s="12">
        <v>10.1</v>
      </c>
      <c r="G47" s="12">
        <v>2.8</v>
      </c>
      <c r="H47" s="12">
        <v>1.7</v>
      </c>
      <c r="I47" s="12">
        <v>45.8</v>
      </c>
      <c r="J47" s="110">
        <v>0.3</v>
      </c>
    </row>
    <row r="48" spans="2:9" ht="13.5">
      <c r="B48" s="1"/>
      <c r="C48" s="1"/>
      <c r="D48" s="1"/>
      <c r="E48" s="1"/>
      <c r="F48" s="1"/>
      <c r="G48" s="1"/>
      <c r="H48" s="1"/>
      <c r="I48" s="1"/>
    </row>
    <row r="49" spans="2:9" ht="13.5">
      <c r="B49" s="1"/>
      <c r="C49" s="1"/>
      <c r="D49" s="1"/>
      <c r="E49" s="1"/>
      <c r="F49" s="1"/>
      <c r="G49" s="1"/>
      <c r="H49" s="1"/>
      <c r="I49" s="1"/>
    </row>
    <row r="50" spans="1:9" ht="13.5">
      <c r="A50" s="1" t="s">
        <v>205</v>
      </c>
      <c r="C50" s="1"/>
      <c r="D50" s="1"/>
      <c r="E50" s="1"/>
      <c r="F50" s="1"/>
      <c r="G50" s="1"/>
      <c r="H50" s="1"/>
      <c r="I50" s="1"/>
    </row>
    <row r="51" spans="1:9" ht="13.5">
      <c r="A51" s="1" t="s">
        <v>172</v>
      </c>
      <c r="C51" s="1"/>
      <c r="D51" s="1"/>
      <c r="E51" s="1"/>
      <c r="F51" s="1"/>
      <c r="G51" s="1"/>
      <c r="H51" s="1"/>
      <c r="I51" s="1"/>
    </row>
    <row r="52" spans="1:9" ht="13.5">
      <c r="A52" s="1" t="s">
        <v>173</v>
      </c>
      <c r="C52" s="1"/>
      <c r="D52" s="1"/>
      <c r="E52" s="1"/>
      <c r="F52" s="1"/>
      <c r="G52" s="1"/>
      <c r="H52" s="1"/>
      <c r="I52" s="1"/>
    </row>
    <row r="53" spans="2:9" ht="13.5">
      <c r="B53" s="1"/>
      <c r="C53" s="1"/>
      <c r="D53" s="1"/>
      <c r="E53" s="1"/>
      <c r="F53" s="2"/>
      <c r="G53" s="1"/>
      <c r="H53" s="1"/>
      <c r="I53" s="1"/>
    </row>
    <row r="54" spans="2:9" ht="27">
      <c r="B54" s="3" t="s">
        <v>130</v>
      </c>
      <c r="C54" s="61" t="s">
        <v>9</v>
      </c>
      <c r="D54" s="5" t="s">
        <v>112</v>
      </c>
      <c r="E54" s="5" t="s">
        <v>113</v>
      </c>
      <c r="F54" s="6" t="s">
        <v>15</v>
      </c>
      <c r="G54" s="1"/>
      <c r="H54" s="1"/>
      <c r="I54" s="1"/>
    </row>
    <row r="55" spans="2:9" ht="13.5">
      <c r="B55" s="114" t="s">
        <v>9</v>
      </c>
      <c r="C55" s="38">
        <f>SUM(C57,C59)</f>
        <v>483</v>
      </c>
      <c r="D55" s="39">
        <f>SUM(D57,D59)</f>
        <v>225</v>
      </c>
      <c r="E55" s="39">
        <f>SUM(E57,E59)</f>
        <v>257</v>
      </c>
      <c r="F55" s="60">
        <f>SUM(F57,F59)</f>
        <v>1</v>
      </c>
      <c r="G55" s="1"/>
      <c r="H55" s="1"/>
      <c r="I55" s="1"/>
    </row>
    <row r="56" spans="2:9" ht="13.5">
      <c r="B56" s="112"/>
      <c r="C56" s="46">
        <f>SUM(D56:F56)</f>
        <v>100.00000000000001</v>
      </c>
      <c r="D56" s="47">
        <f>ROUND(D55/$C55*100,1)</f>
        <v>46.6</v>
      </c>
      <c r="E56" s="47">
        <f>ROUND(E55/$C55*100,1)</f>
        <v>53.2</v>
      </c>
      <c r="F56" s="48">
        <f>ROUND(F55/$C55*100,1)</f>
        <v>0.2</v>
      </c>
      <c r="G56" s="1"/>
      <c r="H56" s="1"/>
      <c r="I56" s="1"/>
    </row>
    <row r="57" spans="2:6" ht="13.5">
      <c r="B57" s="112" t="s">
        <v>128</v>
      </c>
      <c r="C57" s="49">
        <f>SUM(D57:F57)</f>
        <v>328</v>
      </c>
      <c r="D57" s="50">
        <v>159</v>
      </c>
      <c r="E57" s="50">
        <v>169</v>
      </c>
      <c r="F57" s="51">
        <v>0</v>
      </c>
    </row>
    <row r="58" spans="2:6" ht="13.5">
      <c r="B58" s="112"/>
      <c r="C58" s="46">
        <f>SUM(D58:F58)</f>
        <v>100</v>
      </c>
      <c r="D58" s="47">
        <f>ROUND(D57/$C57*100,1)</f>
        <v>48.5</v>
      </c>
      <c r="E58" s="47">
        <f>ROUND(E57/$C57*100,1)</f>
        <v>51.5</v>
      </c>
      <c r="F58" s="48">
        <f>ROUND(F57/$C57*100,1)</f>
        <v>0</v>
      </c>
    </row>
    <row r="59" spans="2:6" ht="13.5">
      <c r="B59" s="112" t="s">
        <v>129</v>
      </c>
      <c r="C59" s="49">
        <f>SUM(D59:F59)</f>
        <v>155</v>
      </c>
      <c r="D59" s="50">
        <v>66</v>
      </c>
      <c r="E59" s="50">
        <v>88</v>
      </c>
      <c r="F59" s="51">
        <v>1</v>
      </c>
    </row>
    <row r="60" spans="2:6" ht="13.5">
      <c r="B60" s="113"/>
      <c r="C60" s="52">
        <f>SUM(D60:F60)</f>
        <v>100</v>
      </c>
      <c r="D60" s="12">
        <f>ROUND(D59/$C59*100,1)</f>
        <v>42.6</v>
      </c>
      <c r="E60" s="12">
        <f>ROUND(E59/$C59*100,1)</f>
        <v>56.8</v>
      </c>
      <c r="F60" s="13">
        <f>ROUND(F59/$C59*100,1)</f>
        <v>0.6</v>
      </c>
    </row>
    <row r="63" spans="1:8" ht="13.5">
      <c r="A63" s="1" t="s">
        <v>206</v>
      </c>
      <c r="B63" s="1"/>
      <c r="C63" s="1"/>
      <c r="D63" s="1"/>
      <c r="E63" s="1"/>
      <c r="F63" s="1"/>
      <c r="G63" s="1"/>
      <c r="H63" s="1"/>
    </row>
    <row r="64" spans="1:8" ht="13.5">
      <c r="A64" s="1"/>
      <c r="B64" s="1"/>
      <c r="C64" s="1"/>
      <c r="D64" s="1"/>
      <c r="E64" s="1"/>
      <c r="F64" s="1"/>
      <c r="G64" s="1"/>
      <c r="H64" s="1"/>
    </row>
    <row r="65" spans="1:8" ht="13.5">
      <c r="A65" s="1"/>
      <c r="B65" s="3"/>
      <c r="C65" s="3" t="s">
        <v>2</v>
      </c>
      <c r="D65" s="61" t="s">
        <v>3</v>
      </c>
      <c r="E65" s="5" t="s">
        <v>4</v>
      </c>
      <c r="F65" s="5" t="s">
        <v>5</v>
      </c>
      <c r="G65" s="5" t="s">
        <v>6</v>
      </c>
      <c r="H65" s="6" t="s">
        <v>8</v>
      </c>
    </row>
    <row r="66" spans="1:8" ht="13.5">
      <c r="A66" s="1"/>
      <c r="B66" s="115" t="s">
        <v>9</v>
      </c>
      <c r="C66" s="81" t="s">
        <v>132</v>
      </c>
      <c r="D66" s="87">
        <f>SUM(D69+D72)</f>
        <v>749</v>
      </c>
      <c r="E66" s="84">
        <f>SUM(E69+E72)</f>
        <v>807</v>
      </c>
      <c r="F66" s="84">
        <f>SUM(F69+F72)</f>
        <v>260</v>
      </c>
      <c r="G66" s="84">
        <f>SUM(G69+G72)</f>
        <v>297</v>
      </c>
      <c r="H66" s="85">
        <f>SUM(H69+H72)</f>
        <v>79</v>
      </c>
    </row>
    <row r="67" spans="1:8" ht="13.5">
      <c r="A67" s="1"/>
      <c r="B67" s="120"/>
      <c r="C67" s="82" t="s">
        <v>133</v>
      </c>
      <c r="D67" s="49">
        <f>D70+D73</f>
        <v>407</v>
      </c>
      <c r="E67" s="50">
        <f>E70+E73</f>
        <v>119</v>
      </c>
      <c r="F67" s="50">
        <f>F70+F73</f>
        <v>90</v>
      </c>
      <c r="G67" s="50">
        <f>G70+G73</f>
        <v>30</v>
      </c>
      <c r="H67" s="51">
        <f>H70+H73</f>
        <v>26</v>
      </c>
    </row>
    <row r="68" spans="1:8" ht="13.5">
      <c r="A68" s="1"/>
      <c r="B68" s="120"/>
      <c r="C68" s="86" t="s">
        <v>134</v>
      </c>
      <c r="D68" s="102">
        <f>D67/D66*100</f>
        <v>54.33911882510013</v>
      </c>
      <c r="E68" s="103">
        <f>E67/E66*100</f>
        <v>14.745972738537795</v>
      </c>
      <c r="F68" s="103">
        <f>F67/F66*100</f>
        <v>34.61538461538461</v>
      </c>
      <c r="G68" s="103">
        <f>G67/G66*100</f>
        <v>10.1010101010101</v>
      </c>
      <c r="H68" s="104">
        <f>H67/H66*100</f>
        <v>32.91139240506329</v>
      </c>
    </row>
    <row r="69" spans="1:8" ht="13.5">
      <c r="A69" s="1"/>
      <c r="B69" s="119" t="s">
        <v>128</v>
      </c>
      <c r="C69" s="82" t="s">
        <v>132</v>
      </c>
      <c r="D69" s="88">
        <v>475</v>
      </c>
      <c r="E69" s="89">
        <v>524</v>
      </c>
      <c r="F69" s="89">
        <v>165</v>
      </c>
      <c r="G69" s="89">
        <v>187</v>
      </c>
      <c r="H69" s="90">
        <v>43</v>
      </c>
    </row>
    <row r="70" spans="1:8" ht="13.5">
      <c r="A70" s="1"/>
      <c r="B70" s="120"/>
      <c r="C70" s="82" t="s">
        <v>133</v>
      </c>
      <c r="D70" s="88">
        <v>267</v>
      </c>
      <c r="E70" s="89">
        <v>94</v>
      </c>
      <c r="F70" s="89">
        <v>61</v>
      </c>
      <c r="G70" s="89">
        <v>22</v>
      </c>
      <c r="H70" s="90">
        <v>21</v>
      </c>
    </row>
    <row r="71" spans="1:8" ht="13.5">
      <c r="A71" s="1"/>
      <c r="B71" s="120"/>
      <c r="C71" s="86" t="s">
        <v>134</v>
      </c>
      <c r="D71" s="102">
        <f>D70/D69*100</f>
        <v>56.21052631578948</v>
      </c>
      <c r="E71" s="105">
        <f>E70/E69*100</f>
        <v>17.938931297709924</v>
      </c>
      <c r="F71" s="105">
        <f>F70/F69*100</f>
        <v>36.96969696969697</v>
      </c>
      <c r="G71" s="47">
        <f>G70/G69*100</f>
        <v>11.76470588235294</v>
      </c>
      <c r="H71" s="106">
        <f>H70/H69*100</f>
        <v>48.837209302325576</v>
      </c>
    </row>
    <row r="72" spans="1:8" ht="13.5">
      <c r="A72" s="1"/>
      <c r="B72" s="119" t="s">
        <v>129</v>
      </c>
      <c r="C72" s="82" t="s">
        <v>132</v>
      </c>
      <c r="D72" s="88">
        <v>274</v>
      </c>
      <c r="E72" s="89">
        <v>283</v>
      </c>
      <c r="F72" s="89">
        <v>95</v>
      </c>
      <c r="G72" s="91">
        <v>110</v>
      </c>
      <c r="H72" s="92">
        <v>36</v>
      </c>
    </row>
    <row r="73" spans="1:8" ht="13.5">
      <c r="A73" s="1"/>
      <c r="B73" s="120"/>
      <c r="C73" s="82" t="s">
        <v>133</v>
      </c>
      <c r="D73" s="88">
        <v>140</v>
      </c>
      <c r="E73" s="89">
        <v>25</v>
      </c>
      <c r="F73" s="89">
        <v>29</v>
      </c>
      <c r="G73" s="89">
        <v>8</v>
      </c>
      <c r="H73" s="90">
        <v>5</v>
      </c>
    </row>
    <row r="74" spans="1:8" ht="13.5">
      <c r="A74" s="1"/>
      <c r="B74" s="121"/>
      <c r="C74" s="83" t="s">
        <v>134</v>
      </c>
      <c r="D74" s="93">
        <f>D73/D72*100</f>
        <v>51.09489051094891</v>
      </c>
      <c r="E74" s="11">
        <f>E73/E72*100</f>
        <v>8.8339222614841</v>
      </c>
      <c r="F74" s="11">
        <f>F73/F72*100</f>
        <v>30.526315789473685</v>
      </c>
      <c r="G74" s="11">
        <f>G73/G72*100</f>
        <v>7.2727272727272725</v>
      </c>
      <c r="H74" s="94">
        <f>H73/H72*100</f>
        <v>13.88888888888889</v>
      </c>
    </row>
  </sheetData>
  <sheetProtection/>
  <mergeCells count="15">
    <mergeCell ref="B32:B33"/>
    <mergeCell ref="B34:B35"/>
    <mergeCell ref="B72:B74"/>
    <mergeCell ref="B66:B68"/>
    <mergeCell ref="B69:B71"/>
    <mergeCell ref="B55:B56"/>
    <mergeCell ref="B57:B58"/>
    <mergeCell ref="B59:B60"/>
    <mergeCell ref="B5:B6"/>
    <mergeCell ref="B20:B21"/>
    <mergeCell ref="B22:B23"/>
    <mergeCell ref="B30:B31"/>
    <mergeCell ref="B9:B10"/>
    <mergeCell ref="B7:B8"/>
    <mergeCell ref="B18:B1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&amp;C&amp;"ＭＳ Ｐ明朝,標準"　</oddHead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Yupi</dc:creator>
  <cp:keywords/>
  <dc:description/>
  <cp:lastModifiedBy>栃木県</cp:lastModifiedBy>
  <cp:lastPrinted>2011-06-01T07:24:31Z</cp:lastPrinted>
  <dcterms:created xsi:type="dcterms:W3CDTF">2010-12-30T07:15:01Z</dcterms:created>
  <dcterms:modified xsi:type="dcterms:W3CDTF">2011-06-29T02:11:06Z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