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21" windowWidth="8865" windowHeight="8145" activeTab="0"/>
  </bookViews>
  <sheets>
    <sheet name="目次" sheetId="1" r:id="rId1"/>
    <sheet name="単純問1～17" sheetId="2" r:id="rId2"/>
    <sheet name="単純問18" sheetId="3" r:id="rId3"/>
    <sheet name="単純問19～25" sheetId="4" r:id="rId4"/>
  </sheets>
  <definedNames/>
  <calcPr fullCalcOnLoad="1"/>
</workbook>
</file>

<file path=xl/sharedStrings.xml><?xml version="1.0" encoding="utf-8"?>
<sst xmlns="http://schemas.openxmlformats.org/spreadsheetml/2006/main" count="402" uniqueCount="204">
  <si>
    <t>また、父母については年齢をお答えください。</t>
  </si>
  <si>
    <t>単位＝上段：人、下段：％</t>
  </si>
  <si>
    <t>回答者数</t>
  </si>
  <si>
    <t>父親</t>
  </si>
  <si>
    <t>母親</t>
  </si>
  <si>
    <t>祖父</t>
  </si>
  <si>
    <t>祖母</t>
  </si>
  <si>
    <t>兄弟姉妹</t>
  </si>
  <si>
    <t>その他</t>
  </si>
  <si>
    <t>計</t>
  </si>
  <si>
    <t>３歳未満</t>
  </si>
  <si>
    <t>３歳</t>
  </si>
  <si>
    <t>４歳</t>
  </si>
  <si>
    <t>５歳</t>
  </si>
  <si>
    <t>６歳以上</t>
  </si>
  <si>
    <t>無回答
その他</t>
  </si>
  <si>
    <t>男</t>
  </si>
  <si>
    <t>女</t>
  </si>
  <si>
    <t>２０歳未満</t>
  </si>
  <si>
    <t>２０歳代</t>
  </si>
  <si>
    <t>３０歳代</t>
  </si>
  <si>
    <t>４０歳代</t>
  </si>
  <si>
    <t>５０歳以上</t>
  </si>
  <si>
    <t>フルタイム勤務</t>
  </si>
  <si>
    <t>パートタイム勤務</t>
  </si>
  <si>
    <t>働いていない</t>
  </si>
  <si>
    <t>産休・育休中</t>
  </si>
  <si>
    <t>健康である</t>
  </si>
  <si>
    <t>どちらかというと健康である</t>
  </si>
  <si>
    <t>どちらかというと健康でない</t>
  </si>
  <si>
    <t>健康でない</t>
  </si>
  <si>
    <t>よく運動する</t>
  </si>
  <si>
    <t>普通である</t>
  </si>
  <si>
    <t>あまり運動しない</t>
  </si>
  <si>
    <t>６時以前</t>
  </si>
  <si>
    <t>６時から７時の間</t>
  </si>
  <si>
    <t>７時から８時の間</t>
  </si>
  <si>
    <t>８時以降</t>
  </si>
  <si>
    <t>決まっていない</t>
  </si>
  <si>
    <t>２０時から２１時の間</t>
  </si>
  <si>
    <t>２１時から２２時の間</t>
  </si>
  <si>
    <t>２２時から２３時の間</t>
  </si>
  <si>
    <t>２３時以降</t>
  </si>
  <si>
    <t>家族と一緒</t>
  </si>
  <si>
    <t>兄弟（姉妹）だけで食べる</t>
  </si>
  <si>
    <t>ひとり</t>
  </si>
  <si>
    <t>毎日食べる</t>
  </si>
  <si>
    <t>時々食べないことがある</t>
  </si>
  <si>
    <t>ほとんど食べない</t>
  </si>
  <si>
    <t>よく食べる</t>
  </si>
  <si>
    <t>ふつう</t>
  </si>
  <si>
    <t>あまり食べない</t>
  </si>
  <si>
    <t>食べる時間がない</t>
  </si>
  <si>
    <t>食欲がわかない</t>
  </si>
  <si>
    <t>朝食を食べるより寝ていたい</t>
  </si>
  <si>
    <t>減量（ダイエット）のため</t>
  </si>
  <si>
    <t>朝食を用意していない</t>
  </si>
  <si>
    <t>以前から食べる習慣がない</t>
  </si>
  <si>
    <t>食べるのが面倒である</t>
  </si>
  <si>
    <t>１８時以前</t>
  </si>
  <si>
    <t>１８時から１９時の間</t>
  </si>
  <si>
    <t>１９時から２０時の間</t>
  </si>
  <si>
    <t>２０時から２１時の間</t>
  </si>
  <si>
    <t>２1時以降</t>
  </si>
  <si>
    <t>ある</t>
  </si>
  <si>
    <t>ない</t>
  </si>
  <si>
    <t>わからない</t>
  </si>
  <si>
    <t>回答者数</t>
  </si>
  <si>
    <t>にんじん</t>
  </si>
  <si>
    <t>ほうれん草</t>
  </si>
  <si>
    <t>ニラ</t>
  </si>
  <si>
    <t>ブロッコリー</t>
  </si>
  <si>
    <t>かぼちゃ</t>
  </si>
  <si>
    <t>キャベツ</t>
  </si>
  <si>
    <t>なす</t>
  </si>
  <si>
    <t>レタス</t>
  </si>
  <si>
    <t>大根</t>
  </si>
  <si>
    <t>トマト</t>
  </si>
  <si>
    <t>玉ねぎ</t>
  </si>
  <si>
    <t>ピーマン</t>
  </si>
  <si>
    <t>きゅうり</t>
  </si>
  <si>
    <t>ねぎ</t>
  </si>
  <si>
    <t>ごぼう</t>
  </si>
  <si>
    <t>白菜</t>
  </si>
  <si>
    <t>とうもろこし</t>
  </si>
  <si>
    <t>牛乳・乳製品</t>
  </si>
  <si>
    <t>果物</t>
  </si>
  <si>
    <t>スナック菓子</t>
  </si>
  <si>
    <t>甘いお菓子</t>
  </si>
  <si>
    <t>甘い飲み物（ジュース・スポーツドリンクなど）</t>
  </si>
  <si>
    <t>おにぎり</t>
  </si>
  <si>
    <t>改善したい</t>
  </si>
  <si>
    <t>すでにできているので改善の必要がない</t>
  </si>
  <si>
    <t>できていないが改善したいと思わない</t>
  </si>
  <si>
    <t>ア．主食・主菜・副菜を組み合わせて食べる</t>
  </si>
  <si>
    <t>イ．主食を十分に食べる</t>
  </si>
  <si>
    <t>ウ．野菜を十分に食べる</t>
  </si>
  <si>
    <t>エ．牛乳・乳製品を食べる</t>
  </si>
  <si>
    <t>オ．朝食を食べる</t>
  </si>
  <si>
    <t>カ．塩分の多い料理を控える</t>
  </si>
  <si>
    <t>キ．菓子や甘い飲み物をほどほどにする</t>
  </si>
  <si>
    <t>ク．食事時間を規則正しくする</t>
  </si>
  <si>
    <t>ケ．「いただきます」などのあいさつができる</t>
  </si>
  <si>
    <t>コ．好き嫌いなく何でも食べる</t>
  </si>
  <si>
    <t>サ．歯ごたえのある硬いものを食べる</t>
  </si>
  <si>
    <t>夕食前のみとる</t>
  </si>
  <si>
    <t>夕食後のみとる</t>
  </si>
  <si>
    <t>夕食前や夕食後にとる</t>
  </si>
  <si>
    <t>とらない</t>
  </si>
  <si>
    <t>喫煙者はいない</t>
  </si>
  <si>
    <t>いる</t>
  </si>
  <si>
    <t>いない</t>
  </si>
  <si>
    <t>無回答
その他</t>
  </si>
  <si>
    <t>２０時以前</t>
  </si>
  <si>
    <t>８０㎝未満</t>
  </si>
  <si>
    <t>１２０㎝以上</t>
  </si>
  <si>
    <t>１１０～１２０㎝未満</t>
  </si>
  <si>
    <t>１００～１１０㎝未満</t>
  </si>
  <si>
    <t>９０～１００㎝未満</t>
  </si>
  <si>
    <t>８０～９０㎝未満</t>
  </si>
  <si>
    <t>１０㎏未満</t>
  </si>
  <si>
    <t>１０～１５㎏未満</t>
  </si>
  <si>
    <t>１５～２０㎏未満</t>
  </si>
  <si>
    <t>２０～２５㎏未満</t>
  </si>
  <si>
    <t>２５～３０㎏未満</t>
  </si>
  <si>
    <t>３０㎏以上</t>
  </si>
  <si>
    <t>総数</t>
  </si>
  <si>
    <t>喫煙者の数</t>
  </si>
  <si>
    <t>喫煙者の割合</t>
  </si>
  <si>
    <r>
      <t xml:space="preserve">やや太りすぎ
</t>
    </r>
    <r>
      <rPr>
        <sz val="8"/>
        <rFont val="ＭＳ Ｐ明朝"/>
        <family val="1"/>
      </rPr>
      <t>＋２０％～
＋３０％未満</t>
    </r>
  </si>
  <si>
    <t>Ⅳ　参考資料</t>
  </si>
  <si>
    <t>第5表　お子さんの年齢</t>
  </si>
  <si>
    <t>〔問１．お子さんの年齢を記入ください。（平成２２年１１月１日現在）〕</t>
  </si>
  <si>
    <t>第6表　お子さんの性別</t>
  </si>
  <si>
    <t>〔問２．お子さんの性別はどちらですか。〕</t>
  </si>
  <si>
    <t>第7表　お子さんの身長・体重（身長）</t>
  </si>
  <si>
    <t>〔問３．お子さんの身長・体重を記入ください。〕</t>
  </si>
  <si>
    <t>第8表　お子さんの身長・体重（体重）</t>
  </si>
  <si>
    <t>第9表　お子さんの身長・体重（肥満度）</t>
  </si>
  <si>
    <t>〔問３．「お子さんの身長・体重から評価基準に基づいて評価」〕</t>
  </si>
  <si>
    <t>第10表　同居家族</t>
  </si>
  <si>
    <t>〔問４．お子さんが同居している家族についてあてはまるものすべてに○をつけてください。</t>
  </si>
  <si>
    <t>また、父母については年齢をお答えください。〕</t>
  </si>
  <si>
    <t>（複数回答）〕</t>
  </si>
  <si>
    <t>第11表　同居家族（父親の年齢）</t>
  </si>
  <si>
    <t>第12表　同居家族（母親の年齢）</t>
  </si>
  <si>
    <t>第13表　起票者</t>
  </si>
  <si>
    <t>〔問５．この調査票に記入しているのはどなたですか。〕</t>
  </si>
  <si>
    <t>第14表　子どもの世話</t>
  </si>
  <si>
    <t>〔問６．主にお子さんの世話をしているのはどなたですか。〕</t>
  </si>
  <si>
    <t>第15表　仕事</t>
  </si>
  <si>
    <t>〔問７．問６でお子さんの世話をしている人は、働いていますか。〕</t>
  </si>
  <si>
    <t>第16表　子どもの健康状態</t>
  </si>
  <si>
    <t>〔問８．お子さんの健康状態はどうですか。〕</t>
  </si>
  <si>
    <t>第17表　子どもの運動</t>
  </si>
  <si>
    <t>〔問９．お子さんのふだんの運動の状況についておたずねします。〕</t>
  </si>
  <si>
    <t>第18表　子どもの起床時間</t>
  </si>
  <si>
    <t>〔問１０．お子さんはふだん何時頃に起きますか。〕</t>
  </si>
  <si>
    <t>第19表　子どもの就寝時間</t>
  </si>
  <si>
    <t>〔問１１．お子さんはふだん何時頃に寝ますか。〕</t>
  </si>
  <si>
    <t>第20表　家族での食事（朝食）</t>
  </si>
  <si>
    <t>〔問１２．お子さんは、ふだん家族と一緒に食事をしていますか。〕</t>
  </si>
  <si>
    <t>第21表　家族での食事（夕食）</t>
  </si>
  <si>
    <t>第22表　朝食習慣（お子さん）</t>
  </si>
  <si>
    <t>〔問１３．ふだんの食事の状況についてお答えください。朝食は食べていますか。〕</t>
  </si>
  <si>
    <t>第23表　朝食習慣（母親）</t>
  </si>
  <si>
    <t>第24表　朝食習慣（父親）</t>
  </si>
  <si>
    <t>第25表　子どもの食欲</t>
  </si>
  <si>
    <t>〔問１４．朝食時のお子さんの食欲はいかがですか。〕</t>
  </si>
  <si>
    <t>第26表　子どもの食欲</t>
  </si>
  <si>
    <t>〔問１５．（問１３でお子さんの３に○をつけた方）　お子さんが朝食をほとんど食べない</t>
  </si>
  <si>
    <t>最も大きな理由は何ですか。〕</t>
  </si>
  <si>
    <t>〔問１６．お子さんはふだんの夕食時間は何時頃ですか。〕</t>
  </si>
  <si>
    <t>第28表　子どもの食物アレルギー</t>
  </si>
  <si>
    <t>〔問１７．お子さんは、食物アレルギーはありますか。〕</t>
  </si>
  <si>
    <t>第29表　子どもの好きな野菜</t>
  </si>
  <si>
    <t>〔問１８．お子さんの、特に好きな野菜と嫌いな野菜は何ですか。（３つ以内で回答）〕</t>
  </si>
  <si>
    <t>第30表　子どもの嫌いな野菜</t>
  </si>
  <si>
    <t>第31表　子どものおやつ</t>
  </si>
  <si>
    <t>〔問１９．お子さんは、ふだんどのようなおやつを多く食べますか。（２つ以内で回答）〕</t>
  </si>
  <si>
    <t>第32表　食生活改善意識</t>
  </si>
  <si>
    <t>〔問２０．お子さんについて、次の各質問項目を改善したいと思いますか。〕</t>
  </si>
  <si>
    <t>第33表　子どもの間食</t>
  </si>
  <si>
    <t>〔問２１．お子さんは、帰宅後、夕食前や夕食後寝るまでの間に間食をとりますか。〕</t>
  </si>
  <si>
    <t>〔問２２．お子さんは、今までにむし歯があると指摘されたことがありますか。（治療中、治療済みを含む）〕</t>
  </si>
  <si>
    <t>第35表　フッ素塗布の受診</t>
  </si>
  <si>
    <t>〔問２３．お子さんは、今までにフッ素塗布（フッ化物歯面塗布）を受けたことがありますか。〕</t>
  </si>
  <si>
    <t>第36表　同居家族喫煙者</t>
  </si>
  <si>
    <t>〔問２４．お子さんが同居している家族のうち喫煙する人はいますか。（複数回答）〕</t>
  </si>
  <si>
    <t>第37表　家の中での喫煙</t>
  </si>
  <si>
    <t>〔問２５．問２４で喫煙する人がいると答えた方におたずねします。喫煙する人のうち家の中で喫煙する</t>
  </si>
  <si>
    <t>人はいますか。〕</t>
  </si>
  <si>
    <t>第38表　続柄別に見た喫煙者の割合</t>
  </si>
  <si>
    <t>１　集計表(全体）</t>
  </si>
  <si>
    <t>注） 1歳未満は除外</t>
  </si>
  <si>
    <r>
      <t xml:space="preserve">太り気味
</t>
    </r>
    <r>
      <rPr>
        <sz val="8"/>
        <rFont val="ＭＳ Ｐ明朝"/>
        <family val="1"/>
      </rPr>
      <t>＋１５％～
＋２０％未満</t>
    </r>
  </si>
  <si>
    <r>
      <t xml:space="preserve">ふつう
</t>
    </r>
    <r>
      <rPr>
        <sz val="8"/>
        <rFont val="ＭＳ Ｐ明朝"/>
        <family val="1"/>
      </rPr>
      <t>－１５％～
＋１５％未満</t>
    </r>
  </si>
  <si>
    <r>
      <t xml:space="preserve">やせ
</t>
    </r>
    <r>
      <rPr>
        <sz val="8"/>
        <rFont val="ＭＳ Ｐ明朝"/>
        <family val="1"/>
      </rPr>
      <t>－２０％～
－１５％未満</t>
    </r>
  </si>
  <si>
    <t>無回答
その他</t>
  </si>
  <si>
    <r>
      <t xml:space="preserve">太りすぎ
</t>
    </r>
    <r>
      <rPr>
        <sz val="8"/>
        <rFont val="ＭＳ Ｐ明朝"/>
        <family val="1"/>
      </rPr>
      <t>＋３０％以上</t>
    </r>
  </si>
  <si>
    <r>
      <t xml:space="preserve">やせすぎ
</t>
    </r>
    <r>
      <rPr>
        <sz val="8"/>
        <rFont val="ＭＳ Ｐ明朝"/>
        <family val="1"/>
      </rPr>
      <t>－２０％未満</t>
    </r>
  </si>
  <si>
    <t>第34表　子どものむし歯</t>
  </si>
  <si>
    <t>　父親</t>
  </si>
  <si>
    <t>第27表　夕食時間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</si>
</sst>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  <font>
      <b/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21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21" xfId="0" applyNumberFormat="1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/>
    </xf>
    <xf numFmtId="176" fontId="18" fillId="0" borderId="2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176" fontId="20" fillId="0" borderId="19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0" fillId="0" borderId="21" xfId="0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0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7" xfId="0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18" fillId="0" borderId="43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176" fontId="18" fillId="0" borderId="46" xfId="0" applyNumberFormat="1" applyFont="1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18" fillId="0" borderId="47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11" xfId="0" applyFont="1" applyBorder="1" applyAlignment="1" quotePrefix="1">
      <alignment vertical="center" wrapText="1"/>
    </xf>
    <xf numFmtId="0" fontId="18" fillId="0" borderId="27" xfId="0" applyFont="1" applyBorder="1" applyAlignment="1" quotePrefix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8" fillId="0" borderId="49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178" fontId="18" fillId="0" borderId="25" xfId="0" applyNumberFormat="1" applyFont="1" applyBorder="1" applyAlignment="1">
      <alignment/>
    </xf>
    <xf numFmtId="178" fontId="18" fillId="0" borderId="50" xfId="0" applyNumberFormat="1" applyFont="1" applyBorder="1" applyAlignment="1">
      <alignment/>
    </xf>
    <xf numFmtId="178" fontId="18" fillId="0" borderId="20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28" fillId="0" borderId="0" xfId="43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10" sqref="B10"/>
    </sheetView>
  </sheetViews>
  <sheetFormatPr defaultColWidth="9.00390625" defaultRowHeight="21.75" customHeight="1"/>
  <cols>
    <col min="1" max="1" width="41.25390625" style="1" customWidth="1"/>
    <col min="2" max="2" width="37.375" style="1" customWidth="1"/>
    <col min="3" max="3" width="32.875" style="1" bestFit="1" customWidth="1"/>
    <col min="4" max="16384" width="9.00390625" style="1" customWidth="1"/>
  </cols>
  <sheetData>
    <row r="1" spans="1:3" ht="21.75" customHeight="1">
      <c r="A1" s="80" t="s">
        <v>193</v>
      </c>
      <c r="B1" s="80"/>
      <c r="C1" s="80"/>
    </row>
    <row r="2" ht="9.75" customHeight="1"/>
    <row r="3" spans="1:3" ht="21.75" customHeight="1">
      <c r="A3" s="87" t="s">
        <v>131</v>
      </c>
      <c r="B3" s="87" t="s">
        <v>160</v>
      </c>
      <c r="C3" s="87" t="s">
        <v>185</v>
      </c>
    </row>
    <row r="4" spans="1:3" ht="21.75" customHeight="1">
      <c r="A4" s="87" t="s">
        <v>133</v>
      </c>
      <c r="B4" s="87" t="s">
        <v>162</v>
      </c>
      <c r="C4" s="87" t="s">
        <v>187</v>
      </c>
    </row>
    <row r="5" spans="1:8" ht="21.75" customHeight="1">
      <c r="A5" s="87" t="s">
        <v>135</v>
      </c>
      <c r="B5" s="87" t="s">
        <v>163</v>
      </c>
      <c r="C5" s="87" t="s">
        <v>189</v>
      </c>
      <c r="D5" s="15"/>
      <c r="E5" s="15"/>
      <c r="F5" s="15"/>
      <c r="G5" s="15"/>
      <c r="H5" s="15"/>
    </row>
    <row r="6" spans="1:8" ht="21.75" customHeight="1">
      <c r="A6" s="87" t="s">
        <v>137</v>
      </c>
      <c r="B6" s="87" t="s">
        <v>165</v>
      </c>
      <c r="C6" s="87" t="s">
        <v>192</v>
      </c>
      <c r="D6" s="15"/>
      <c r="E6" s="15"/>
      <c r="F6" s="15"/>
      <c r="G6" s="15"/>
      <c r="H6" s="15"/>
    </row>
    <row r="7" spans="1:8" ht="21.75" customHeight="1">
      <c r="A7" s="87" t="s">
        <v>138</v>
      </c>
      <c r="B7" s="87" t="s">
        <v>166</v>
      </c>
      <c r="C7" s="15"/>
      <c r="D7" s="15"/>
      <c r="E7" s="15"/>
      <c r="F7" s="15"/>
      <c r="G7" s="15"/>
      <c r="H7" s="15"/>
    </row>
    <row r="8" spans="1:8" ht="21.75" customHeight="1">
      <c r="A8" s="87" t="s">
        <v>140</v>
      </c>
      <c r="B8" s="87" t="s">
        <v>167</v>
      </c>
      <c r="C8" s="15"/>
      <c r="D8" s="15"/>
      <c r="E8" s="15"/>
      <c r="F8" s="15"/>
      <c r="G8" s="15"/>
      <c r="H8" s="15"/>
    </row>
    <row r="9" spans="1:8" ht="21.75" customHeight="1">
      <c r="A9" s="87" t="s">
        <v>144</v>
      </c>
      <c r="B9" s="87" t="s">
        <v>169</v>
      </c>
      <c r="C9" s="15"/>
      <c r="D9" s="15"/>
      <c r="E9" s="15"/>
      <c r="F9" s="15"/>
      <c r="G9" s="15"/>
      <c r="H9" s="15"/>
    </row>
    <row r="10" spans="1:8" ht="21.75" customHeight="1">
      <c r="A10" s="87" t="s">
        <v>145</v>
      </c>
      <c r="B10" s="87" t="s">
        <v>203</v>
      </c>
      <c r="C10" s="15"/>
      <c r="D10" s="15"/>
      <c r="E10" s="15"/>
      <c r="F10" s="15"/>
      <c r="G10" s="15"/>
      <c r="H10" s="15"/>
    </row>
    <row r="11" spans="1:10" ht="21.75" customHeight="1">
      <c r="A11" s="87" t="s">
        <v>146</v>
      </c>
      <c r="B11" s="87" t="s">
        <v>173</v>
      </c>
      <c r="C11" s="15"/>
      <c r="D11" s="15"/>
      <c r="E11" s="15"/>
      <c r="F11" s="15"/>
      <c r="G11" s="15"/>
      <c r="H11" s="15"/>
      <c r="I11" s="64"/>
      <c r="J11" s="64"/>
    </row>
    <row r="12" spans="1:10" ht="21.75" customHeight="1">
      <c r="A12" s="87" t="s">
        <v>148</v>
      </c>
      <c r="B12" s="87" t="s">
        <v>175</v>
      </c>
      <c r="C12" s="15"/>
      <c r="D12" s="15"/>
      <c r="E12" s="15"/>
      <c r="F12" s="15"/>
      <c r="G12" s="15"/>
      <c r="H12" s="15"/>
      <c r="I12" s="64"/>
      <c r="J12" s="64"/>
    </row>
    <row r="13" spans="1:10" ht="21.75" customHeight="1">
      <c r="A13" s="87" t="s">
        <v>150</v>
      </c>
      <c r="B13" s="87" t="s">
        <v>177</v>
      </c>
      <c r="C13" s="15"/>
      <c r="D13" s="15"/>
      <c r="E13" s="15"/>
      <c r="F13" s="15"/>
      <c r="G13" s="15"/>
      <c r="H13" s="64"/>
      <c r="I13" s="64"/>
      <c r="J13" s="64"/>
    </row>
    <row r="14" spans="1:10" ht="21.75" customHeight="1">
      <c r="A14" s="87" t="s">
        <v>152</v>
      </c>
      <c r="B14" s="87" t="s">
        <v>178</v>
      </c>
      <c r="C14" s="15"/>
      <c r="D14" s="15"/>
      <c r="E14" s="15"/>
      <c r="F14" s="15"/>
      <c r="G14" s="15"/>
      <c r="H14" s="64"/>
      <c r="I14" s="64"/>
      <c r="J14" s="64"/>
    </row>
    <row r="15" spans="1:10" ht="21.75" customHeight="1">
      <c r="A15" s="87" t="s">
        <v>154</v>
      </c>
      <c r="B15" s="87" t="s">
        <v>180</v>
      </c>
      <c r="C15" s="15"/>
      <c r="D15" s="15"/>
      <c r="E15" s="15"/>
      <c r="F15" s="15"/>
      <c r="G15" s="15"/>
      <c r="H15" s="15"/>
      <c r="I15" s="64"/>
      <c r="J15" s="64"/>
    </row>
    <row r="16" spans="1:10" ht="21.75" customHeight="1">
      <c r="A16" s="87" t="s">
        <v>156</v>
      </c>
      <c r="B16" s="87" t="s">
        <v>182</v>
      </c>
      <c r="C16" s="15"/>
      <c r="D16" s="15"/>
      <c r="E16" s="15"/>
      <c r="F16" s="15"/>
      <c r="G16" s="15"/>
      <c r="H16" s="15"/>
      <c r="I16" s="64"/>
      <c r="J16" s="64"/>
    </row>
    <row r="17" spans="1:10" ht="21.75" customHeight="1">
      <c r="A17" s="87" t="s">
        <v>158</v>
      </c>
      <c r="B17" s="87" t="s">
        <v>201</v>
      </c>
      <c r="C17" s="15"/>
      <c r="D17" s="15"/>
      <c r="E17" s="15"/>
      <c r="F17" s="15"/>
      <c r="G17" s="15"/>
      <c r="H17" s="15"/>
      <c r="I17" s="15"/>
      <c r="J17" s="64"/>
    </row>
    <row r="18" spans="3:10" ht="21.75" customHeight="1">
      <c r="C18" s="15"/>
      <c r="D18" s="15"/>
      <c r="E18" s="15"/>
      <c r="F18" s="15"/>
      <c r="G18" s="64"/>
      <c r="H18" s="64"/>
      <c r="I18" s="64"/>
      <c r="J18" s="64"/>
    </row>
    <row r="19" spans="3:10" ht="21.75" customHeight="1">
      <c r="C19" s="15"/>
      <c r="D19" s="15"/>
      <c r="E19" s="15"/>
      <c r="F19" s="15"/>
      <c r="G19" s="64"/>
      <c r="H19" s="64"/>
      <c r="I19" s="64"/>
      <c r="J19" s="64"/>
    </row>
    <row r="20" spans="3:10" ht="21.75" customHeight="1">
      <c r="C20" s="15"/>
      <c r="D20" s="15"/>
      <c r="E20" s="15"/>
      <c r="F20" s="15"/>
      <c r="G20" s="64"/>
      <c r="H20" s="64"/>
      <c r="I20" s="64"/>
      <c r="J20" s="64"/>
    </row>
    <row r="21" spans="3:10" ht="21.75" customHeight="1">
      <c r="C21" s="15"/>
      <c r="D21" s="15"/>
      <c r="E21" s="15"/>
      <c r="F21" s="15"/>
      <c r="G21" s="64"/>
      <c r="H21" s="64"/>
      <c r="I21" s="64"/>
      <c r="J21" s="64"/>
    </row>
    <row r="22" spans="2:10" ht="21.75" customHeight="1">
      <c r="B22" s="15"/>
      <c r="C22" s="15"/>
      <c r="D22" s="15"/>
      <c r="E22" s="15"/>
      <c r="F22" s="15"/>
      <c r="G22" s="64"/>
      <c r="H22" s="64"/>
      <c r="I22" s="64"/>
      <c r="J22" s="64"/>
    </row>
    <row r="23" spans="2:10" ht="21.75" customHeight="1">
      <c r="B23" s="15"/>
      <c r="C23" s="15"/>
      <c r="D23" s="15"/>
      <c r="E23" s="15"/>
      <c r="F23" s="15"/>
      <c r="G23" s="15"/>
      <c r="H23" s="64"/>
      <c r="I23" s="64"/>
      <c r="J23" s="64"/>
    </row>
    <row r="24" spans="2:10" ht="21.75" customHeight="1">
      <c r="B24" s="15"/>
      <c r="C24" s="15"/>
      <c r="D24" s="15"/>
      <c r="E24" s="15"/>
      <c r="F24" s="15"/>
      <c r="G24" s="15"/>
      <c r="H24" s="15"/>
      <c r="I24" s="15"/>
      <c r="J24" s="64"/>
    </row>
    <row r="25" spans="2:10" ht="21.75" customHeight="1">
      <c r="B25" s="15"/>
      <c r="C25" s="15"/>
      <c r="D25" s="15"/>
      <c r="E25" s="15"/>
      <c r="F25" s="15"/>
      <c r="G25" s="15"/>
      <c r="H25" s="15"/>
      <c r="I25" s="64"/>
      <c r="J25" s="64"/>
    </row>
    <row r="26" spans="2:10" ht="21.75" customHeight="1">
      <c r="B26" s="15"/>
      <c r="C26" s="15"/>
      <c r="D26" s="15"/>
      <c r="E26" s="15"/>
      <c r="F26" s="15"/>
      <c r="G26" s="64"/>
      <c r="H26" s="64"/>
      <c r="I26" s="64"/>
      <c r="J26" s="64"/>
    </row>
    <row r="27" spans="2:9" ht="21.75" customHeight="1">
      <c r="B27" s="29"/>
      <c r="C27" s="64"/>
      <c r="D27" s="64"/>
      <c r="E27" s="64"/>
      <c r="F27" s="64"/>
      <c r="G27" s="64"/>
      <c r="H27" s="64"/>
      <c r="I27" s="64"/>
    </row>
    <row r="29" spans="2:9" ht="21.75" customHeight="1">
      <c r="B29" s="15"/>
      <c r="C29" s="15"/>
      <c r="D29" s="15"/>
      <c r="E29" s="15"/>
      <c r="F29" s="15"/>
      <c r="G29" s="15"/>
      <c r="H29" s="15"/>
      <c r="I29" s="15"/>
    </row>
  </sheetData>
  <sheetProtection/>
  <hyperlinks>
    <hyperlink ref="A3" location="'単純問1～17'!A1" display="第5表　お子さんの年齢"/>
    <hyperlink ref="A4" location="'単純問1～17'!A13" display="第6表　お子さんの性別"/>
    <hyperlink ref="A5" location="'単純問1～17'!A33" display="第7表　お子さんの身長・体重（身長）"/>
    <hyperlink ref="A6" location="'単純問1～17'!A49" display="第8表　お子さんの身長・体重（体重）"/>
    <hyperlink ref="A7" location="'単純問1～17'!A49" display="第9表　お子さんの身長・体重（肥満度）"/>
    <hyperlink ref="A8" location="'単純問1～17'!A61" display="第10表　同居家族"/>
    <hyperlink ref="A9" location="'単純問1～17'!A69" display="第11表　同居家族（父親の年齢）"/>
    <hyperlink ref="A10" location="'単純問1～17'!A79" display="第12表　同居家族（母親の年齢）"/>
    <hyperlink ref="A11" location="'単純問1～17'!A88" display="第13表　起票者"/>
    <hyperlink ref="A12" location="'単純問1～17'!A95" display="第14表　子どもの世話"/>
    <hyperlink ref="A13" location="'単純問1～17'!A103" display="第15表　仕事"/>
    <hyperlink ref="A14" location="'単純問1～17'!A110" display="第16表　子どもの健康状態"/>
    <hyperlink ref="A15" location="'単純問1～17'!A117" display="第17表　子どもの運動"/>
    <hyperlink ref="A16" location="'単純問1～17'!A126" display="第18表　子どもの起床時間"/>
    <hyperlink ref="A17" location="'単純問1～17'!A133" display="第19表　子どもの就寝時間"/>
    <hyperlink ref="B3" location="'単純問1～17'!A142" display="第20表　家族での食事（朝食）"/>
    <hyperlink ref="B4" location="'単純問1～17'!A150" display="第21表　家族での食事（夕食）"/>
    <hyperlink ref="B5" location="'単純問1～17'!A156" display="第22表　朝食習慣（お子さん）"/>
    <hyperlink ref="B6" location="'単純問1～17'!A171" display="第23表　朝食習慣（母親）"/>
    <hyperlink ref="B7" location="'単純問1～17'!A180" display="第24表　朝食習慣（父親）"/>
    <hyperlink ref="B8" location="'単純問1～17'!A188" display="第25表　子どもの食欲"/>
    <hyperlink ref="B9" location="'単純問1～17'!A196" display="第26表　子どもの食欲"/>
    <hyperlink ref="B10" location="'単純問1～17'!A207" display="第27表　夕食時間"/>
    <hyperlink ref="B11" location="'単純問1～17'!A218" display="第28表　子どもの食物アレルギー"/>
    <hyperlink ref="B12" location="単純問18!A1" display="第29表　子どもの好きな野菜"/>
    <hyperlink ref="B13" location="単純問18!A33" display="第30表　子どもの嫌いな野菜"/>
    <hyperlink ref="B14" location="'単純問19～25'!A1" display="第31表　子どものおやつ"/>
    <hyperlink ref="B15" location="'単純問19～25'!A31" display="第32表　食生活改善意識"/>
    <hyperlink ref="B16" location="'単純問19～25'!A33" display="第33表　子どもの間食"/>
    <hyperlink ref="B17" location="'単純問19～25'!A68" display="第34表　子どものむし歯"/>
    <hyperlink ref="C3" location="'単純問19～25'!A76" display="第35表　フッ素塗布の受診"/>
    <hyperlink ref="C4" location="'単純問19～25'!A85" display="第36表　同居家族喫煙者"/>
    <hyperlink ref="C5" location="'単純問19～25'!A94" display="第37表　家の中での喫煙"/>
    <hyperlink ref="C6" location="'単純問19～25'!A103" display="第38表　続柄別に見た喫煙者の割合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93">
      <selection activeCell="A218" sqref="A218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16384" width="9.00390625" style="1" customWidth="1"/>
  </cols>
  <sheetData>
    <row r="1" spans="1:3" ht="21">
      <c r="A1" s="79" t="s">
        <v>130</v>
      </c>
      <c r="B1" s="79"/>
      <c r="C1" s="79"/>
    </row>
    <row r="2" ht="18.75">
      <c r="A2" s="78"/>
    </row>
    <row r="3" spans="1:3" ht="18">
      <c r="A3" s="80" t="s">
        <v>193</v>
      </c>
      <c r="B3" s="80"/>
      <c r="C3" s="80"/>
    </row>
    <row r="5" ht="13.5">
      <c r="A5" s="1" t="s">
        <v>131</v>
      </c>
    </row>
    <row r="6" ht="13.5">
      <c r="A6" s="1" t="s">
        <v>132</v>
      </c>
    </row>
    <row r="7" ht="13.5">
      <c r="H7" s="2" t="s">
        <v>1</v>
      </c>
    </row>
    <row r="8" spans="2:8" ht="27">
      <c r="B8" s="3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6" t="s">
        <v>15</v>
      </c>
    </row>
    <row r="9" spans="2:8" ht="13.5">
      <c r="B9" s="7">
        <f>SUM(C9:H9)</f>
        <v>7819</v>
      </c>
      <c r="C9" s="8">
        <v>930</v>
      </c>
      <c r="D9" s="9">
        <v>1264</v>
      </c>
      <c r="E9" s="9">
        <v>2075</v>
      </c>
      <c r="F9" s="9">
        <v>2201</v>
      </c>
      <c r="G9" s="9">
        <v>1335</v>
      </c>
      <c r="H9" s="10">
        <v>14</v>
      </c>
    </row>
    <row r="10" spans="2:8" ht="13.5">
      <c r="B10" s="11">
        <f>SUM(C10:H10)</f>
        <v>100.00000000000001</v>
      </c>
      <c r="C10" s="12">
        <f aca="true" t="shared" si="0" ref="C10:H10">ROUND(SUM(C9/$B9*100),1)</f>
        <v>11.9</v>
      </c>
      <c r="D10" s="13">
        <f t="shared" si="0"/>
        <v>16.2</v>
      </c>
      <c r="E10" s="13">
        <f t="shared" si="0"/>
        <v>26.5</v>
      </c>
      <c r="F10" s="13">
        <f t="shared" si="0"/>
        <v>28.1</v>
      </c>
      <c r="G10" s="13">
        <f t="shared" si="0"/>
        <v>17.1</v>
      </c>
      <c r="H10" s="14">
        <f t="shared" si="0"/>
        <v>0.2</v>
      </c>
    </row>
    <row r="13" ht="13.5">
      <c r="A13" s="1" t="s">
        <v>133</v>
      </c>
    </row>
    <row r="14" ht="13.5">
      <c r="A14" s="1" t="s">
        <v>134</v>
      </c>
    </row>
    <row r="15" ht="13.5">
      <c r="E15" s="2" t="s">
        <v>1</v>
      </c>
    </row>
    <row r="16" spans="2:5" ht="27">
      <c r="B16" s="3" t="s">
        <v>9</v>
      </c>
      <c r="C16" s="4" t="s">
        <v>16</v>
      </c>
      <c r="D16" s="4" t="s">
        <v>17</v>
      </c>
      <c r="E16" s="6" t="s">
        <v>15</v>
      </c>
    </row>
    <row r="17" spans="2:5" ht="13.5">
      <c r="B17" s="7">
        <f>SUM(C17:E17)</f>
        <v>7819</v>
      </c>
      <c r="C17" s="8">
        <v>3936</v>
      </c>
      <c r="D17" s="9">
        <v>3737</v>
      </c>
      <c r="E17" s="10">
        <v>146</v>
      </c>
    </row>
    <row r="18" spans="2:5" ht="13.5">
      <c r="B18" s="11">
        <f>SUM(C18:E18)</f>
        <v>100</v>
      </c>
      <c r="C18" s="12">
        <f>ROUND(SUM(C17/$B17*100),1)</f>
        <v>50.3</v>
      </c>
      <c r="D18" s="13">
        <f>ROUND(SUM(D17/$B17*100),1)</f>
        <v>47.8</v>
      </c>
      <c r="E18" s="14">
        <f>ROUND(SUM(E17/$B17*100),1)</f>
        <v>1.9</v>
      </c>
    </row>
    <row r="21" spans="1:8" ht="13.5">
      <c r="A21" s="15" t="s">
        <v>135</v>
      </c>
      <c r="B21" s="15"/>
      <c r="C21" s="15"/>
      <c r="D21" s="15"/>
      <c r="E21" s="15"/>
      <c r="F21" s="15"/>
      <c r="G21" s="15"/>
      <c r="H21" s="15"/>
    </row>
    <row r="22" spans="1:8" ht="13.5">
      <c r="A22" s="15" t="s">
        <v>136</v>
      </c>
      <c r="B22" s="15"/>
      <c r="C22" s="15"/>
      <c r="D22" s="15"/>
      <c r="E22" s="15"/>
      <c r="F22" s="15"/>
      <c r="G22" s="15"/>
      <c r="H22" s="15"/>
    </row>
    <row r="23" spans="1:9" ht="13.5">
      <c r="A23" s="15"/>
      <c r="B23" s="15"/>
      <c r="C23" s="15"/>
      <c r="D23" s="15"/>
      <c r="E23" s="15"/>
      <c r="F23" s="15"/>
      <c r="G23" s="15"/>
      <c r="H23" s="2"/>
      <c r="I23" s="2" t="s">
        <v>1</v>
      </c>
    </row>
    <row r="24" spans="1:11" ht="27">
      <c r="A24" s="15"/>
      <c r="B24" s="3" t="s">
        <v>9</v>
      </c>
      <c r="C24" s="4" t="s">
        <v>114</v>
      </c>
      <c r="D24" s="4" t="s">
        <v>119</v>
      </c>
      <c r="E24" s="4" t="s">
        <v>118</v>
      </c>
      <c r="F24" s="4" t="s">
        <v>117</v>
      </c>
      <c r="G24" s="4" t="s">
        <v>116</v>
      </c>
      <c r="H24" s="70" t="s">
        <v>115</v>
      </c>
      <c r="I24" s="6" t="s">
        <v>15</v>
      </c>
      <c r="K24" s="71"/>
    </row>
    <row r="25" spans="1:9" ht="13.5">
      <c r="A25" s="15"/>
      <c r="B25" s="16">
        <f>SUM(C25:I25)</f>
        <v>7819</v>
      </c>
      <c r="C25" s="17">
        <v>206</v>
      </c>
      <c r="D25" s="18">
        <v>489</v>
      </c>
      <c r="E25" s="18">
        <v>1448</v>
      </c>
      <c r="F25" s="18">
        <v>2703</v>
      </c>
      <c r="G25" s="18">
        <v>1949</v>
      </c>
      <c r="H25" s="68">
        <v>354</v>
      </c>
      <c r="I25" s="19">
        <v>670</v>
      </c>
    </row>
    <row r="26" spans="1:9" ht="13.5">
      <c r="A26" s="15"/>
      <c r="B26" s="20">
        <f>SUM(C26:I26)</f>
        <v>100</v>
      </c>
      <c r="C26" s="21">
        <f aca="true" t="shared" si="1" ref="C26:I26">ROUND(SUM(C25/$B25*100),1)</f>
        <v>2.6</v>
      </c>
      <c r="D26" s="22">
        <f t="shared" si="1"/>
        <v>6.3</v>
      </c>
      <c r="E26" s="22">
        <f t="shared" si="1"/>
        <v>18.5</v>
      </c>
      <c r="F26" s="22">
        <f t="shared" si="1"/>
        <v>34.6</v>
      </c>
      <c r="G26" s="22">
        <f t="shared" si="1"/>
        <v>24.9</v>
      </c>
      <c r="H26" s="69">
        <f t="shared" si="1"/>
        <v>4.5</v>
      </c>
      <c r="I26" s="23">
        <f t="shared" si="1"/>
        <v>8.6</v>
      </c>
    </row>
    <row r="27" spans="1:8" ht="13.5">
      <c r="A27" s="64"/>
      <c r="B27" s="64"/>
      <c r="C27" s="64"/>
      <c r="D27" s="64"/>
      <c r="E27" s="64"/>
      <c r="F27" s="64"/>
      <c r="G27" s="64"/>
      <c r="H27" s="64"/>
    </row>
    <row r="28" spans="1:8" ht="13.5">
      <c r="A28" s="64"/>
      <c r="B28" s="64"/>
      <c r="C28" s="64"/>
      <c r="D28" s="64"/>
      <c r="E28" s="64"/>
      <c r="F28" s="64"/>
      <c r="G28" s="64"/>
      <c r="H28" s="64"/>
    </row>
    <row r="29" spans="1:8" ht="13.5">
      <c r="A29" s="15" t="s">
        <v>137</v>
      </c>
      <c r="B29" s="15"/>
      <c r="C29" s="15"/>
      <c r="D29" s="15"/>
      <c r="E29" s="15"/>
      <c r="F29" s="15"/>
      <c r="G29" s="15"/>
      <c r="H29" s="15"/>
    </row>
    <row r="30" spans="1:8" ht="13.5">
      <c r="A30" s="15" t="s">
        <v>136</v>
      </c>
      <c r="B30" s="15"/>
      <c r="C30" s="15"/>
      <c r="D30" s="15"/>
      <c r="E30" s="15"/>
      <c r="F30" s="15"/>
      <c r="G30" s="15"/>
      <c r="H30" s="15"/>
    </row>
    <row r="31" spans="1:9" ht="13.5">
      <c r="A31" s="15"/>
      <c r="B31" s="15"/>
      <c r="C31" s="15"/>
      <c r="D31" s="15"/>
      <c r="E31" s="15"/>
      <c r="F31" s="15"/>
      <c r="G31" s="15"/>
      <c r="H31" s="2"/>
      <c r="I31" s="2" t="s">
        <v>1</v>
      </c>
    </row>
    <row r="32" spans="1:11" ht="27">
      <c r="A32" s="15"/>
      <c r="B32" s="3" t="s">
        <v>9</v>
      </c>
      <c r="C32" s="4" t="s">
        <v>120</v>
      </c>
      <c r="D32" s="4" t="s">
        <v>121</v>
      </c>
      <c r="E32" s="4" t="s">
        <v>122</v>
      </c>
      <c r="F32" s="4" t="s">
        <v>123</v>
      </c>
      <c r="G32" s="4" t="s">
        <v>124</v>
      </c>
      <c r="H32" s="70" t="s">
        <v>125</v>
      </c>
      <c r="I32" s="6" t="s">
        <v>15</v>
      </c>
      <c r="K32" s="71"/>
    </row>
    <row r="33" spans="1:9" ht="13.5">
      <c r="A33" s="15"/>
      <c r="B33" s="16">
        <f>SUM(C33:I33)</f>
        <v>7819</v>
      </c>
      <c r="C33" s="17">
        <v>161</v>
      </c>
      <c r="D33" s="18">
        <v>1822</v>
      </c>
      <c r="E33" s="18">
        <v>3999</v>
      </c>
      <c r="F33" s="18">
        <v>1231</v>
      </c>
      <c r="G33" s="18">
        <v>172</v>
      </c>
      <c r="H33" s="68">
        <v>35</v>
      </c>
      <c r="I33" s="19">
        <v>399</v>
      </c>
    </row>
    <row r="34" spans="1:9" ht="13.5">
      <c r="A34" s="15"/>
      <c r="B34" s="20">
        <f>SUM(C34:I34)</f>
        <v>100.00000000000001</v>
      </c>
      <c r="C34" s="21">
        <f aca="true" t="shared" si="2" ref="C34:H34">ROUND(SUM(C33/$B33*100),1)</f>
        <v>2.1</v>
      </c>
      <c r="D34" s="22">
        <f t="shared" si="2"/>
        <v>23.3</v>
      </c>
      <c r="E34" s="22">
        <f t="shared" si="2"/>
        <v>51.1</v>
      </c>
      <c r="F34" s="22">
        <f t="shared" si="2"/>
        <v>15.7</v>
      </c>
      <c r="G34" s="22">
        <f t="shared" si="2"/>
        <v>2.2</v>
      </c>
      <c r="H34" s="69">
        <f t="shared" si="2"/>
        <v>0.4</v>
      </c>
      <c r="I34" s="23">
        <f>ROUND(SUM(I33/$B33*100),1)+0.1</f>
        <v>5.199999999999999</v>
      </c>
    </row>
    <row r="37" spans="1:8" ht="13.5">
      <c r="A37" s="15" t="s">
        <v>138</v>
      </c>
      <c r="B37" s="15"/>
      <c r="C37" s="15"/>
      <c r="D37" s="15"/>
      <c r="E37" s="15"/>
      <c r="F37" s="15"/>
      <c r="G37" s="15"/>
      <c r="H37" s="15"/>
    </row>
    <row r="38" spans="1:8" ht="13.5">
      <c r="A38" s="15" t="s">
        <v>139</v>
      </c>
      <c r="B38" s="15"/>
      <c r="C38" s="15"/>
      <c r="D38" s="15"/>
      <c r="E38" s="15"/>
      <c r="F38" s="15"/>
      <c r="G38" s="15"/>
      <c r="H38" s="15"/>
    </row>
    <row r="39" spans="1:9" ht="13.5">
      <c r="A39" s="15"/>
      <c r="B39" s="15"/>
      <c r="C39" s="15"/>
      <c r="D39" s="15"/>
      <c r="E39" s="15"/>
      <c r="F39" s="15"/>
      <c r="G39" s="15"/>
      <c r="I39" s="2" t="s">
        <v>1</v>
      </c>
    </row>
    <row r="40" spans="1:9" ht="48">
      <c r="A40" s="15"/>
      <c r="B40" s="3" t="s">
        <v>9</v>
      </c>
      <c r="C40" s="76" t="s">
        <v>199</v>
      </c>
      <c r="D40" s="76" t="s">
        <v>129</v>
      </c>
      <c r="E40" s="76" t="s">
        <v>195</v>
      </c>
      <c r="F40" s="76" t="s">
        <v>196</v>
      </c>
      <c r="G40" s="76" t="s">
        <v>197</v>
      </c>
      <c r="H40" s="77" t="s">
        <v>200</v>
      </c>
      <c r="I40" s="6" t="s">
        <v>198</v>
      </c>
    </row>
    <row r="41" spans="1:9" ht="13.5">
      <c r="A41" s="15"/>
      <c r="B41" s="16">
        <f>SUM(C41:I41)</f>
        <v>7760</v>
      </c>
      <c r="C41" s="17">
        <v>76</v>
      </c>
      <c r="D41" s="18">
        <v>196</v>
      </c>
      <c r="E41" s="18">
        <v>262</v>
      </c>
      <c r="F41" s="18">
        <v>6167</v>
      </c>
      <c r="G41" s="18">
        <v>166</v>
      </c>
      <c r="H41" s="68">
        <v>74</v>
      </c>
      <c r="I41" s="19">
        <v>819</v>
      </c>
    </row>
    <row r="42" spans="1:9" ht="13.5">
      <c r="A42" s="15"/>
      <c r="B42" s="20">
        <f>SUM(C42:I42)</f>
        <v>100.1</v>
      </c>
      <c r="C42" s="21">
        <f aca="true" t="shared" si="3" ref="C42:I42">ROUND(SUM(C41/$B41*100),1)</f>
        <v>1</v>
      </c>
      <c r="D42" s="21">
        <f t="shared" si="3"/>
        <v>2.5</v>
      </c>
      <c r="E42" s="21">
        <f t="shared" si="3"/>
        <v>3.4</v>
      </c>
      <c r="F42" s="21">
        <f t="shared" si="3"/>
        <v>79.5</v>
      </c>
      <c r="G42" s="21">
        <f t="shared" si="3"/>
        <v>2.1</v>
      </c>
      <c r="H42" s="21">
        <f t="shared" si="3"/>
        <v>1</v>
      </c>
      <c r="I42" s="23">
        <f t="shared" si="3"/>
        <v>10.6</v>
      </c>
    </row>
    <row r="43" ht="13.5">
      <c r="B43" s="1" t="s">
        <v>194</v>
      </c>
    </row>
    <row r="45" spans="1:8" ht="13.5">
      <c r="A45" s="15" t="s">
        <v>140</v>
      </c>
      <c r="B45" s="15"/>
      <c r="C45" s="15"/>
      <c r="D45" s="15"/>
      <c r="E45" s="15"/>
      <c r="F45" s="15"/>
      <c r="G45" s="15"/>
      <c r="H45" s="15"/>
    </row>
    <row r="46" spans="1:8" ht="13.5">
      <c r="A46" s="15" t="s">
        <v>141</v>
      </c>
      <c r="B46" s="15"/>
      <c r="C46" s="15"/>
      <c r="D46" s="15"/>
      <c r="E46" s="15"/>
      <c r="F46" s="15"/>
      <c r="G46" s="15"/>
      <c r="H46" s="15"/>
    </row>
    <row r="47" spans="1:8" ht="13.5">
      <c r="A47" s="15" t="s">
        <v>0</v>
      </c>
      <c r="B47" s="15"/>
      <c r="C47" s="15"/>
      <c r="D47" s="15"/>
      <c r="E47" s="15"/>
      <c r="F47" s="15" t="s">
        <v>143</v>
      </c>
      <c r="G47" s="15"/>
      <c r="H47" s="15"/>
    </row>
    <row r="48" spans="1:8" ht="13.5">
      <c r="A48" s="15"/>
      <c r="B48" s="15"/>
      <c r="C48" s="15"/>
      <c r="D48" s="15"/>
      <c r="E48" s="15"/>
      <c r="F48" s="15"/>
      <c r="G48" s="15"/>
      <c r="H48" s="2" t="s">
        <v>1</v>
      </c>
    </row>
    <row r="49" spans="1:8" ht="13.5">
      <c r="A49" s="15"/>
      <c r="B49" s="3" t="s">
        <v>2</v>
      </c>
      <c r="C49" s="4" t="s">
        <v>3</v>
      </c>
      <c r="D49" s="5" t="s">
        <v>4</v>
      </c>
      <c r="E49" s="5" t="s">
        <v>5</v>
      </c>
      <c r="F49" s="5" t="s">
        <v>6</v>
      </c>
      <c r="G49" s="5" t="s">
        <v>7</v>
      </c>
      <c r="H49" s="6" t="s">
        <v>8</v>
      </c>
    </row>
    <row r="50" spans="1:8" ht="13.5">
      <c r="A50" s="15"/>
      <c r="B50" s="16">
        <v>7819</v>
      </c>
      <c r="C50" s="17">
        <v>7265</v>
      </c>
      <c r="D50" s="18">
        <v>7739</v>
      </c>
      <c r="E50" s="18">
        <v>2136</v>
      </c>
      <c r="F50" s="18">
        <v>2553</v>
      </c>
      <c r="G50" s="18">
        <v>5920</v>
      </c>
      <c r="H50" s="19">
        <v>805</v>
      </c>
    </row>
    <row r="51" spans="1:8" ht="13.5">
      <c r="A51" s="15"/>
      <c r="B51" s="20"/>
      <c r="C51" s="21">
        <f aca="true" t="shared" si="4" ref="C51:H51">ROUND(SUM(C50/$B50*100),1)</f>
        <v>92.9</v>
      </c>
      <c r="D51" s="22">
        <f t="shared" si="4"/>
        <v>99</v>
      </c>
      <c r="E51" s="22">
        <f t="shared" si="4"/>
        <v>27.3</v>
      </c>
      <c r="F51" s="22">
        <f t="shared" si="4"/>
        <v>32.7</v>
      </c>
      <c r="G51" s="22">
        <f t="shared" si="4"/>
        <v>75.7</v>
      </c>
      <c r="H51" s="23">
        <f t="shared" si="4"/>
        <v>10.3</v>
      </c>
    </row>
    <row r="52" spans="1:8" ht="13.5">
      <c r="A52" s="64"/>
      <c r="B52" s="64"/>
      <c r="C52" s="64"/>
      <c r="D52" s="64"/>
      <c r="E52" s="64"/>
      <c r="F52" s="64"/>
      <c r="G52" s="64"/>
      <c r="H52" s="64"/>
    </row>
    <row r="53" spans="1:8" ht="13.5">
      <c r="A53" s="64"/>
      <c r="B53" s="64"/>
      <c r="C53" s="64"/>
      <c r="D53" s="64"/>
      <c r="E53" s="64"/>
      <c r="F53" s="64"/>
      <c r="G53" s="64"/>
      <c r="H53" s="64"/>
    </row>
    <row r="54" spans="1:8" ht="13.5">
      <c r="A54" s="15" t="s">
        <v>144</v>
      </c>
      <c r="B54" s="15"/>
      <c r="C54" s="15"/>
      <c r="D54" s="15"/>
      <c r="E54" s="15"/>
      <c r="F54" s="15"/>
      <c r="G54" s="15"/>
      <c r="H54" s="15"/>
    </row>
    <row r="55" spans="1:8" ht="13.5">
      <c r="A55" s="15" t="s">
        <v>141</v>
      </c>
      <c r="B55" s="15"/>
      <c r="C55" s="15"/>
      <c r="D55" s="15"/>
      <c r="E55" s="15"/>
      <c r="F55" s="15"/>
      <c r="G55" s="15"/>
      <c r="H55" s="15"/>
    </row>
    <row r="56" spans="1:8" ht="13.5">
      <c r="A56" s="15" t="s">
        <v>142</v>
      </c>
      <c r="B56" s="15"/>
      <c r="C56" s="15"/>
      <c r="D56" s="15"/>
      <c r="E56" s="15"/>
      <c r="F56" s="15"/>
      <c r="G56" s="15"/>
      <c r="H56" s="15"/>
    </row>
    <row r="57" spans="1:8" ht="13.5">
      <c r="A57" s="15"/>
      <c r="B57" s="15"/>
      <c r="C57" s="15"/>
      <c r="D57" s="15"/>
      <c r="E57" s="15"/>
      <c r="F57" s="15"/>
      <c r="G57" s="15"/>
      <c r="H57" s="2" t="s">
        <v>1</v>
      </c>
    </row>
    <row r="58" spans="1:8" ht="27">
      <c r="A58" s="15"/>
      <c r="B58" s="3" t="s">
        <v>9</v>
      </c>
      <c r="C58" s="4" t="s">
        <v>18</v>
      </c>
      <c r="D58" s="5" t="s">
        <v>19</v>
      </c>
      <c r="E58" s="5" t="s">
        <v>20</v>
      </c>
      <c r="F58" s="5" t="s">
        <v>21</v>
      </c>
      <c r="G58" s="5" t="s">
        <v>22</v>
      </c>
      <c r="H58" s="6" t="s">
        <v>15</v>
      </c>
    </row>
    <row r="59" spans="1:8" ht="13.5">
      <c r="A59" s="15"/>
      <c r="B59" s="16">
        <f>SUM(C59:H59)</f>
        <v>7819</v>
      </c>
      <c r="C59" s="17">
        <v>0</v>
      </c>
      <c r="D59" s="18">
        <v>736</v>
      </c>
      <c r="E59" s="18">
        <v>4656</v>
      </c>
      <c r="F59" s="18">
        <v>1659</v>
      </c>
      <c r="G59" s="18">
        <v>152</v>
      </c>
      <c r="H59" s="19">
        <v>616</v>
      </c>
    </row>
    <row r="60" spans="1:8" ht="13.5">
      <c r="A60" s="15"/>
      <c r="B60" s="20">
        <f>SUM(C60:H60)</f>
        <v>100.00000000000001</v>
      </c>
      <c r="C60" s="21">
        <f>ROUND(SUM(C59/$B59*100),1)</f>
        <v>0</v>
      </c>
      <c r="D60" s="22">
        <f>ROUND(SUM(D59/$B59*100),1)</f>
        <v>9.4</v>
      </c>
      <c r="E60" s="22">
        <f>ROUND(SUM(E59/$B59*100),1)</f>
        <v>59.5</v>
      </c>
      <c r="F60" s="22">
        <f>ROUND(SUM(F59/$B59*100),1)</f>
        <v>21.2</v>
      </c>
      <c r="G60" s="22">
        <f>ROUND(SUM(G59/$B59*100),1)</f>
        <v>1.9</v>
      </c>
      <c r="H60" s="23">
        <f>ROUND(SUM(H59/$B59*100),1)+0.1</f>
        <v>8</v>
      </c>
    </row>
    <row r="61" spans="1:8" ht="13.5">
      <c r="A61" s="64"/>
      <c r="B61" s="64"/>
      <c r="C61" s="64"/>
      <c r="D61" s="64"/>
      <c r="E61" s="64"/>
      <c r="F61" s="64"/>
      <c r="G61" s="64"/>
      <c r="H61" s="64"/>
    </row>
    <row r="62" spans="1:8" ht="13.5">
      <c r="A62" s="64"/>
      <c r="B62" s="64"/>
      <c r="C62" s="64"/>
      <c r="D62" s="64"/>
      <c r="E62" s="64"/>
      <c r="F62" s="64"/>
      <c r="G62" s="64"/>
      <c r="H62" s="64"/>
    </row>
    <row r="63" spans="1:8" ht="13.5">
      <c r="A63" s="15" t="s">
        <v>145</v>
      </c>
      <c r="B63" s="15"/>
      <c r="C63" s="15"/>
      <c r="D63" s="15"/>
      <c r="E63" s="15"/>
      <c r="F63" s="15"/>
      <c r="G63" s="15"/>
      <c r="H63" s="15"/>
    </row>
    <row r="64" spans="1:8" ht="13.5">
      <c r="A64" s="15" t="s">
        <v>141</v>
      </c>
      <c r="B64" s="15"/>
      <c r="C64" s="15"/>
      <c r="D64" s="15"/>
      <c r="E64" s="15"/>
      <c r="F64" s="15"/>
      <c r="G64" s="15"/>
      <c r="H64" s="15"/>
    </row>
    <row r="65" spans="1:8" ht="13.5">
      <c r="A65" s="15" t="s">
        <v>142</v>
      </c>
      <c r="B65" s="15"/>
      <c r="C65" s="15"/>
      <c r="D65" s="15"/>
      <c r="E65" s="15"/>
      <c r="F65" s="15"/>
      <c r="G65" s="15"/>
      <c r="H65" s="15"/>
    </row>
    <row r="66" spans="1:8" ht="13.5">
      <c r="A66" s="15"/>
      <c r="B66" s="15"/>
      <c r="C66" s="15"/>
      <c r="D66" s="15"/>
      <c r="E66" s="15"/>
      <c r="F66" s="15"/>
      <c r="G66" s="15"/>
      <c r="H66" s="2" t="s">
        <v>1</v>
      </c>
    </row>
    <row r="67" spans="1:8" ht="27">
      <c r="A67" s="15"/>
      <c r="B67" s="3" t="s">
        <v>9</v>
      </c>
      <c r="C67" s="4" t="s">
        <v>18</v>
      </c>
      <c r="D67" s="5" t="s">
        <v>19</v>
      </c>
      <c r="E67" s="5" t="s">
        <v>20</v>
      </c>
      <c r="F67" s="5" t="s">
        <v>21</v>
      </c>
      <c r="G67" s="5" t="s">
        <v>22</v>
      </c>
      <c r="H67" s="6" t="s">
        <v>15</v>
      </c>
    </row>
    <row r="68" spans="1:8" ht="13.5">
      <c r="A68" s="15"/>
      <c r="B68" s="16">
        <f>SUM(C68:H68)</f>
        <v>7819</v>
      </c>
      <c r="C68" s="17">
        <v>1</v>
      </c>
      <c r="D68" s="18">
        <v>1272</v>
      </c>
      <c r="E68" s="18">
        <v>5414</v>
      </c>
      <c r="F68" s="18">
        <v>980</v>
      </c>
      <c r="G68" s="18">
        <v>3</v>
      </c>
      <c r="H68" s="19">
        <v>149</v>
      </c>
    </row>
    <row r="69" spans="1:8" ht="13.5">
      <c r="A69" s="15"/>
      <c r="B69" s="20">
        <f>SUM(C69:H69)</f>
        <v>100</v>
      </c>
      <c r="C69" s="21">
        <f>ROUND(SUM(C68/$B68*100),1)</f>
        <v>0</v>
      </c>
      <c r="D69" s="22">
        <f>ROUND(SUM(D68/$B68*100),1)</f>
        <v>16.3</v>
      </c>
      <c r="E69" s="22">
        <f>ROUND(SUM(E68/$B68*100),1)</f>
        <v>69.2</v>
      </c>
      <c r="F69" s="22">
        <f>ROUND(SUM(F68/$B68*100),1)</f>
        <v>12.5</v>
      </c>
      <c r="G69" s="22">
        <f>ROUND(SUM(G68/$B68*100),1)</f>
        <v>0</v>
      </c>
      <c r="H69" s="23">
        <f>ROUND(SUM(H68/$B68*100),1)+0.1</f>
        <v>2</v>
      </c>
    </row>
    <row r="71" ht="13.5">
      <c r="J71" s="64"/>
    </row>
    <row r="72" spans="1:10" ht="13.5">
      <c r="A72" s="15" t="s">
        <v>146</v>
      </c>
      <c r="B72" s="15"/>
      <c r="C72" s="15"/>
      <c r="D72" s="15"/>
      <c r="E72" s="15"/>
      <c r="F72" s="15"/>
      <c r="G72" s="15"/>
      <c r="H72" s="15"/>
      <c r="I72" s="64"/>
      <c r="J72" s="64"/>
    </row>
    <row r="73" spans="1:10" ht="13.5">
      <c r="A73" s="15" t="s">
        <v>147</v>
      </c>
      <c r="B73" s="15"/>
      <c r="C73" s="15"/>
      <c r="D73" s="15"/>
      <c r="E73" s="15"/>
      <c r="F73" s="15"/>
      <c r="G73" s="15"/>
      <c r="H73" s="15"/>
      <c r="I73" s="64"/>
      <c r="J73" s="64"/>
    </row>
    <row r="74" spans="1:10" ht="13.5">
      <c r="A74" s="15"/>
      <c r="B74" s="15"/>
      <c r="C74" s="15"/>
      <c r="D74" s="15"/>
      <c r="E74" s="15"/>
      <c r="F74" s="15"/>
      <c r="G74" s="15"/>
      <c r="H74" s="2" t="s">
        <v>1</v>
      </c>
      <c r="I74" s="64"/>
      <c r="J74" s="64"/>
    </row>
    <row r="75" spans="1:10" ht="27">
      <c r="A75" s="15"/>
      <c r="B75" s="3" t="s">
        <v>9</v>
      </c>
      <c r="C75" s="4" t="s">
        <v>4</v>
      </c>
      <c r="D75" s="5" t="s">
        <v>3</v>
      </c>
      <c r="E75" s="5" t="s">
        <v>5</v>
      </c>
      <c r="F75" s="5" t="s">
        <v>6</v>
      </c>
      <c r="G75" s="5" t="s">
        <v>8</v>
      </c>
      <c r="H75" s="6" t="s">
        <v>15</v>
      </c>
      <c r="I75" s="64"/>
      <c r="J75" s="64"/>
    </row>
    <row r="76" spans="1:10" ht="13.5">
      <c r="A76" s="15"/>
      <c r="B76" s="16">
        <f>SUM(C76:H76)</f>
        <v>7819</v>
      </c>
      <c r="C76" s="17">
        <v>7513</v>
      </c>
      <c r="D76" s="18">
        <v>230</v>
      </c>
      <c r="E76" s="18">
        <v>1</v>
      </c>
      <c r="F76" s="18">
        <v>48</v>
      </c>
      <c r="G76" s="18">
        <v>17</v>
      </c>
      <c r="H76" s="19">
        <v>10</v>
      </c>
      <c r="I76" s="64"/>
      <c r="J76" s="64"/>
    </row>
    <row r="77" spans="1:10" ht="13.5">
      <c r="A77" s="15"/>
      <c r="B77" s="20">
        <f>SUM(C77:H77)</f>
        <v>100</v>
      </c>
      <c r="C77" s="21">
        <f>ROUND(SUM(C76/$B76*100),1)</f>
        <v>96.1</v>
      </c>
      <c r="D77" s="22">
        <f>ROUND(SUM(D76/$B76*100),1)</f>
        <v>2.9</v>
      </c>
      <c r="E77" s="22">
        <f>ROUND(SUM(E76/$B76*100),1)</f>
        <v>0</v>
      </c>
      <c r="F77" s="22">
        <f>ROUND(SUM(F76/$B76*100),1)</f>
        <v>0.6</v>
      </c>
      <c r="G77" s="22">
        <f>ROUND(SUM(G76/$B76*100),1)</f>
        <v>0.2</v>
      </c>
      <c r="H77" s="23">
        <f>ROUND(SUM(H76/$B76*100),1)+0.1</f>
        <v>0.2</v>
      </c>
      <c r="I77" s="64"/>
      <c r="J77" s="64"/>
    </row>
    <row r="78" spans="1:10" ht="13.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3.5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3.5">
      <c r="A80" s="15" t="s">
        <v>148</v>
      </c>
      <c r="B80" s="15"/>
      <c r="C80" s="15"/>
      <c r="D80" s="15"/>
      <c r="E80" s="15"/>
      <c r="F80" s="15"/>
      <c r="G80" s="15"/>
      <c r="H80" s="15"/>
      <c r="I80" s="64"/>
      <c r="J80" s="64"/>
    </row>
    <row r="81" spans="1:10" ht="13.5">
      <c r="A81" s="15" t="s">
        <v>149</v>
      </c>
      <c r="B81" s="15"/>
      <c r="C81" s="15"/>
      <c r="D81" s="15"/>
      <c r="E81" s="15"/>
      <c r="F81" s="15"/>
      <c r="G81" s="15"/>
      <c r="H81" s="15"/>
      <c r="I81" s="64"/>
      <c r="J81" s="64"/>
    </row>
    <row r="82" spans="1:10" ht="13.5">
      <c r="A82" s="15"/>
      <c r="B82" s="15"/>
      <c r="C82" s="15"/>
      <c r="D82" s="15"/>
      <c r="E82" s="15"/>
      <c r="F82" s="15"/>
      <c r="G82" s="15"/>
      <c r="H82" s="2" t="s">
        <v>1</v>
      </c>
      <c r="I82" s="64"/>
      <c r="J82" s="64"/>
    </row>
    <row r="83" spans="1:10" ht="27">
      <c r="A83" s="15"/>
      <c r="B83" s="3" t="s">
        <v>9</v>
      </c>
      <c r="C83" s="24" t="s">
        <v>4</v>
      </c>
      <c r="D83" s="5" t="s">
        <v>3</v>
      </c>
      <c r="E83" s="5" t="s">
        <v>5</v>
      </c>
      <c r="F83" s="5" t="s">
        <v>6</v>
      </c>
      <c r="G83" s="5" t="s">
        <v>8</v>
      </c>
      <c r="H83" s="25" t="s">
        <v>15</v>
      </c>
      <c r="I83" s="64"/>
      <c r="J83" s="64"/>
    </row>
    <row r="84" spans="1:10" ht="13.5">
      <c r="A84" s="15"/>
      <c r="B84" s="16">
        <f>SUM(C84:H84)</f>
        <v>7819</v>
      </c>
      <c r="C84" s="61">
        <v>6937</v>
      </c>
      <c r="D84" s="62">
        <v>32</v>
      </c>
      <c r="E84" s="62">
        <v>4</v>
      </c>
      <c r="F84" s="62">
        <v>190</v>
      </c>
      <c r="G84" s="62">
        <v>17</v>
      </c>
      <c r="H84" s="63">
        <v>639</v>
      </c>
      <c r="I84" s="64"/>
      <c r="J84" s="64"/>
    </row>
    <row r="85" spans="1:10" ht="13.5">
      <c r="A85" s="15"/>
      <c r="B85" s="20">
        <f>SUM(C85:H85)</f>
        <v>100.00000000000001</v>
      </c>
      <c r="C85" s="26">
        <f aca="true" t="shared" si="5" ref="C85:H85">ROUND(SUM(C84/$B84*100),1)</f>
        <v>88.7</v>
      </c>
      <c r="D85" s="22">
        <f t="shared" si="5"/>
        <v>0.4</v>
      </c>
      <c r="E85" s="22">
        <f t="shared" si="5"/>
        <v>0.1</v>
      </c>
      <c r="F85" s="22">
        <f t="shared" si="5"/>
        <v>2.4</v>
      </c>
      <c r="G85" s="22">
        <f t="shared" si="5"/>
        <v>0.2</v>
      </c>
      <c r="H85" s="27">
        <f t="shared" si="5"/>
        <v>8.2</v>
      </c>
      <c r="I85" s="64"/>
      <c r="J85" s="64"/>
    </row>
    <row r="86" spans="1:10" ht="13.5">
      <c r="A86" s="64"/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3.5">
      <c r="A87" s="64"/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3.5">
      <c r="A88" s="15" t="s">
        <v>150</v>
      </c>
      <c r="B88" s="15"/>
      <c r="C88" s="15"/>
      <c r="D88" s="15"/>
      <c r="E88" s="15"/>
      <c r="F88" s="15"/>
      <c r="G88" s="15"/>
      <c r="H88" s="64"/>
      <c r="I88" s="64"/>
      <c r="J88" s="64"/>
    </row>
    <row r="89" spans="1:10" ht="13.5">
      <c r="A89" s="15" t="s">
        <v>151</v>
      </c>
      <c r="B89" s="15"/>
      <c r="C89" s="15"/>
      <c r="D89" s="15"/>
      <c r="E89" s="15"/>
      <c r="F89" s="15"/>
      <c r="G89" s="15"/>
      <c r="H89" s="64"/>
      <c r="I89" s="64"/>
      <c r="J89" s="64"/>
    </row>
    <row r="90" spans="1:10" ht="13.5">
      <c r="A90" s="15"/>
      <c r="B90" s="15"/>
      <c r="C90" s="15"/>
      <c r="D90" s="15"/>
      <c r="E90" s="15"/>
      <c r="F90" s="15"/>
      <c r="G90" s="2" t="s">
        <v>1</v>
      </c>
      <c r="H90" s="64"/>
      <c r="I90" s="64"/>
      <c r="J90" s="64"/>
    </row>
    <row r="91" spans="1:10" ht="27">
      <c r="A91" s="15"/>
      <c r="B91" s="3" t="s">
        <v>9</v>
      </c>
      <c r="C91" s="4" t="s">
        <v>23</v>
      </c>
      <c r="D91" s="5" t="s">
        <v>24</v>
      </c>
      <c r="E91" s="5" t="s">
        <v>25</v>
      </c>
      <c r="F91" s="5" t="s">
        <v>26</v>
      </c>
      <c r="G91" s="6" t="s">
        <v>15</v>
      </c>
      <c r="H91" s="64"/>
      <c r="I91" s="64"/>
      <c r="J91" s="64"/>
    </row>
    <row r="92" spans="1:10" ht="13.5">
      <c r="A92" s="15"/>
      <c r="B92" s="16">
        <f>SUM(C92:G92)</f>
        <v>7819</v>
      </c>
      <c r="C92" s="17">
        <v>1852</v>
      </c>
      <c r="D92" s="18">
        <v>2756</v>
      </c>
      <c r="E92" s="18">
        <v>2848</v>
      </c>
      <c r="F92" s="18">
        <v>190</v>
      </c>
      <c r="G92" s="19">
        <v>173</v>
      </c>
      <c r="H92" s="64"/>
      <c r="I92" s="64"/>
      <c r="J92" s="64"/>
    </row>
    <row r="93" spans="1:10" ht="13.5">
      <c r="A93" s="15"/>
      <c r="B93" s="20">
        <f>SUM(C93:G93)</f>
        <v>100.00000000000001</v>
      </c>
      <c r="C93" s="26">
        <f>ROUND(SUM(C92/$B92*100),1)</f>
        <v>23.7</v>
      </c>
      <c r="D93" s="22">
        <f>ROUND(SUM(D92/$B92*100),1)</f>
        <v>35.2</v>
      </c>
      <c r="E93" s="22">
        <f>ROUND(SUM(E92/$B92*100),1)</f>
        <v>36.4</v>
      </c>
      <c r="F93" s="22">
        <f>ROUND(SUM(F92/$B92*100),1)</f>
        <v>2.4</v>
      </c>
      <c r="G93" s="23">
        <f>ROUND(SUM(G92/$B92*100),1)+0.1</f>
        <v>2.3000000000000003</v>
      </c>
      <c r="H93" s="64"/>
      <c r="I93" s="64"/>
      <c r="J93" s="64"/>
    </row>
    <row r="94" spans="1:10" ht="13.5">
      <c r="A94" s="64"/>
      <c r="B94" s="64"/>
      <c r="C94" s="64"/>
      <c r="D94" s="64"/>
      <c r="E94" s="64"/>
      <c r="F94" s="64"/>
      <c r="G94" s="64"/>
      <c r="H94" s="64"/>
      <c r="I94" s="64"/>
      <c r="J94" s="64"/>
    </row>
    <row r="95" spans="1:10" ht="13.5">
      <c r="A95" s="64"/>
      <c r="B95" s="64"/>
      <c r="C95" s="64"/>
      <c r="D95" s="64"/>
      <c r="E95" s="64"/>
      <c r="F95" s="64"/>
      <c r="G95" s="64"/>
      <c r="H95" s="64"/>
      <c r="I95" s="64"/>
      <c r="J95" s="64"/>
    </row>
    <row r="96" spans="1:10" ht="13.5">
      <c r="A96" s="15" t="s">
        <v>152</v>
      </c>
      <c r="B96" s="15"/>
      <c r="C96" s="15"/>
      <c r="D96" s="15"/>
      <c r="E96" s="15"/>
      <c r="F96" s="15"/>
      <c r="G96" s="15"/>
      <c r="H96" s="64"/>
      <c r="I96" s="64"/>
      <c r="J96" s="64"/>
    </row>
    <row r="97" spans="1:10" ht="13.5">
      <c r="A97" s="15" t="s">
        <v>153</v>
      </c>
      <c r="B97" s="15"/>
      <c r="C97" s="15"/>
      <c r="D97" s="15"/>
      <c r="E97" s="15"/>
      <c r="F97" s="15"/>
      <c r="G97" s="15"/>
      <c r="H97" s="64"/>
      <c r="I97" s="64"/>
      <c r="J97" s="64"/>
    </row>
    <row r="98" spans="1:10" ht="13.5">
      <c r="A98" s="15"/>
      <c r="B98" s="15"/>
      <c r="C98" s="15"/>
      <c r="D98" s="15"/>
      <c r="E98" s="15"/>
      <c r="F98" s="15"/>
      <c r="G98" s="2" t="s">
        <v>1</v>
      </c>
      <c r="H98" s="64"/>
      <c r="I98" s="64"/>
      <c r="J98" s="64"/>
    </row>
    <row r="99" spans="1:10" ht="40.5">
      <c r="A99" s="15"/>
      <c r="B99" s="3" t="s">
        <v>9</v>
      </c>
      <c r="C99" s="4" t="s">
        <v>27</v>
      </c>
      <c r="D99" s="5" t="s">
        <v>28</v>
      </c>
      <c r="E99" s="5" t="s">
        <v>29</v>
      </c>
      <c r="F99" s="5" t="s">
        <v>30</v>
      </c>
      <c r="G99" s="6" t="s">
        <v>15</v>
      </c>
      <c r="H99" s="64"/>
      <c r="I99" s="64"/>
      <c r="J99" s="64"/>
    </row>
    <row r="100" spans="1:10" ht="13.5">
      <c r="A100" s="15"/>
      <c r="B100" s="16">
        <f>SUM(C100:G100)</f>
        <v>7819</v>
      </c>
      <c r="C100" s="17">
        <v>6615</v>
      </c>
      <c r="D100" s="18">
        <v>999</v>
      </c>
      <c r="E100" s="18">
        <v>78</v>
      </c>
      <c r="F100" s="18">
        <v>5</v>
      </c>
      <c r="G100" s="19">
        <v>122</v>
      </c>
      <c r="H100" s="64"/>
      <c r="I100" s="64"/>
      <c r="J100" s="64"/>
    </row>
    <row r="101" spans="1:10" ht="13.5">
      <c r="A101" s="15"/>
      <c r="B101" s="20">
        <f>SUM(C101:G101)</f>
        <v>99.99999999999999</v>
      </c>
      <c r="C101" s="26">
        <f>ROUND(SUM(C100/$B100*100),1)</f>
        <v>84.6</v>
      </c>
      <c r="D101" s="22">
        <f>ROUND(SUM(D100/$B100*100),1)</f>
        <v>12.8</v>
      </c>
      <c r="E101" s="22">
        <f>ROUND(SUM(E100/$B100*100),1)</f>
        <v>1</v>
      </c>
      <c r="F101" s="22">
        <f>ROUND(SUM(F100/$B100*100),1)</f>
        <v>0.1</v>
      </c>
      <c r="G101" s="23">
        <f>ROUND(SUM(G100/$B100*100),1)-0.1</f>
        <v>1.5</v>
      </c>
      <c r="H101" s="64"/>
      <c r="I101" s="64"/>
      <c r="J101" s="64"/>
    </row>
    <row r="102" spans="1:10" ht="13.5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ht="13.5">
      <c r="A103" s="64"/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ht="13.5">
      <c r="A104" s="15" t="s">
        <v>154</v>
      </c>
      <c r="B104" s="15"/>
      <c r="C104" s="15"/>
      <c r="D104" s="15"/>
      <c r="E104" s="15"/>
      <c r="F104" s="15"/>
      <c r="G104" s="15"/>
      <c r="H104" s="15"/>
      <c r="I104" s="64"/>
      <c r="J104" s="64"/>
    </row>
    <row r="105" spans="1:10" ht="13.5">
      <c r="A105" s="15" t="s">
        <v>155</v>
      </c>
      <c r="B105" s="15"/>
      <c r="C105" s="15"/>
      <c r="D105" s="15"/>
      <c r="E105" s="15"/>
      <c r="F105" s="15"/>
      <c r="G105" s="15"/>
      <c r="H105" s="15"/>
      <c r="I105" s="64"/>
      <c r="J105" s="64"/>
    </row>
    <row r="106" spans="1:10" ht="13.5">
      <c r="A106" s="15"/>
      <c r="B106" s="15"/>
      <c r="C106" s="15"/>
      <c r="D106" s="15"/>
      <c r="E106" s="15"/>
      <c r="F106" s="2" t="s">
        <v>1</v>
      </c>
      <c r="G106" s="15"/>
      <c r="H106" s="64"/>
      <c r="I106" s="64"/>
      <c r="J106" s="64"/>
    </row>
    <row r="107" spans="1:10" ht="27">
      <c r="A107" s="15"/>
      <c r="B107" s="3" t="s">
        <v>9</v>
      </c>
      <c r="C107" s="4" t="s">
        <v>31</v>
      </c>
      <c r="D107" s="5" t="s">
        <v>32</v>
      </c>
      <c r="E107" s="5" t="s">
        <v>33</v>
      </c>
      <c r="F107" s="6" t="s">
        <v>15</v>
      </c>
      <c r="G107" s="64"/>
      <c r="H107" s="64"/>
      <c r="I107" s="64"/>
      <c r="J107" s="64"/>
    </row>
    <row r="108" spans="1:10" ht="13.5">
      <c r="A108" s="15"/>
      <c r="B108" s="16">
        <f>SUM(C108:F108)</f>
        <v>7819</v>
      </c>
      <c r="C108" s="17">
        <v>2838</v>
      </c>
      <c r="D108" s="18">
        <v>4522</v>
      </c>
      <c r="E108" s="18">
        <v>333</v>
      </c>
      <c r="F108" s="19">
        <v>126</v>
      </c>
      <c r="G108" s="64"/>
      <c r="H108" s="64"/>
      <c r="I108" s="64"/>
      <c r="J108" s="64"/>
    </row>
    <row r="109" spans="1:10" ht="13.5">
      <c r="A109" s="15"/>
      <c r="B109" s="20">
        <f>SUM(C109:F109)</f>
        <v>99.99999999999999</v>
      </c>
      <c r="C109" s="26">
        <f>ROUND(SUM(C108/$B108*100),1)</f>
        <v>36.3</v>
      </c>
      <c r="D109" s="22">
        <f>ROUND(SUM(D108/$B108*100),1)</f>
        <v>57.8</v>
      </c>
      <c r="E109" s="22">
        <f>ROUND(SUM(E108/$B108*100),1)</f>
        <v>4.3</v>
      </c>
      <c r="F109" s="23">
        <f>ROUND(SUM(F108/$B108*100),1)</f>
        <v>1.6</v>
      </c>
      <c r="G109" s="64"/>
      <c r="H109" s="64"/>
      <c r="I109" s="64"/>
      <c r="J109" s="64"/>
    </row>
    <row r="110" spans="1:10" ht="13.5">
      <c r="A110" s="64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ht="13.5">
      <c r="A111" s="64"/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1:10" ht="13.5">
      <c r="A112" s="15" t="s">
        <v>156</v>
      </c>
      <c r="B112" s="15"/>
      <c r="C112" s="15"/>
      <c r="D112" s="15"/>
      <c r="E112" s="15"/>
      <c r="F112" s="15"/>
      <c r="G112" s="15"/>
      <c r="H112" s="15"/>
      <c r="I112" s="64"/>
      <c r="J112" s="64"/>
    </row>
    <row r="113" spans="1:10" ht="13.5">
      <c r="A113" s="15" t="s">
        <v>157</v>
      </c>
      <c r="B113" s="15"/>
      <c r="C113" s="15"/>
      <c r="D113" s="15"/>
      <c r="E113" s="15"/>
      <c r="F113" s="15"/>
      <c r="G113" s="15"/>
      <c r="H113" s="15"/>
      <c r="I113" s="64"/>
      <c r="J113" s="64"/>
    </row>
    <row r="114" spans="1:10" ht="13.5">
      <c r="A114" s="15"/>
      <c r="B114" s="15"/>
      <c r="C114" s="15"/>
      <c r="D114" s="15"/>
      <c r="E114" s="15"/>
      <c r="F114" s="15"/>
      <c r="G114" s="15"/>
      <c r="H114" s="2" t="s">
        <v>1</v>
      </c>
      <c r="I114" s="64"/>
      <c r="J114" s="64"/>
    </row>
    <row r="115" spans="1:10" ht="41.25" customHeight="1">
      <c r="A115" s="15"/>
      <c r="B115" s="3" t="s">
        <v>9</v>
      </c>
      <c r="C115" s="4" t="s">
        <v>34</v>
      </c>
      <c r="D115" s="5" t="s">
        <v>35</v>
      </c>
      <c r="E115" s="5" t="s">
        <v>36</v>
      </c>
      <c r="F115" s="5" t="s">
        <v>37</v>
      </c>
      <c r="G115" s="5" t="s">
        <v>38</v>
      </c>
      <c r="H115" s="6" t="s">
        <v>15</v>
      </c>
      <c r="I115" s="64"/>
      <c r="J115" s="64"/>
    </row>
    <row r="116" spans="1:10" ht="13.5">
      <c r="A116" s="15"/>
      <c r="B116" s="16">
        <f>SUM(C116:H116)</f>
        <v>7819</v>
      </c>
      <c r="C116" s="17">
        <v>262</v>
      </c>
      <c r="D116" s="18">
        <v>4484</v>
      </c>
      <c r="E116" s="18">
        <v>2757</v>
      </c>
      <c r="F116" s="18">
        <v>139</v>
      </c>
      <c r="G116" s="18">
        <v>43</v>
      </c>
      <c r="H116" s="19">
        <v>134</v>
      </c>
      <c r="I116" s="64"/>
      <c r="J116" s="64"/>
    </row>
    <row r="117" spans="1:10" ht="13.5">
      <c r="A117" s="15"/>
      <c r="B117" s="20">
        <f>SUM(C117:H117)</f>
        <v>100</v>
      </c>
      <c r="C117" s="26">
        <f aca="true" t="shared" si="6" ref="C117:H117">ROUND(SUM(C116/$B116*100),1)</f>
        <v>3.4</v>
      </c>
      <c r="D117" s="22">
        <f t="shared" si="6"/>
        <v>57.3</v>
      </c>
      <c r="E117" s="22">
        <f t="shared" si="6"/>
        <v>35.3</v>
      </c>
      <c r="F117" s="22">
        <f t="shared" si="6"/>
        <v>1.8</v>
      </c>
      <c r="G117" s="22">
        <f t="shared" si="6"/>
        <v>0.5</v>
      </c>
      <c r="H117" s="27">
        <f t="shared" si="6"/>
        <v>1.7</v>
      </c>
      <c r="I117" s="64"/>
      <c r="J117" s="64"/>
    </row>
    <row r="118" spans="1:10" ht="13.5">
      <c r="A118" s="64"/>
      <c r="B118" s="64"/>
      <c r="C118" s="64"/>
      <c r="D118" s="64"/>
      <c r="E118" s="64"/>
      <c r="F118" s="64"/>
      <c r="G118" s="64"/>
      <c r="H118" s="64"/>
      <c r="I118" s="64"/>
      <c r="J118" s="64"/>
    </row>
    <row r="119" spans="1:10" ht="13.5">
      <c r="A119" s="64"/>
      <c r="B119" s="64"/>
      <c r="C119" s="64"/>
      <c r="D119" s="64"/>
      <c r="E119" s="64"/>
      <c r="F119" s="64"/>
      <c r="G119" s="64"/>
      <c r="H119" s="64"/>
      <c r="I119" s="64"/>
      <c r="J119" s="64"/>
    </row>
    <row r="120" spans="1:10" ht="13.5">
      <c r="A120" s="15" t="s">
        <v>158</v>
      </c>
      <c r="B120" s="15"/>
      <c r="C120" s="15"/>
      <c r="D120" s="15"/>
      <c r="E120" s="15"/>
      <c r="F120" s="15"/>
      <c r="G120" s="15"/>
      <c r="H120" s="15"/>
      <c r="I120" s="15"/>
      <c r="J120" s="64"/>
    </row>
    <row r="121" spans="1:10" ht="13.5">
      <c r="A121" s="15" t="s">
        <v>159</v>
      </c>
      <c r="B121" s="15"/>
      <c r="C121" s="15"/>
      <c r="D121" s="15"/>
      <c r="E121" s="15"/>
      <c r="F121" s="15"/>
      <c r="G121" s="15"/>
      <c r="H121" s="15"/>
      <c r="I121" s="15"/>
      <c r="J121" s="64"/>
    </row>
    <row r="122" spans="1:10" ht="13.5">
      <c r="A122" s="15"/>
      <c r="B122" s="15"/>
      <c r="C122" s="15"/>
      <c r="D122" s="15"/>
      <c r="E122" s="15"/>
      <c r="F122" s="15"/>
      <c r="G122" s="15"/>
      <c r="H122" s="15"/>
      <c r="I122" s="2" t="s">
        <v>1</v>
      </c>
      <c r="J122" s="64"/>
    </row>
    <row r="123" spans="1:10" ht="27">
      <c r="A123" s="15"/>
      <c r="B123" s="3" t="s">
        <v>9</v>
      </c>
      <c r="C123" s="4" t="s">
        <v>113</v>
      </c>
      <c r="D123" s="5" t="s">
        <v>39</v>
      </c>
      <c r="E123" s="5" t="s">
        <v>40</v>
      </c>
      <c r="F123" s="5" t="s">
        <v>41</v>
      </c>
      <c r="G123" s="5" t="s">
        <v>42</v>
      </c>
      <c r="H123" s="5" t="s">
        <v>38</v>
      </c>
      <c r="I123" s="25" t="s">
        <v>15</v>
      </c>
      <c r="J123" s="64"/>
    </row>
    <row r="124" spans="1:10" ht="13.5">
      <c r="A124" s="15"/>
      <c r="B124" s="16">
        <f>SUM(C124:I124)</f>
        <v>7819</v>
      </c>
      <c r="C124" s="17">
        <v>296</v>
      </c>
      <c r="D124" s="18">
        <v>3180</v>
      </c>
      <c r="E124" s="18">
        <v>3581</v>
      </c>
      <c r="F124" s="18">
        <v>523</v>
      </c>
      <c r="G124" s="18">
        <v>28</v>
      </c>
      <c r="H124" s="18">
        <v>62</v>
      </c>
      <c r="I124" s="28">
        <v>149</v>
      </c>
      <c r="J124" s="64"/>
    </row>
    <row r="125" spans="1:10" ht="13.5">
      <c r="A125" s="15"/>
      <c r="B125" s="20">
        <f>SUM(C125:I125)</f>
        <v>100</v>
      </c>
      <c r="C125" s="26">
        <f aca="true" t="shared" si="7" ref="C125:H125">ROUND(SUM(C124/$B124*100),1)</f>
        <v>3.8</v>
      </c>
      <c r="D125" s="22">
        <f t="shared" si="7"/>
        <v>40.7</v>
      </c>
      <c r="E125" s="22">
        <f t="shared" si="7"/>
        <v>45.8</v>
      </c>
      <c r="F125" s="22">
        <f t="shared" si="7"/>
        <v>6.7</v>
      </c>
      <c r="G125" s="22">
        <f t="shared" si="7"/>
        <v>0.4</v>
      </c>
      <c r="H125" s="22">
        <f t="shared" si="7"/>
        <v>0.8</v>
      </c>
      <c r="I125" s="27">
        <f>ROUND(SUM(I124/$B124*100),1)-0.1</f>
        <v>1.7999999999999998</v>
      </c>
      <c r="J125" s="64"/>
    </row>
    <row r="126" spans="1:10" ht="13.5">
      <c r="A126" s="64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ht="13.5">
      <c r="A127" s="64"/>
      <c r="B127" s="64"/>
      <c r="C127" s="64"/>
      <c r="D127" s="64"/>
      <c r="E127" s="64"/>
      <c r="F127" s="64"/>
      <c r="G127" s="64"/>
      <c r="H127" s="64"/>
      <c r="I127" s="64"/>
      <c r="J127" s="64"/>
    </row>
    <row r="128" spans="1:10" ht="13.5">
      <c r="A128" s="15" t="s">
        <v>160</v>
      </c>
      <c r="B128" s="15"/>
      <c r="C128" s="15"/>
      <c r="D128" s="15"/>
      <c r="E128" s="15"/>
      <c r="F128" s="15"/>
      <c r="G128" s="64"/>
      <c r="H128" s="64"/>
      <c r="I128" s="64"/>
      <c r="J128" s="64"/>
    </row>
    <row r="129" spans="1:10" ht="13.5">
      <c r="A129" s="15" t="s">
        <v>161</v>
      </c>
      <c r="B129" s="15"/>
      <c r="C129" s="15"/>
      <c r="D129" s="15"/>
      <c r="E129" s="15"/>
      <c r="F129" s="15"/>
      <c r="G129" s="64"/>
      <c r="H129" s="64"/>
      <c r="I129" s="64"/>
      <c r="J129" s="64"/>
    </row>
    <row r="130" spans="1:10" ht="13.5">
      <c r="A130" s="15"/>
      <c r="B130" s="15"/>
      <c r="C130" s="15"/>
      <c r="D130" s="15"/>
      <c r="E130" s="15"/>
      <c r="F130" s="2" t="s">
        <v>1</v>
      </c>
      <c r="G130" s="64"/>
      <c r="H130" s="64"/>
      <c r="I130" s="64"/>
      <c r="J130" s="64"/>
    </row>
    <row r="131" spans="1:10" ht="40.5">
      <c r="A131" s="15"/>
      <c r="B131" s="3" t="s">
        <v>9</v>
      </c>
      <c r="C131" s="4" t="s">
        <v>43</v>
      </c>
      <c r="D131" s="5" t="s">
        <v>44</v>
      </c>
      <c r="E131" s="5" t="s">
        <v>45</v>
      </c>
      <c r="F131" s="6" t="s">
        <v>15</v>
      </c>
      <c r="G131" s="64"/>
      <c r="H131" s="64"/>
      <c r="I131" s="64"/>
      <c r="J131" s="64"/>
    </row>
    <row r="132" spans="1:10" ht="13.5">
      <c r="A132" s="15"/>
      <c r="B132" s="16">
        <f>SUM(C132:F132)</f>
        <v>7819</v>
      </c>
      <c r="C132" s="17">
        <v>6141</v>
      </c>
      <c r="D132" s="18">
        <v>1062</v>
      </c>
      <c r="E132" s="18">
        <v>460</v>
      </c>
      <c r="F132" s="19">
        <v>156</v>
      </c>
      <c r="G132" s="64"/>
      <c r="H132" s="64"/>
      <c r="I132" s="64"/>
      <c r="J132" s="64"/>
    </row>
    <row r="133" spans="1:10" ht="13.5">
      <c r="A133" s="15"/>
      <c r="B133" s="20">
        <f>SUM(C133:F133)</f>
        <v>100</v>
      </c>
      <c r="C133" s="26">
        <f>ROUND(SUM(C132/$B132*100),1)</f>
        <v>78.5</v>
      </c>
      <c r="D133" s="22">
        <f>ROUND(SUM(D132/$B132*100),1)</f>
        <v>13.6</v>
      </c>
      <c r="E133" s="22">
        <f>ROUND(SUM(E132/$B132*100),1)</f>
        <v>5.9</v>
      </c>
      <c r="F133" s="23">
        <f>ROUND(SUM(F132/$B132*100),1)</f>
        <v>2</v>
      </c>
      <c r="G133" s="64"/>
      <c r="H133" s="64"/>
      <c r="I133" s="64"/>
      <c r="J133" s="64"/>
    </row>
    <row r="134" spans="1:10" ht="13.5">
      <c r="A134" s="15"/>
      <c r="B134" s="15"/>
      <c r="C134" s="15"/>
      <c r="D134" s="15"/>
      <c r="E134" s="15"/>
      <c r="F134" s="15"/>
      <c r="G134" s="64"/>
      <c r="H134" s="64"/>
      <c r="I134" s="64"/>
      <c r="J134" s="64"/>
    </row>
    <row r="135" spans="1:10" ht="13.5">
      <c r="A135" s="15"/>
      <c r="B135" s="15"/>
      <c r="C135" s="15"/>
      <c r="D135" s="15"/>
      <c r="E135" s="15"/>
      <c r="F135" s="15"/>
      <c r="G135" s="64"/>
      <c r="H135" s="64"/>
      <c r="I135" s="64"/>
      <c r="J135" s="64"/>
    </row>
    <row r="136" spans="1:10" ht="13.5">
      <c r="A136" s="15" t="s">
        <v>162</v>
      </c>
      <c r="B136" s="15"/>
      <c r="C136" s="15"/>
      <c r="D136" s="15"/>
      <c r="E136" s="15"/>
      <c r="F136" s="15"/>
      <c r="G136" s="64"/>
      <c r="H136" s="64"/>
      <c r="I136" s="64"/>
      <c r="J136" s="64"/>
    </row>
    <row r="137" spans="1:10" ht="13.5">
      <c r="A137" s="15" t="s">
        <v>161</v>
      </c>
      <c r="B137" s="15"/>
      <c r="C137" s="15"/>
      <c r="D137" s="15"/>
      <c r="E137" s="15"/>
      <c r="F137" s="15"/>
      <c r="G137" s="64"/>
      <c r="H137" s="64"/>
      <c r="I137" s="64"/>
      <c r="J137" s="64"/>
    </row>
    <row r="138" spans="1:10" ht="13.5">
      <c r="A138" s="15"/>
      <c r="B138" s="15"/>
      <c r="C138" s="15"/>
      <c r="D138" s="15"/>
      <c r="E138" s="15"/>
      <c r="F138" s="2" t="s">
        <v>1</v>
      </c>
      <c r="G138" s="64"/>
      <c r="H138" s="64"/>
      <c r="I138" s="64"/>
      <c r="J138" s="64"/>
    </row>
    <row r="139" spans="1:10" ht="40.5">
      <c r="A139" s="15"/>
      <c r="B139" s="3" t="s">
        <v>9</v>
      </c>
      <c r="C139" s="4" t="s">
        <v>43</v>
      </c>
      <c r="D139" s="5" t="s">
        <v>44</v>
      </c>
      <c r="E139" s="5" t="s">
        <v>45</v>
      </c>
      <c r="F139" s="6" t="s">
        <v>15</v>
      </c>
      <c r="G139" s="64"/>
      <c r="H139" s="64"/>
      <c r="I139" s="64"/>
      <c r="J139" s="64"/>
    </row>
    <row r="140" spans="1:10" ht="13.5">
      <c r="A140" s="15"/>
      <c r="B140" s="16">
        <f>SUM(C140:F140)</f>
        <v>7819</v>
      </c>
      <c r="C140" s="17">
        <v>7305</v>
      </c>
      <c r="D140" s="18">
        <v>130</v>
      </c>
      <c r="E140" s="18">
        <v>41</v>
      </c>
      <c r="F140" s="19">
        <v>343</v>
      </c>
      <c r="G140" s="64"/>
      <c r="H140" s="64"/>
      <c r="I140" s="64"/>
      <c r="J140" s="64"/>
    </row>
    <row r="141" spans="1:10" ht="13.5">
      <c r="A141" s="15"/>
      <c r="B141" s="20">
        <f>SUM(C141:F141)</f>
        <v>100.00000000000001</v>
      </c>
      <c r="C141" s="26">
        <f>ROUND(SUM(C140/$B140*100),1)</f>
        <v>93.4</v>
      </c>
      <c r="D141" s="22">
        <f>ROUND(SUM(D140/$B140*100),1)</f>
        <v>1.7</v>
      </c>
      <c r="E141" s="22">
        <f>ROUND(SUM(E140/$B140*100),1)</f>
        <v>0.5</v>
      </c>
      <c r="F141" s="23">
        <f>ROUND(SUM(F140/$B140*100),1)</f>
        <v>4.4</v>
      </c>
      <c r="G141" s="64"/>
      <c r="H141" s="64"/>
      <c r="I141" s="64"/>
      <c r="J141" s="64"/>
    </row>
    <row r="142" spans="1:10" ht="13.5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ht="13.5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 ht="13.5">
      <c r="A144" s="15" t="s">
        <v>163</v>
      </c>
      <c r="B144" s="15"/>
      <c r="C144" s="15"/>
      <c r="D144" s="15"/>
      <c r="E144" s="15"/>
      <c r="F144" s="15"/>
      <c r="G144" s="64"/>
      <c r="H144" s="64"/>
      <c r="I144" s="64"/>
      <c r="J144" s="64"/>
    </row>
    <row r="145" spans="1:10" ht="13.5">
      <c r="A145" s="15" t="s">
        <v>164</v>
      </c>
      <c r="B145" s="15"/>
      <c r="C145" s="15"/>
      <c r="D145" s="15"/>
      <c r="E145" s="15"/>
      <c r="F145" s="15"/>
      <c r="G145" s="64"/>
      <c r="H145" s="64"/>
      <c r="I145" s="64"/>
      <c r="J145" s="64"/>
    </row>
    <row r="146" spans="1:10" ht="13.5">
      <c r="A146" s="15"/>
      <c r="B146" s="15"/>
      <c r="C146" s="15"/>
      <c r="D146" s="15"/>
      <c r="E146" s="15"/>
      <c r="F146" s="2" t="s">
        <v>1</v>
      </c>
      <c r="G146" s="64"/>
      <c r="H146" s="64"/>
      <c r="I146" s="64"/>
      <c r="J146" s="64"/>
    </row>
    <row r="147" spans="1:10" ht="40.5">
      <c r="A147" s="15"/>
      <c r="B147" s="3" t="s">
        <v>9</v>
      </c>
      <c r="C147" s="4" t="s">
        <v>46</v>
      </c>
      <c r="D147" s="5" t="s">
        <v>47</v>
      </c>
      <c r="E147" s="5" t="s">
        <v>48</v>
      </c>
      <c r="F147" s="6" t="s">
        <v>15</v>
      </c>
      <c r="G147" s="64"/>
      <c r="H147" s="64"/>
      <c r="I147" s="64"/>
      <c r="J147" s="64"/>
    </row>
    <row r="148" spans="1:10" ht="13.5">
      <c r="A148" s="15"/>
      <c r="B148" s="16">
        <f>SUM(C148:F148)</f>
        <v>7819</v>
      </c>
      <c r="C148" s="17">
        <v>7076</v>
      </c>
      <c r="D148" s="18">
        <v>572</v>
      </c>
      <c r="E148" s="18">
        <v>67</v>
      </c>
      <c r="F148" s="19">
        <v>104</v>
      </c>
      <c r="G148" s="64"/>
      <c r="H148" s="64"/>
      <c r="I148" s="64"/>
      <c r="J148" s="64"/>
    </row>
    <row r="149" spans="1:10" ht="13.5">
      <c r="A149" s="15"/>
      <c r="B149" s="20">
        <f>SUM(C149:F149)</f>
        <v>100</v>
      </c>
      <c r="C149" s="26">
        <f>ROUND(SUM(C148/$B148*100),1)</f>
        <v>90.5</v>
      </c>
      <c r="D149" s="22">
        <f>ROUND(SUM(D148/$B148*100),1)</f>
        <v>7.3</v>
      </c>
      <c r="E149" s="22">
        <f>ROUND(SUM(E148/$B148*100),1)</f>
        <v>0.9</v>
      </c>
      <c r="F149" s="23">
        <f>ROUND(SUM(F148/$B148*100),1)</f>
        <v>1.3</v>
      </c>
      <c r="G149" s="64"/>
      <c r="H149" s="64"/>
      <c r="I149" s="64"/>
      <c r="J149" s="64"/>
    </row>
    <row r="150" spans="1:10" ht="13.5">
      <c r="A150" s="15"/>
      <c r="B150" s="15"/>
      <c r="C150" s="15"/>
      <c r="D150" s="15"/>
      <c r="E150" s="15"/>
      <c r="F150" s="15"/>
      <c r="G150" s="64"/>
      <c r="H150" s="64"/>
      <c r="I150" s="64"/>
      <c r="J150" s="64"/>
    </row>
    <row r="151" spans="1:10" ht="13.5">
      <c r="A151" s="15"/>
      <c r="B151" s="15"/>
      <c r="C151" s="15"/>
      <c r="D151" s="15"/>
      <c r="E151" s="15"/>
      <c r="F151" s="15"/>
      <c r="G151" s="64"/>
      <c r="H151" s="64"/>
      <c r="I151" s="64"/>
      <c r="J151" s="64"/>
    </row>
    <row r="152" spans="1:10" ht="13.5">
      <c r="A152" s="15" t="s">
        <v>165</v>
      </c>
      <c r="B152" s="15"/>
      <c r="C152" s="15"/>
      <c r="D152" s="15"/>
      <c r="E152" s="15"/>
      <c r="F152" s="15"/>
      <c r="G152" s="64"/>
      <c r="H152" s="64"/>
      <c r="I152" s="64"/>
      <c r="J152" s="64"/>
    </row>
    <row r="153" spans="1:10" ht="13.5">
      <c r="A153" s="15" t="s">
        <v>164</v>
      </c>
      <c r="B153" s="15"/>
      <c r="C153" s="15"/>
      <c r="D153" s="15"/>
      <c r="E153" s="15"/>
      <c r="F153" s="15"/>
      <c r="G153" s="64"/>
      <c r="H153" s="64"/>
      <c r="I153" s="64"/>
      <c r="J153" s="64"/>
    </row>
    <row r="154" spans="1:10" ht="13.5">
      <c r="A154" s="15"/>
      <c r="B154" s="15"/>
      <c r="C154" s="15"/>
      <c r="D154" s="15"/>
      <c r="E154" s="15"/>
      <c r="F154" s="2" t="s">
        <v>1</v>
      </c>
      <c r="G154" s="64"/>
      <c r="H154" s="64"/>
      <c r="I154" s="64"/>
      <c r="J154" s="64"/>
    </row>
    <row r="155" spans="1:10" ht="40.5">
      <c r="A155" s="15"/>
      <c r="B155" s="3" t="s">
        <v>9</v>
      </c>
      <c r="C155" s="4" t="s">
        <v>46</v>
      </c>
      <c r="D155" s="5" t="s">
        <v>47</v>
      </c>
      <c r="E155" s="5" t="s">
        <v>48</v>
      </c>
      <c r="F155" s="6" t="s">
        <v>15</v>
      </c>
      <c r="G155" s="64"/>
      <c r="H155" s="64"/>
      <c r="I155" s="64"/>
      <c r="J155" s="64"/>
    </row>
    <row r="156" spans="1:10" ht="13.5">
      <c r="A156" s="15"/>
      <c r="B156" s="16">
        <f>SUM(C156:F156)</f>
        <v>7819</v>
      </c>
      <c r="C156" s="17">
        <v>6138</v>
      </c>
      <c r="D156" s="18">
        <v>1019</v>
      </c>
      <c r="E156" s="18">
        <v>420</v>
      </c>
      <c r="F156" s="19">
        <v>242</v>
      </c>
      <c r="G156" s="64"/>
      <c r="H156" s="64"/>
      <c r="I156" s="64"/>
      <c r="J156" s="64"/>
    </row>
    <row r="157" spans="1:10" ht="13.5">
      <c r="A157" s="15"/>
      <c r="B157" s="20">
        <f>SUM(C157:F157)</f>
        <v>100</v>
      </c>
      <c r="C157" s="26">
        <f>ROUND(SUM(C156/$B156*100),1)</f>
        <v>78.5</v>
      </c>
      <c r="D157" s="22">
        <f>ROUND(SUM(D156/$B156*100),1)</f>
        <v>13</v>
      </c>
      <c r="E157" s="22">
        <f>ROUND(SUM(E156/$B156*100),1)</f>
        <v>5.4</v>
      </c>
      <c r="F157" s="23">
        <f>ROUND(SUM(F156/$B156*100),1)</f>
        <v>3.1</v>
      </c>
      <c r="G157" s="64"/>
      <c r="H157" s="64"/>
      <c r="I157" s="64"/>
      <c r="J157" s="64"/>
    </row>
    <row r="158" spans="1:10" ht="13.5">
      <c r="A158" s="15"/>
      <c r="B158" s="15"/>
      <c r="C158" s="15"/>
      <c r="D158" s="15"/>
      <c r="E158" s="15"/>
      <c r="F158" s="15"/>
      <c r="G158" s="64"/>
      <c r="H158" s="64"/>
      <c r="I158" s="64"/>
      <c r="J158" s="64"/>
    </row>
    <row r="159" spans="1:10" ht="13.5">
      <c r="A159" s="15"/>
      <c r="B159" s="15"/>
      <c r="C159" s="15"/>
      <c r="D159" s="15"/>
      <c r="E159" s="15"/>
      <c r="F159" s="15"/>
      <c r="G159" s="64"/>
      <c r="H159" s="64"/>
      <c r="I159" s="64"/>
      <c r="J159" s="64"/>
    </row>
    <row r="160" spans="1:10" ht="13.5">
      <c r="A160" s="15" t="s">
        <v>166</v>
      </c>
      <c r="B160" s="15"/>
      <c r="C160" s="15"/>
      <c r="D160" s="15"/>
      <c r="E160" s="15"/>
      <c r="F160" s="15"/>
      <c r="G160" s="64"/>
      <c r="H160" s="64"/>
      <c r="I160" s="64"/>
      <c r="J160" s="64"/>
    </row>
    <row r="161" spans="1:10" ht="13.5">
      <c r="A161" s="15" t="s">
        <v>164</v>
      </c>
      <c r="B161" s="15"/>
      <c r="C161" s="15"/>
      <c r="D161" s="15"/>
      <c r="E161" s="15"/>
      <c r="F161" s="15"/>
      <c r="G161" s="64"/>
      <c r="H161" s="64"/>
      <c r="I161" s="64"/>
      <c r="J161" s="64"/>
    </row>
    <row r="162" spans="1:10" ht="13.5">
      <c r="A162" s="15"/>
      <c r="B162" s="15"/>
      <c r="C162" s="15"/>
      <c r="D162" s="15"/>
      <c r="E162" s="15"/>
      <c r="F162" s="2" t="s">
        <v>1</v>
      </c>
      <c r="G162" s="64"/>
      <c r="H162" s="64"/>
      <c r="I162" s="64"/>
      <c r="J162" s="64"/>
    </row>
    <row r="163" spans="1:10" ht="40.5">
      <c r="A163" s="15"/>
      <c r="B163" s="3" t="s">
        <v>9</v>
      </c>
      <c r="C163" s="4" t="s">
        <v>46</v>
      </c>
      <c r="D163" s="5" t="s">
        <v>47</v>
      </c>
      <c r="E163" s="5" t="s">
        <v>48</v>
      </c>
      <c r="F163" s="6" t="s">
        <v>15</v>
      </c>
      <c r="G163" s="64"/>
      <c r="H163" s="64"/>
      <c r="I163" s="64"/>
      <c r="J163" s="64"/>
    </row>
    <row r="164" spans="1:10" ht="13.5">
      <c r="A164" s="15"/>
      <c r="B164" s="16">
        <f>SUM(C164:F164)</f>
        <v>7819</v>
      </c>
      <c r="C164" s="17">
        <v>4715</v>
      </c>
      <c r="D164" s="18">
        <v>1107</v>
      </c>
      <c r="E164" s="18">
        <v>1292</v>
      </c>
      <c r="F164" s="19">
        <v>705</v>
      </c>
      <c r="G164" s="64"/>
      <c r="H164" s="64"/>
      <c r="I164" s="64"/>
      <c r="J164" s="64"/>
    </row>
    <row r="165" spans="1:10" ht="13.5">
      <c r="A165" s="15"/>
      <c r="B165" s="20">
        <f>SUM(C165:F165)</f>
        <v>100</v>
      </c>
      <c r="C165" s="26">
        <f>ROUND(SUM(C164/$B164*100),1)</f>
        <v>60.3</v>
      </c>
      <c r="D165" s="22">
        <f>ROUND(SUM(D164/$B164*100),1)</f>
        <v>14.2</v>
      </c>
      <c r="E165" s="22">
        <f>ROUND(SUM(E164/$B164*100),1)</f>
        <v>16.5</v>
      </c>
      <c r="F165" s="23">
        <f>ROUND(SUM(F164/$B164*100),1)</f>
        <v>9</v>
      </c>
      <c r="G165" s="64"/>
      <c r="H165" s="64"/>
      <c r="I165" s="64"/>
      <c r="J165" s="64"/>
    </row>
    <row r="166" spans="1:10" ht="13.5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 ht="13.5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ht="13.5">
      <c r="A168" s="15" t="s">
        <v>167</v>
      </c>
      <c r="B168" s="15"/>
      <c r="C168" s="15"/>
      <c r="D168" s="15"/>
      <c r="E168" s="15"/>
      <c r="F168" s="15"/>
      <c r="G168" s="15"/>
      <c r="H168" s="64"/>
      <c r="I168" s="64"/>
      <c r="J168" s="64"/>
    </row>
    <row r="169" spans="1:10" ht="13.5">
      <c r="A169" s="15" t="s">
        <v>168</v>
      </c>
      <c r="B169" s="15"/>
      <c r="C169" s="15"/>
      <c r="D169" s="15"/>
      <c r="E169" s="15"/>
      <c r="F169" s="15"/>
      <c r="G169" s="15"/>
      <c r="H169" s="64"/>
      <c r="I169" s="64"/>
      <c r="J169" s="64"/>
    </row>
    <row r="170" spans="1:10" ht="13.5">
      <c r="A170" s="15"/>
      <c r="B170" s="15"/>
      <c r="C170" s="15"/>
      <c r="D170" s="15"/>
      <c r="E170" s="15"/>
      <c r="F170" s="15"/>
      <c r="G170" s="2" t="s">
        <v>1</v>
      </c>
      <c r="H170" s="64"/>
      <c r="I170" s="64"/>
      <c r="J170" s="64"/>
    </row>
    <row r="171" spans="1:10" ht="27">
      <c r="A171" s="15"/>
      <c r="B171" s="3" t="s">
        <v>9</v>
      </c>
      <c r="C171" s="4" t="s">
        <v>49</v>
      </c>
      <c r="D171" s="5" t="s">
        <v>50</v>
      </c>
      <c r="E171" s="5" t="s">
        <v>51</v>
      </c>
      <c r="F171" s="5" t="s">
        <v>48</v>
      </c>
      <c r="G171" s="6" t="s">
        <v>15</v>
      </c>
      <c r="H171" s="64"/>
      <c r="I171" s="64"/>
      <c r="J171" s="64"/>
    </row>
    <row r="172" spans="1:10" ht="13.5">
      <c r="A172" s="15"/>
      <c r="B172" s="16">
        <f>SUM(C172:G172)</f>
        <v>7819</v>
      </c>
      <c r="C172" s="17">
        <v>1417</v>
      </c>
      <c r="D172" s="18">
        <v>4351</v>
      </c>
      <c r="E172" s="18">
        <v>1831</v>
      </c>
      <c r="F172" s="18">
        <v>92</v>
      </c>
      <c r="G172" s="19">
        <v>128</v>
      </c>
      <c r="H172" s="64"/>
      <c r="I172" s="64"/>
      <c r="J172" s="64"/>
    </row>
    <row r="173" spans="1:10" ht="13.5">
      <c r="A173" s="15"/>
      <c r="B173" s="20">
        <f>SUM(C173:G173)</f>
        <v>100</v>
      </c>
      <c r="C173" s="26">
        <f>ROUND(SUM(C172/$B172*100),1)</f>
        <v>18.1</v>
      </c>
      <c r="D173" s="22">
        <f>ROUND(SUM(D172/$B172*100),1)</f>
        <v>55.6</v>
      </c>
      <c r="E173" s="22">
        <f>ROUND(SUM(E172/$B172*100),1)</f>
        <v>23.4</v>
      </c>
      <c r="F173" s="22">
        <f>ROUND(SUM(F172/$B172*100),1)</f>
        <v>1.2</v>
      </c>
      <c r="G173" s="23">
        <f>ROUND(SUM(G172/$B172*100),1)+0.1</f>
        <v>1.7000000000000002</v>
      </c>
      <c r="H173" s="64"/>
      <c r="I173" s="64"/>
      <c r="J173" s="64"/>
    </row>
    <row r="174" spans="1:10" ht="13.5">
      <c r="A174" s="64"/>
      <c r="B174" s="64"/>
      <c r="C174" s="64"/>
      <c r="D174" s="64"/>
      <c r="E174" s="64"/>
      <c r="F174" s="64"/>
      <c r="G174" s="64"/>
      <c r="H174" s="64"/>
      <c r="J174" s="64"/>
    </row>
    <row r="175" spans="1:10" ht="13.5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 ht="13.5">
      <c r="A176" s="15" t="s">
        <v>169</v>
      </c>
      <c r="B176" s="15"/>
      <c r="C176" s="15"/>
      <c r="D176" s="15"/>
      <c r="E176" s="15"/>
      <c r="F176" s="15"/>
      <c r="G176" s="15"/>
      <c r="H176" s="15"/>
      <c r="I176" s="15"/>
      <c r="J176" s="64"/>
    </row>
    <row r="177" spans="1:10" ht="13.5">
      <c r="A177" s="15" t="s">
        <v>170</v>
      </c>
      <c r="C177" s="15"/>
      <c r="D177" s="15"/>
      <c r="E177" s="15"/>
      <c r="F177" s="15"/>
      <c r="G177" s="15"/>
      <c r="H177" s="15"/>
      <c r="I177" s="15"/>
      <c r="J177" s="64"/>
    </row>
    <row r="178" spans="1:9" ht="13.5">
      <c r="A178" s="64" t="s">
        <v>171</v>
      </c>
      <c r="C178" s="15"/>
      <c r="D178" s="15"/>
      <c r="E178" s="15"/>
      <c r="F178" s="15"/>
      <c r="G178" s="15"/>
      <c r="H178" s="15"/>
      <c r="I178" s="15"/>
    </row>
    <row r="179" spans="1:11" ht="13.5">
      <c r="A179" s="15"/>
      <c r="B179" s="15"/>
      <c r="C179" s="15"/>
      <c r="D179" s="15"/>
      <c r="E179" s="15"/>
      <c r="F179" s="15"/>
      <c r="G179" s="15"/>
      <c r="H179" s="15"/>
      <c r="I179" s="64"/>
      <c r="K179" s="2" t="s">
        <v>1</v>
      </c>
    </row>
    <row r="180" spans="1:11" ht="40.5">
      <c r="A180" s="15"/>
      <c r="B180" s="3" t="s">
        <v>9</v>
      </c>
      <c r="C180" s="4" t="s">
        <v>52</v>
      </c>
      <c r="D180" s="5" t="s">
        <v>53</v>
      </c>
      <c r="E180" s="5" t="s">
        <v>54</v>
      </c>
      <c r="F180" s="5" t="s">
        <v>55</v>
      </c>
      <c r="G180" s="5" t="s">
        <v>56</v>
      </c>
      <c r="H180" s="5" t="s">
        <v>57</v>
      </c>
      <c r="I180" s="5" t="s">
        <v>58</v>
      </c>
      <c r="J180" s="24" t="s">
        <v>8</v>
      </c>
      <c r="K180" s="6" t="s">
        <v>112</v>
      </c>
    </row>
    <row r="181" spans="1:11" ht="13.5">
      <c r="A181" s="15"/>
      <c r="B181" s="16">
        <f>SUM(C181:K181)</f>
        <v>67</v>
      </c>
      <c r="C181" s="17">
        <v>3</v>
      </c>
      <c r="D181" s="18">
        <v>31</v>
      </c>
      <c r="E181" s="18">
        <v>13</v>
      </c>
      <c r="F181" s="18">
        <v>0</v>
      </c>
      <c r="G181" s="18">
        <v>0</v>
      </c>
      <c r="H181" s="18">
        <v>4</v>
      </c>
      <c r="I181" s="18">
        <v>0</v>
      </c>
      <c r="J181" s="66">
        <v>6</v>
      </c>
      <c r="K181" s="19">
        <v>10</v>
      </c>
    </row>
    <row r="182" spans="1:11" ht="13.5">
      <c r="A182" s="15"/>
      <c r="B182" s="20">
        <f>SUM(C182:K182)</f>
        <v>99.99999999999999</v>
      </c>
      <c r="C182" s="26">
        <f aca="true" t="shared" si="8" ref="C182:J182">ROUND(SUM(C181/$B181*100),1)</f>
        <v>4.5</v>
      </c>
      <c r="D182" s="22">
        <f t="shared" si="8"/>
        <v>46.3</v>
      </c>
      <c r="E182" s="22">
        <f t="shared" si="8"/>
        <v>19.4</v>
      </c>
      <c r="F182" s="22">
        <f t="shared" si="8"/>
        <v>0</v>
      </c>
      <c r="G182" s="22">
        <f t="shared" si="8"/>
        <v>0</v>
      </c>
      <c r="H182" s="22">
        <f t="shared" si="8"/>
        <v>6</v>
      </c>
      <c r="I182" s="22">
        <f t="shared" si="8"/>
        <v>0</v>
      </c>
      <c r="J182" s="26">
        <f t="shared" si="8"/>
        <v>9</v>
      </c>
      <c r="K182" s="23">
        <f>ROUND(SUM(K181/$B181*100),1)-0.1</f>
        <v>14.8</v>
      </c>
    </row>
    <row r="183" spans="1:10" ht="13.5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ht="13.5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ht="13.5">
      <c r="A185" s="15" t="s">
        <v>203</v>
      </c>
      <c r="B185" s="15"/>
      <c r="C185" s="15"/>
      <c r="D185" s="15"/>
      <c r="E185" s="15"/>
      <c r="F185" s="15"/>
      <c r="G185" s="15"/>
      <c r="H185" s="15"/>
      <c r="I185" s="64"/>
      <c r="J185" s="64"/>
    </row>
    <row r="186" spans="1:10" ht="13.5">
      <c r="A186" s="15" t="s">
        <v>172</v>
      </c>
      <c r="B186" s="15"/>
      <c r="C186" s="15"/>
      <c r="D186" s="15"/>
      <c r="E186" s="15"/>
      <c r="F186" s="15"/>
      <c r="G186" s="15"/>
      <c r="H186" s="15"/>
      <c r="I186" s="64"/>
      <c r="J186" s="64"/>
    </row>
    <row r="187" spans="1:10" ht="13.5">
      <c r="A187" s="15"/>
      <c r="B187" s="15"/>
      <c r="C187" s="15"/>
      <c r="D187" s="15"/>
      <c r="E187" s="15"/>
      <c r="F187" s="15"/>
      <c r="G187" s="15"/>
      <c r="I187" s="2" t="s">
        <v>1</v>
      </c>
      <c r="J187" s="64"/>
    </row>
    <row r="188" spans="1:10" ht="40.5" customHeight="1">
      <c r="A188" s="15"/>
      <c r="B188" s="3" t="s">
        <v>9</v>
      </c>
      <c r="C188" s="4" t="s">
        <v>59</v>
      </c>
      <c r="D188" s="5" t="s">
        <v>60</v>
      </c>
      <c r="E188" s="5" t="s">
        <v>61</v>
      </c>
      <c r="F188" s="5" t="s">
        <v>62</v>
      </c>
      <c r="G188" s="5" t="s">
        <v>63</v>
      </c>
      <c r="H188" s="5" t="s">
        <v>38</v>
      </c>
      <c r="I188" s="6" t="s">
        <v>15</v>
      </c>
      <c r="J188" s="64"/>
    </row>
    <row r="189" spans="1:10" ht="13.5">
      <c r="A189" s="15"/>
      <c r="B189" s="16">
        <f>SUM(C189:I189)</f>
        <v>7819</v>
      </c>
      <c r="C189" s="17">
        <v>739</v>
      </c>
      <c r="D189" s="18">
        <v>4836</v>
      </c>
      <c r="E189" s="18">
        <v>1930</v>
      </c>
      <c r="F189" s="18">
        <v>80</v>
      </c>
      <c r="G189" s="18">
        <v>5</v>
      </c>
      <c r="H189" s="18">
        <v>58</v>
      </c>
      <c r="I189" s="19">
        <v>171</v>
      </c>
      <c r="J189" s="64"/>
    </row>
    <row r="190" spans="1:10" ht="13.5">
      <c r="A190" s="15"/>
      <c r="B190" s="20">
        <f>SUM(C190:I190)</f>
        <v>100</v>
      </c>
      <c r="C190" s="26">
        <f aca="true" t="shared" si="9" ref="C190:I190">ROUND(SUM(C189/$B189*100),1)</f>
        <v>9.5</v>
      </c>
      <c r="D190" s="22">
        <f t="shared" si="9"/>
        <v>61.8</v>
      </c>
      <c r="E190" s="22">
        <f t="shared" si="9"/>
        <v>24.7</v>
      </c>
      <c r="F190" s="22">
        <f t="shared" si="9"/>
        <v>1</v>
      </c>
      <c r="G190" s="22">
        <f t="shared" si="9"/>
        <v>0.1</v>
      </c>
      <c r="H190" s="22">
        <f t="shared" si="9"/>
        <v>0.7</v>
      </c>
      <c r="I190" s="27">
        <f t="shared" si="9"/>
        <v>2.2</v>
      </c>
      <c r="J190" s="64"/>
    </row>
    <row r="191" spans="1:10" ht="13.5">
      <c r="A191" s="64"/>
      <c r="B191" s="64"/>
      <c r="C191" s="64"/>
      <c r="D191" s="64"/>
      <c r="E191" s="64"/>
      <c r="F191" s="64"/>
      <c r="G191" s="64"/>
      <c r="H191" s="64"/>
      <c r="I191" s="64"/>
      <c r="J191" s="64"/>
    </row>
    <row r="192" spans="1:10" ht="13.5">
      <c r="A192" s="64"/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ht="13.5">
      <c r="A193" s="15" t="s">
        <v>173</v>
      </c>
      <c r="B193" s="15"/>
      <c r="C193" s="15"/>
      <c r="D193" s="15"/>
      <c r="E193" s="15"/>
      <c r="F193" s="15"/>
      <c r="G193" s="64"/>
      <c r="H193" s="64"/>
      <c r="I193" s="64"/>
      <c r="J193" s="64"/>
    </row>
    <row r="194" spans="1:10" ht="13.5">
      <c r="A194" s="15" t="s">
        <v>174</v>
      </c>
      <c r="B194" s="15"/>
      <c r="C194" s="15"/>
      <c r="D194" s="15"/>
      <c r="E194" s="15"/>
      <c r="F194" s="15"/>
      <c r="G194" s="64"/>
      <c r="H194" s="64"/>
      <c r="I194" s="64"/>
      <c r="J194" s="64"/>
    </row>
    <row r="195" spans="1:10" ht="13.5">
      <c r="A195" s="15"/>
      <c r="B195" s="15"/>
      <c r="C195" s="15"/>
      <c r="D195" s="15"/>
      <c r="E195" s="15"/>
      <c r="F195" s="2" t="s">
        <v>1</v>
      </c>
      <c r="G195" s="64"/>
      <c r="H195" s="64"/>
      <c r="I195" s="64"/>
      <c r="J195" s="64"/>
    </row>
    <row r="196" spans="1:10" ht="27">
      <c r="A196" s="15"/>
      <c r="B196" s="3" t="s">
        <v>9</v>
      </c>
      <c r="C196" s="4" t="s">
        <v>64</v>
      </c>
      <c r="D196" s="5" t="s">
        <v>65</v>
      </c>
      <c r="E196" s="5" t="s">
        <v>66</v>
      </c>
      <c r="F196" s="6" t="s">
        <v>15</v>
      </c>
      <c r="G196" s="64"/>
      <c r="H196" s="64"/>
      <c r="I196" s="86"/>
      <c r="J196" s="64"/>
    </row>
    <row r="197" spans="1:10" ht="13.5">
      <c r="A197" s="15"/>
      <c r="B197" s="16">
        <f>SUM(C197:F197)</f>
        <v>7819</v>
      </c>
      <c r="C197" s="17">
        <v>540</v>
      </c>
      <c r="D197" s="18">
        <v>6693</v>
      </c>
      <c r="E197" s="18">
        <v>465</v>
      </c>
      <c r="F197" s="19">
        <v>121</v>
      </c>
      <c r="G197" s="64"/>
      <c r="H197" s="64"/>
      <c r="I197" s="64"/>
      <c r="J197" s="64"/>
    </row>
    <row r="198" spans="1:10" ht="13.5">
      <c r="A198" s="15"/>
      <c r="B198" s="20">
        <f>SUM(C198:F198)</f>
        <v>100</v>
      </c>
      <c r="C198" s="26">
        <f>ROUND(SUM(C197/$B197*100),1)</f>
        <v>6.9</v>
      </c>
      <c r="D198" s="22">
        <f>ROUND(SUM(D197/$B197*100),1)</f>
        <v>85.6</v>
      </c>
      <c r="E198" s="22">
        <f>ROUND(SUM(E197/$B197*100),1)</f>
        <v>5.9</v>
      </c>
      <c r="F198" s="23">
        <f>ROUND(SUM(F197/$B197*100),1)+0.1</f>
        <v>1.6</v>
      </c>
      <c r="G198" s="64"/>
      <c r="H198" s="64"/>
      <c r="I198" s="64"/>
      <c r="J198" s="64"/>
    </row>
    <row r="199" spans="1:9" ht="13.5">
      <c r="A199" s="64"/>
      <c r="B199" s="64"/>
      <c r="C199" s="64"/>
      <c r="D199" s="64"/>
      <c r="E199" s="64"/>
      <c r="F199" s="64"/>
      <c r="G199" s="64"/>
      <c r="H199" s="64"/>
      <c r="I199" s="64"/>
    </row>
  </sheetData>
  <sheetProtection/>
  <printOptions/>
  <pageMargins left="0.7874015748031497" right="0.7874015748031497" top="0.984251968503937" bottom="0.984251968503937" header="0.5118110236220472" footer="0.5118110236220472"/>
  <pageSetup firstPageNumber="41" useFirstPageNumber="1" horizontalDpi="600" verticalDpi="600" orientation="portrait" paperSize="9" scale="90" r:id="rId1"/>
  <headerFooter alignWithMargins="0">
    <oddFooter>&amp;C&amp;12－ &amp;P －　</oddFooter>
  </headerFooter>
  <rowBreaks count="3" manualBreakCount="3">
    <brk id="53" max="255" man="1"/>
    <brk id="103" max="255" man="1"/>
    <brk id="1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view="pageLayout" workbookViewId="0" topLeftCell="A10">
      <selection activeCell="K25" sqref="K25"/>
    </sheetView>
  </sheetViews>
  <sheetFormatPr defaultColWidth="9.00390625" defaultRowHeight="13.5"/>
  <cols>
    <col min="1" max="1" width="2.50390625" style="1" customWidth="1"/>
    <col min="2" max="20" width="6.75390625" style="1" customWidth="1"/>
    <col min="21" max="16384" width="9.00390625" style="1" customWidth="1"/>
  </cols>
  <sheetData>
    <row r="1" spans="1:20" ht="13.5">
      <c r="A1" s="29" t="s">
        <v>175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64"/>
    </row>
    <row r="2" spans="1:20" ht="13.5">
      <c r="A2" s="29" t="s">
        <v>176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64"/>
    </row>
    <row r="3" spans="1:20" ht="13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T3" s="30" t="s">
        <v>1</v>
      </c>
    </row>
    <row r="4" spans="1:20" ht="24">
      <c r="A4" s="29"/>
      <c r="B4" s="31" t="s">
        <v>67</v>
      </c>
      <c r="C4" s="32" t="s">
        <v>68</v>
      </c>
      <c r="D4" s="33" t="s">
        <v>69</v>
      </c>
      <c r="E4" s="33" t="s">
        <v>70</v>
      </c>
      <c r="F4" s="33" t="s">
        <v>71</v>
      </c>
      <c r="G4" s="33" t="s">
        <v>72</v>
      </c>
      <c r="H4" s="33" t="s">
        <v>73</v>
      </c>
      <c r="I4" s="33" t="s">
        <v>74</v>
      </c>
      <c r="J4" s="33" t="s">
        <v>75</v>
      </c>
      <c r="K4" s="33" t="s">
        <v>76</v>
      </c>
      <c r="L4" s="33" t="s">
        <v>77</v>
      </c>
      <c r="M4" s="33" t="s">
        <v>78</v>
      </c>
      <c r="N4" s="33" t="s">
        <v>79</v>
      </c>
      <c r="O4" s="33" t="s">
        <v>80</v>
      </c>
      <c r="P4" s="33" t="s">
        <v>81</v>
      </c>
      <c r="Q4" s="33" t="s">
        <v>82</v>
      </c>
      <c r="R4" s="33" t="s">
        <v>83</v>
      </c>
      <c r="S4" s="34" t="s">
        <v>84</v>
      </c>
      <c r="T4" s="35" t="s">
        <v>8</v>
      </c>
    </row>
    <row r="5" spans="1:20" ht="13.5">
      <c r="A5" s="29"/>
      <c r="B5" s="36">
        <v>7819</v>
      </c>
      <c r="C5" s="37">
        <v>2557</v>
      </c>
      <c r="D5" s="38">
        <v>639</v>
      </c>
      <c r="E5" s="38">
        <v>187</v>
      </c>
      <c r="F5" s="38">
        <v>2584</v>
      </c>
      <c r="G5" s="38">
        <v>1756</v>
      </c>
      <c r="H5" s="38">
        <v>618</v>
      </c>
      <c r="I5" s="38">
        <v>342</v>
      </c>
      <c r="J5" s="38">
        <v>513</v>
      </c>
      <c r="K5" s="38">
        <v>1196</v>
      </c>
      <c r="L5" s="38">
        <v>2673</v>
      </c>
      <c r="M5" s="38">
        <v>460</v>
      </c>
      <c r="N5" s="38">
        <v>375</v>
      </c>
      <c r="O5" s="38">
        <v>3040</v>
      </c>
      <c r="P5" s="38">
        <v>123</v>
      </c>
      <c r="Q5" s="38">
        <v>195</v>
      </c>
      <c r="R5" s="38">
        <v>142</v>
      </c>
      <c r="S5" s="39">
        <v>3187</v>
      </c>
      <c r="T5" s="40">
        <v>534</v>
      </c>
    </row>
    <row r="6" spans="1:20" ht="13.5">
      <c r="A6" s="29"/>
      <c r="B6" s="41"/>
      <c r="C6" s="42">
        <f>C5/B5*100</f>
        <v>32.70239161018033</v>
      </c>
      <c r="D6" s="43">
        <f aca="true" t="shared" si="0" ref="D6:T6">D5/$B$5*100</f>
        <v>8.172400562731807</v>
      </c>
      <c r="E6" s="43">
        <f t="shared" si="0"/>
        <v>2.3916101803299656</v>
      </c>
      <c r="F6" s="43">
        <f t="shared" si="0"/>
        <v>33.04770431001407</v>
      </c>
      <c r="G6" s="43">
        <f t="shared" si="0"/>
        <v>22.458114848446094</v>
      </c>
      <c r="H6" s="43">
        <f t="shared" si="0"/>
        <v>7.903824018416677</v>
      </c>
      <c r="I6" s="43">
        <f t="shared" si="0"/>
        <v>4.373960864560686</v>
      </c>
      <c r="J6" s="43">
        <f t="shared" si="0"/>
        <v>6.560941296841029</v>
      </c>
      <c r="K6" s="43">
        <f t="shared" si="0"/>
        <v>15.296073666709297</v>
      </c>
      <c r="L6" s="43">
        <f t="shared" si="0"/>
        <v>34.1859572835401</v>
      </c>
      <c r="M6" s="43">
        <f t="shared" si="0"/>
        <v>5.883105256426653</v>
      </c>
      <c r="N6" s="43">
        <f t="shared" si="0"/>
        <v>4.796009719913032</v>
      </c>
      <c r="O6" s="43">
        <f t="shared" si="0"/>
        <v>38.879652129428315</v>
      </c>
      <c r="P6" s="43">
        <f t="shared" si="0"/>
        <v>1.5730911881314746</v>
      </c>
      <c r="Q6" s="43">
        <f t="shared" si="0"/>
        <v>2.493925054354777</v>
      </c>
      <c r="R6" s="43">
        <f t="shared" si="0"/>
        <v>1.8160890139404016</v>
      </c>
      <c r="S6" s="43">
        <f t="shared" si="0"/>
        <v>40.759687939634226</v>
      </c>
      <c r="T6" s="44">
        <f t="shared" si="0"/>
        <v>6.829517841156157</v>
      </c>
    </row>
    <row r="7" spans="1:20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64"/>
    </row>
    <row r="8" spans="1:20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64"/>
    </row>
    <row r="9" spans="1:20" ht="13.5">
      <c r="A9" s="29" t="s">
        <v>177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64"/>
    </row>
    <row r="10" spans="1:20" ht="13.5">
      <c r="A10" s="29" t="s">
        <v>176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64"/>
    </row>
    <row r="11" spans="1:20" ht="13.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T11" s="30" t="s">
        <v>1</v>
      </c>
    </row>
    <row r="12" spans="1:20" ht="24">
      <c r="A12" s="29"/>
      <c r="B12" s="31" t="s">
        <v>67</v>
      </c>
      <c r="C12" s="32" t="s">
        <v>68</v>
      </c>
      <c r="D12" s="33" t="s">
        <v>69</v>
      </c>
      <c r="E12" s="33" t="s">
        <v>70</v>
      </c>
      <c r="F12" s="33" t="s">
        <v>71</v>
      </c>
      <c r="G12" s="33" t="s">
        <v>72</v>
      </c>
      <c r="H12" s="33" t="s">
        <v>73</v>
      </c>
      <c r="I12" s="33" t="s">
        <v>74</v>
      </c>
      <c r="J12" s="33" t="s">
        <v>75</v>
      </c>
      <c r="K12" s="33" t="s">
        <v>76</v>
      </c>
      <c r="L12" s="33" t="s">
        <v>77</v>
      </c>
      <c r="M12" s="33" t="s">
        <v>78</v>
      </c>
      <c r="N12" s="33" t="s">
        <v>79</v>
      </c>
      <c r="O12" s="33" t="s">
        <v>80</v>
      </c>
      <c r="P12" s="33" t="s">
        <v>81</v>
      </c>
      <c r="Q12" s="33" t="s">
        <v>82</v>
      </c>
      <c r="R12" s="33" t="s">
        <v>83</v>
      </c>
      <c r="S12" s="34" t="s">
        <v>84</v>
      </c>
      <c r="T12" s="35" t="s">
        <v>8</v>
      </c>
    </row>
    <row r="13" spans="1:20" ht="13.5">
      <c r="A13" s="29"/>
      <c r="B13" s="36">
        <v>7819</v>
      </c>
      <c r="C13" s="37">
        <v>350</v>
      </c>
      <c r="D13" s="38">
        <v>610</v>
      </c>
      <c r="E13" s="38">
        <v>921</v>
      </c>
      <c r="F13" s="38">
        <v>556</v>
      </c>
      <c r="G13" s="38">
        <v>440</v>
      </c>
      <c r="H13" s="38">
        <v>311</v>
      </c>
      <c r="I13" s="38">
        <v>1664</v>
      </c>
      <c r="J13" s="38">
        <v>530</v>
      </c>
      <c r="K13" s="38">
        <v>109</v>
      </c>
      <c r="L13" s="38">
        <v>1224</v>
      </c>
      <c r="M13" s="38">
        <v>453</v>
      </c>
      <c r="N13" s="38">
        <v>2719</v>
      </c>
      <c r="O13" s="38">
        <v>304</v>
      </c>
      <c r="P13" s="38">
        <v>2022</v>
      </c>
      <c r="Q13" s="38">
        <v>579</v>
      </c>
      <c r="R13" s="38">
        <v>177</v>
      </c>
      <c r="S13" s="39">
        <v>240</v>
      </c>
      <c r="T13" s="40">
        <v>271</v>
      </c>
    </row>
    <row r="14" spans="1:20" ht="13.5">
      <c r="A14" s="29"/>
      <c r="B14" s="41"/>
      <c r="C14" s="42">
        <f>C13/B13*100</f>
        <v>4.476275738585497</v>
      </c>
      <c r="D14" s="43">
        <f>D13/$B$13*100</f>
        <v>7.801509144391866</v>
      </c>
      <c r="E14" s="43">
        <f aca="true" t="shared" si="1" ref="E14:S14">E13/$B$13*100</f>
        <v>11.778999872106407</v>
      </c>
      <c r="F14" s="43">
        <f t="shared" si="1"/>
        <v>7.110883744724389</v>
      </c>
      <c r="G14" s="43">
        <f t="shared" si="1"/>
        <v>5.627318071364624</v>
      </c>
      <c r="H14" s="43">
        <f t="shared" si="1"/>
        <v>3.9774907277145415</v>
      </c>
      <c r="I14" s="43">
        <f t="shared" si="1"/>
        <v>21.28149379716076</v>
      </c>
      <c r="J14" s="43">
        <f t="shared" si="1"/>
        <v>6.7783604041437515</v>
      </c>
      <c r="K14" s="43">
        <f t="shared" si="1"/>
        <v>1.3940401585880546</v>
      </c>
      <c r="L14" s="43">
        <f t="shared" si="1"/>
        <v>15.654175725796138</v>
      </c>
      <c r="M14" s="43">
        <f t="shared" si="1"/>
        <v>5.793579741654943</v>
      </c>
      <c r="N14" s="43">
        <f t="shared" si="1"/>
        <v>34.77426780918276</v>
      </c>
      <c r="O14" s="43">
        <f t="shared" si="1"/>
        <v>3.8879652129428317</v>
      </c>
      <c r="P14" s="43">
        <f t="shared" si="1"/>
        <v>25.860084409771073</v>
      </c>
      <c r="Q14" s="43">
        <f t="shared" si="1"/>
        <v>7.405039007545722</v>
      </c>
      <c r="R14" s="43">
        <f t="shared" si="1"/>
        <v>2.2637165877989514</v>
      </c>
      <c r="S14" s="43">
        <f t="shared" si="1"/>
        <v>3.0694462207443407</v>
      </c>
      <c r="T14" s="44">
        <f>T13/$B$13*100</f>
        <v>3.4659163575904843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Ｐ明朝,標準"&amp;12- 45 -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77">
      <selection activeCell="A103" sqref="A103"/>
    </sheetView>
  </sheetViews>
  <sheetFormatPr defaultColWidth="9.00390625" defaultRowHeight="13.5"/>
  <cols>
    <col min="1" max="1" width="2.50390625" style="1" customWidth="1"/>
    <col min="2" max="2" width="12.75390625" style="1" customWidth="1"/>
    <col min="3" max="6" width="9.00390625" style="1" customWidth="1"/>
    <col min="7" max="16384" width="9.00390625" style="1" customWidth="1"/>
  </cols>
  <sheetData>
    <row r="1" spans="1:9" ht="13.5">
      <c r="A1" s="15" t="s">
        <v>178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5" t="s">
        <v>179</v>
      </c>
      <c r="B2" s="15"/>
      <c r="C2" s="15"/>
      <c r="D2" s="15"/>
      <c r="E2" s="15"/>
      <c r="F2" s="15"/>
      <c r="G2" s="15"/>
      <c r="H2" s="15"/>
      <c r="I2" s="15"/>
    </row>
    <row r="3" spans="1:9" ht="13.5">
      <c r="A3" s="15"/>
      <c r="B3" s="15"/>
      <c r="C3" s="15"/>
      <c r="D3" s="15"/>
      <c r="E3" s="15"/>
      <c r="F3" s="15"/>
      <c r="G3" s="15"/>
      <c r="H3" s="15"/>
      <c r="I3" s="2" t="s">
        <v>1</v>
      </c>
    </row>
    <row r="4" spans="1:9" ht="67.5">
      <c r="A4" s="15"/>
      <c r="B4" s="3" t="s">
        <v>67</v>
      </c>
      <c r="C4" s="4" t="s">
        <v>85</v>
      </c>
      <c r="D4" s="5" t="s">
        <v>86</v>
      </c>
      <c r="E4" s="5" t="s">
        <v>87</v>
      </c>
      <c r="F4" s="5" t="s">
        <v>88</v>
      </c>
      <c r="G4" s="5" t="s">
        <v>89</v>
      </c>
      <c r="H4" s="5" t="s">
        <v>90</v>
      </c>
      <c r="I4" s="6" t="s">
        <v>8</v>
      </c>
    </row>
    <row r="5" spans="1:9" ht="13.5">
      <c r="A5" s="15"/>
      <c r="B5" s="16">
        <v>7819</v>
      </c>
      <c r="C5" s="17">
        <v>2344</v>
      </c>
      <c r="D5" s="18">
        <v>2043</v>
      </c>
      <c r="E5" s="18">
        <v>4315</v>
      </c>
      <c r="F5" s="18">
        <v>2728</v>
      </c>
      <c r="G5" s="18">
        <v>1864</v>
      </c>
      <c r="H5" s="18">
        <v>436</v>
      </c>
      <c r="I5" s="19">
        <v>552</v>
      </c>
    </row>
    <row r="6" spans="1:9" ht="13.5">
      <c r="A6" s="15"/>
      <c r="B6" s="20"/>
      <c r="C6" s="21">
        <f>C5/B5*100</f>
        <v>29.978258089269726</v>
      </c>
      <c r="D6" s="22">
        <f>D5/B5*100</f>
        <v>26.128660954086204</v>
      </c>
      <c r="E6" s="22">
        <f>E5/B5*100</f>
        <v>55.186085177132625</v>
      </c>
      <c r="F6" s="22">
        <f>F5/B5*100</f>
        <v>34.88937204246067</v>
      </c>
      <c r="G6" s="22">
        <f>G5/B5*100</f>
        <v>23.839365647781047</v>
      </c>
      <c r="H6" s="22">
        <f>H5/B5*100</f>
        <v>5.5761606343522185</v>
      </c>
      <c r="I6" s="23">
        <f>I5/B5*100</f>
        <v>7.059726307711983</v>
      </c>
    </row>
    <row r="9" ht="13.5">
      <c r="A9" s="1" t="s">
        <v>180</v>
      </c>
    </row>
    <row r="10" ht="13.5">
      <c r="A10" s="1" t="s">
        <v>181</v>
      </c>
    </row>
    <row r="11" ht="13.5">
      <c r="J11" s="2" t="s">
        <v>1</v>
      </c>
    </row>
    <row r="12" spans="2:10" ht="67.5">
      <c r="B12" s="45"/>
      <c r="C12" s="46"/>
      <c r="D12" s="46"/>
      <c r="E12" s="47"/>
      <c r="F12" s="3" t="s">
        <v>9</v>
      </c>
      <c r="G12" s="4" t="s">
        <v>91</v>
      </c>
      <c r="H12" s="5" t="s">
        <v>92</v>
      </c>
      <c r="I12" s="5" t="s">
        <v>93</v>
      </c>
      <c r="J12" s="6" t="s">
        <v>15</v>
      </c>
    </row>
    <row r="13" spans="2:10" ht="13.5">
      <c r="B13" s="48" t="s">
        <v>94</v>
      </c>
      <c r="C13" s="49"/>
      <c r="D13" s="49"/>
      <c r="E13" s="50"/>
      <c r="F13" s="7">
        <f aca="true" t="shared" si="0" ref="F13:F34">SUM(G13:J13)</f>
        <v>7819</v>
      </c>
      <c r="G13" s="8">
        <v>4410</v>
      </c>
      <c r="H13" s="9">
        <v>3068</v>
      </c>
      <c r="I13" s="9">
        <v>99</v>
      </c>
      <c r="J13" s="10">
        <v>242</v>
      </c>
    </row>
    <row r="14" spans="2:10" ht="13.5">
      <c r="B14" s="51"/>
      <c r="C14" s="52"/>
      <c r="D14" s="52"/>
      <c r="E14" s="53"/>
      <c r="F14" s="11">
        <f t="shared" si="0"/>
        <v>99.99999999999999</v>
      </c>
      <c r="G14" s="12">
        <f>ROUND(G13/$F13*100,1)</f>
        <v>56.4</v>
      </c>
      <c r="H14" s="13">
        <f>ROUND(H13/$F13*100,1)</f>
        <v>39.2</v>
      </c>
      <c r="I14" s="13">
        <f>ROUND(I13/$F13*100,1)</f>
        <v>1.3</v>
      </c>
      <c r="J14" s="14">
        <f>ROUND(J13/$F13*100,1)</f>
        <v>3.1</v>
      </c>
    </row>
    <row r="15" spans="2:10" ht="13.5">
      <c r="B15" s="54" t="s">
        <v>95</v>
      </c>
      <c r="C15" s="55"/>
      <c r="D15" s="55"/>
      <c r="E15" s="56"/>
      <c r="F15" s="7">
        <f t="shared" si="0"/>
        <v>7819</v>
      </c>
      <c r="G15" s="57">
        <v>1559</v>
      </c>
      <c r="H15" s="9">
        <v>5972</v>
      </c>
      <c r="I15" s="9">
        <v>66</v>
      </c>
      <c r="J15" s="58">
        <v>222</v>
      </c>
    </row>
    <row r="16" spans="2:10" ht="13.5">
      <c r="B16" s="51"/>
      <c r="C16" s="52"/>
      <c r="D16" s="52"/>
      <c r="E16" s="53"/>
      <c r="F16" s="11">
        <f t="shared" si="0"/>
        <v>100.00000000000001</v>
      </c>
      <c r="G16" s="12">
        <f>ROUND(G15/$F15*100,1)</f>
        <v>19.9</v>
      </c>
      <c r="H16" s="13">
        <f>ROUND(H15/$F15*100,1)</f>
        <v>76.4</v>
      </c>
      <c r="I16" s="13">
        <f>ROUND(I15/$F15*100,1)</f>
        <v>0.8</v>
      </c>
      <c r="J16" s="14">
        <f>ROUND(J15/$F15*100,1)+0.1</f>
        <v>2.9</v>
      </c>
    </row>
    <row r="17" spans="2:10" ht="13.5">
      <c r="B17" s="54" t="s">
        <v>96</v>
      </c>
      <c r="C17" s="55"/>
      <c r="D17" s="55"/>
      <c r="E17" s="56"/>
      <c r="F17" s="7">
        <f t="shared" si="0"/>
        <v>7819</v>
      </c>
      <c r="G17" s="59">
        <v>4238</v>
      </c>
      <c r="H17" s="60">
        <v>3295</v>
      </c>
      <c r="I17" s="60">
        <v>70</v>
      </c>
      <c r="J17" s="58">
        <v>216</v>
      </c>
    </row>
    <row r="18" spans="2:10" ht="13.5">
      <c r="B18" s="51"/>
      <c r="C18" s="52"/>
      <c r="D18" s="52"/>
      <c r="E18" s="53"/>
      <c r="F18" s="11">
        <f t="shared" si="0"/>
        <v>100.00000000000001</v>
      </c>
      <c r="G18" s="12">
        <f>ROUND(G17/$F17*100,1)</f>
        <v>54.2</v>
      </c>
      <c r="H18" s="13">
        <f>ROUND(H17/$F17*100,1)</f>
        <v>42.1</v>
      </c>
      <c r="I18" s="13">
        <f>ROUND(I17/$F17*100,1)</f>
        <v>0.9</v>
      </c>
      <c r="J18" s="14">
        <f>ROUND(J17/$F17*100,1)</f>
        <v>2.8</v>
      </c>
    </row>
    <row r="19" spans="2:10" ht="13.5">
      <c r="B19" s="54" t="s">
        <v>97</v>
      </c>
      <c r="C19" s="55"/>
      <c r="D19" s="55"/>
      <c r="E19" s="56"/>
      <c r="F19" s="7">
        <f t="shared" si="0"/>
        <v>7819</v>
      </c>
      <c r="G19" s="59">
        <v>1271</v>
      </c>
      <c r="H19" s="60">
        <v>6198</v>
      </c>
      <c r="I19" s="60">
        <v>116</v>
      </c>
      <c r="J19" s="58">
        <v>234</v>
      </c>
    </row>
    <row r="20" spans="2:10" ht="13.5">
      <c r="B20" s="51"/>
      <c r="C20" s="52"/>
      <c r="D20" s="52"/>
      <c r="E20" s="53"/>
      <c r="F20" s="11">
        <f t="shared" si="0"/>
        <v>100</v>
      </c>
      <c r="G20" s="12">
        <f>ROUND(G19/$F19*100,1)</f>
        <v>16.3</v>
      </c>
      <c r="H20" s="13">
        <f>ROUND(H19/$F19*100,1)</f>
        <v>79.3</v>
      </c>
      <c r="I20" s="13">
        <f>ROUND(I19/$F19*100,1)</f>
        <v>1.5</v>
      </c>
      <c r="J20" s="14">
        <f>ROUND(J19/$F19*100,1)-0.1</f>
        <v>2.9</v>
      </c>
    </row>
    <row r="21" spans="2:10" ht="13.5">
      <c r="B21" s="54" t="s">
        <v>98</v>
      </c>
      <c r="C21" s="55"/>
      <c r="D21" s="55"/>
      <c r="E21" s="56"/>
      <c r="F21" s="7">
        <f t="shared" si="0"/>
        <v>7819</v>
      </c>
      <c r="G21" s="59">
        <v>1115</v>
      </c>
      <c r="H21" s="60">
        <v>6417</v>
      </c>
      <c r="I21" s="60">
        <v>52</v>
      </c>
      <c r="J21" s="58">
        <v>235</v>
      </c>
    </row>
    <row r="22" spans="2:10" ht="13.5">
      <c r="B22" s="51"/>
      <c r="C22" s="52"/>
      <c r="D22" s="52"/>
      <c r="E22" s="53"/>
      <c r="F22" s="11">
        <f t="shared" si="0"/>
        <v>100</v>
      </c>
      <c r="G22" s="12">
        <f>ROUND(G21/$F21*100,1)</f>
        <v>14.3</v>
      </c>
      <c r="H22" s="13">
        <f>ROUND(H21/$F21*100,1)</f>
        <v>82.1</v>
      </c>
      <c r="I22" s="13">
        <f>ROUND(I21/$F21*100,1)</f>
        <v>0.7</v>
      </c>
      <c r="J22" s="14">
        <f>ROUND(J21/$F21*100,1)-0.1</f>
        <v>2.9</v>
      </c>
    </row>
    <row r="23" spans="2:10" ht="13.5">
      <c r="B23" s="54" t="s">
        <v>99</v>
      </c>
      <c r="C23" s="55"/>
      <c r="D23" s="55"/>
      <c r="E23" s="56"/>
      <c r="F23" s="7">
        <f t="shared" si="0"/>
        <v>7819</v>
      </c>
      <c r="G23" s="59">
        <v>3031</v>
      </c>
      <c r="H23" s="60">
        <v>4410</v>
      </c>
      <c r="I23" s="60">
        <v>142</v>
      </c>
      <c r="J23" s="58">
        <v>236</v>
      </c>
    </row>
    <row r="24" spans="2:10" ht="13.5">
      <c r="B24" s="51"/>
      <c r="C24" s="52"/>
      <c r="D24" s="52"/>
      <c r="E24" s="53"/>
      <c r="F24" s="11">
        <f t="shared" si="0"/>
        <v>99.99999999999999</v>
      </c>
      <c r="G24" s="12">
        <f>ROUND(G23/$F23*100,1)</f>
        <v>38.8</v>
      </c>
      <c r="H24" s="13">
        <f>ROUND(H23/$F23*100,1)</f>
        <v>56.4</v>
      </c>
      <c r="I24" s="13">
        <f>ROUND(I23/$F23*100,1)</f>
        <v>1.8</v>
      </c>
      <c r="J24" s="14">
        <f>ROUND(J23/$F23*100,1)</f>
        <v>3</v>
      </c>
    </row>
    <row r="25" spans="2:10" ht="13.5">
      <c r="B25" s="54" t="s">
        <v>100</v>
      </c>
      <c r="C25" s="55"/>
      <c r="D25" s="55"/>
      <c r="E25" s="56"/>
      <c r="F25" s="7">
        <f t="shared" si="0"/>
        <v>7819</v>
      </c>
      <c r="G25" s="59">
        <v>4981</v>
      </c>
      <c r="H25" s="60">
        <v>2525</v>
      </c>
      <c r="I25" s="60">
        <v>117</v>
      </c>
      <c r="J25" s="58">
        <v>196</v>
      </c>
    </row>
    <row r="26" spans="2:10" ht="13.5">
      <c r="B26" s="51"/>
      <c r="C26" s="52"/>
      <c r="D26" s="52"/>
      <c r="E26" s="53"/>
      <c r="F26" s="11">
        <f t="shared" si="0"/>
        <v>100</v>
      </c>
      <c r="G26" s="12">
        <f>ROUND(G25/$F25*100,1)</f>
        <v>63.7</v>
      </c>
      <c r="H26" s="13">
        <f>ROUND(H25/$F25*100,1)</f>
        <v>32.3</v>
      </c>
      <c r="I26" s="13">
        <f>ROUND(I25/$F25*100,1)</f>
        <v>1.5</v>
      </c>
      <c r="J26" s="14">
        <f>ROUND(J25/$F25*100,1)</f>
        <v>2.5</v>
      </c>
    </row>
    <row r="27" spans="2:10" ht="13.5">
      <c r="B27" s="54" t="s">
        <v>101</v>
      </c>
      <c r="C27" s="55"/>
      <c r="D27" s="55"/>
      <c r="E27" s="56"/>
      <c r="F27" s="7">
        <f t="shared" si="0"/>
        <v>7819</v>
      </c>
      <c r="G27" s="59">
        <v>1403</v>
      </c>
      <c r="H27" s="60">
        <v>6078</v>
      </c>
      <c r="I27" s="60">
        <v>108</v>
      </c>
      <c r="J27" s="58">
        <v>230</v>
      </c>
    </row>
    <row r="28" spans="2:10" ht="13.5">
      <c r="B28" s="51"/>
      <c r="C28" s="52"/>
      <c r="D28" s="52"/>
      <c r="E28" s="53"/>
      <c r="F28" s="11">
        <f t="shared" si="0"/>
        <v>100</v>
      </c>
      <c r="G28" s="12">
        <f>ROUND(G27/$F27*100,1)</f>
        <v>17.9</v>
      </c>
      <c r="H28" s="13">
        <f>ROUND(H27/$F27*100,1)</f>
        <v>77.7</v>
      </c>
      <c r="I28" s="13">
        <f>ROUND(I27/$F27*100,1)</f>
        <v>1.4</v>
      </c>
      <c r="J28" s="14">
        <f>ROUND(J27/$F27*100,1)+0.1</f>
        <v>3</v>
      </c>
    </row>
    <row r="29" spans="2:10" ht="13.5">
      <c r="B29" s="54" t="s">
        <v>102</v>
      </c>
      <c r="C29" s="55"/>
      <c r="D29" s="55"/>
      <c r="E29" s="56"/>
      <c r="F29" s="7">
        <f t="shared" si="0"/>
        <v>7819</v>
      </c>
      <c r="G29" s="59">
        <v>1166</v>
      </c>
      <c r="H29" s="60">
        <v>6369</v>
      </c>
      <c r="I29" s="60">
        <v>51</v>
      </c>
      <c r="J29" s="58">
        <v>233</v>
      </c>
    </row>
    <row r="30" spans="2:10" ht="13.5">
      <c r="B30" s="51"/>
      <c r="C30" s="52"/>
      <c r="D30" s="52"/>
      <c r="E30" s="53"/>
      <c r="F30" s="11">
        <f t="shared" si="0"/>
        <v>100.00000000000001</v>
      </c>
      <c r="G30" s="12">
        <f>ROUND(G29/$F29*100,1)</f>
        <v>14.9</v>
      </c>
      <c r="H30" s="13">
        <f>ROUND(H29/$F29*100,1)</f>
        <v>81.5</v>
      </c>
      <c r="I30" s="13">
        <f>ROUND(I29/$F29*100,1)</f>
        <v>0.7</v>
      </c>
      <c r="J30" s="14">
        <f>ROUND(J29/$F29*100,1)-0.1</f>
        <v>2.9</v>
      </c>
    </row>
    <row r="31" spans="2:10" ht="13.5">
      <c r="B31" s="54" t="s">
        <v>103</v>
      </c>
      <c r="C31" s="55"/>
      <c r="D31" s="55"/>
      <c r="E31" s="56"/>
      <c r="F31" s="7">
        <f t="shared" si="0"/>
        <v>7819</v>
      </c>
      <c r="G31" s="59">
        <v>4944</v>
      </c>
      <c r="H31" s="60">
        <v>2507</v>
      </c>
      <c r="I31" s="60">
        <v>172</v>
      </c>
      <c r="J31" s="58">
        <v>196</v>
      </c>
    </row>
    <row r="32" spans="2:10" ht="13.5">
      <c r="B32" s="51"/>
      <c r="C32" s="52"/>
      <c r="D32" s="52"/>
      <c r="E32" s="53"/>
      <c r="F32" s="11">
        <f>SUM(G32:J32)</f>
        <v>100.00000000000001</v>
      </c>
      <c r="G32" s="12">
        <f>ROUND(G31/$F31*100,1)</f>
        <v>63.2</v>
      </c>
      <c r="H32" s="13">
        <f>ROUND(H31/$F31*100,1)</f>
        <v>32.1</v>
      </c>
      <c r="I32" s="13">
        <f>ROUND(I31/$F31*100,1)</f>
        <v>2.2</v>
      </c>
      <c r="J32" s="14">
        <f>ROUND(J31/$F31*100,1)</f>
        <v>2.5</v>
      </c>
    </row>
    <row r="33" spans="2:10" ht="13.5">
      <c r="B33" s="54" t="s">
        <v>104</v>
      </c>
      <c r="C33" s="55"/>
      <c r="D33" s="55"/>
      <c r="E33" s="56"/>
      <c r="F33" s="7">
        <f t="shared" si="0"/>
        <v>7819</v>
      </c>
      <c r="G33" s="59">
        <v>3756</v>
      </c>
      <c r="H33" s="60">
        <v>3641</v>
      </c>
      <c r="I33" s="60">
        <v>175</v>
      </c>
      <c r="J33" s="58">
        <v>247</v>
      </c>
    </row>
    <row r="34" spans="2:10" ht="13.5">
      <c r="B34" s="51"/>
      <c r="C34" s="52"/>
      <c r="D34" s="52"/>
      <c r="E34" s="53"/>
      <c r="F34" s="11">
        <f t="shared" si="0"/>
        <v>100</v>
      </c>
      <c r="G34" s="12">
        <f>ROUND(G33/$F33*100,1)</f>
        <v>48</v>
      </c>
      <c r="H34" s="13">
        <f>ROUND(H33/$F33*100,1)</f>
        <v>46.6</v>
      </c>
      <c r="I34" s="13">
        <f>ROUND(I33/$F33*100,1)</f>
        <v>2.2</v>
      </c>
      <c r="J34" s="14">
        <f>ROUND(J33/$F33*100,1)</f>
        <v>3.2</v>
      </c>
    </row>
    <row r="37" ht="13.5">
      <c r="A37" s="1" t="s">
        <v>182</v>
      </c>
    </row>
    <row r="38" ht="13.5">
      <c r="A38" s="1" t="s">
        <v>183</v>
      </c>
    </row>
    <row r="39" ht="13.5">
      <c r="H39" s="2" t="s">
        <v>1</v>
      </c>
    </row>
    <row r="40" spans="2:8" ht="40.5">
      <c r="B40" s="3" t="s">
        <v>9</v>
      </c>
      <c r="C40" s="4" t="s">
        <v>105</v>
      </c>
      <c r="D40" s="4" t="s">
        <v>106</v>
      </c>
      <c r="E40" s="4" t="s">
        <v>107</v>
      </c>
      <c r="F40" s="4" t="s">
        <v>108</v>
      </c>
      <c r="G40" s="4" t="s">
        <v>38</v>
      </c>
      <c r="H40" s="6" t="s">
        <v>15</v>
      </c>
    </row>
    <row r="41" spans="2:8" ht="13.5">
      <c r="B41" s="7">
        <f>SUM(C41:H41)</f>
        <v>7819</v>
      </c>
      <c r="C41" s="8">
        <v>3762</v>
      </c>
      <c r="D41" s="9">
        <v>247</v>
      </c>
      <c r="E41" s="9">
        <v>1243</v>
      </c>
      <c r="F41" s="9">
        <v>741</v>
      </c>
      <c r="G41" s="9">
        <v>1736</v>
      </c>
      <c r="H41" s="10">
        <v>90</v>
      </c>
    </row>
    <row r="42" spans="2:8" ht="13.5">
      <c r="B42" s="11">
        <f>SUM(C42:H42)</f>
        <v>100</v>
      </c>
      <c r="C42" s="12">
        <f>ROUND(C41/$B41*100,1)</f>
        <v>48.1</v>
      </c>
      <c r="D42" s="13">
        <f>ROUND(D41/$B41*100,1)</f>
        <v>3.2</v>
      </c>
      <c r="E42" s="13">
        <f>ROUND(E41/$B41*100,1)</f>
        <v>15.9</v>
      </c>
      <c r="F42" s="13">
        <f>ROUND(F41/$B41*100,1)</f>
        <v>9.5</v>
      </c>
      <c r="G42" s="13">
        <f>ROUND(G41/$B41*100,1)</f>
        <v>22.2</v>
      </c>
      <c r="H42" s="14">
        <f>ROUND(H41/$B41*100,1)-0.1</f>
        <v>1.0999999999999999</v>
      </c>
    </row>
    <row r="45" ht="13.5">
      <c r="A45" s="1" t="s">
        <v>201</v>
      </c>
    </row>
    <row r="46" ht="13.5">
      <c r="A46" s="1" t="s">
        <v>184</v>
      </c>
    </row>
    <row r="47" ht="13.5">
      <c r="F47" s="2" t="s">
        <v>1</v>
      </c>
    </row>
    <row r="48" spans="2:6" ht="27">
      <c r="B48" s="3" t="s">
        <v>9</v>
      </c>
      <c r="C48" s="4" t="s">
        <v>64</v>
      </c>
      <c r="D48" s="5" t="s">
        <v>65</v>
      </c>
      <c r="E48" s="5" t="s">
        <v>66</v>
      </c>
      <c r="F48" s="6" t="s">
        <v>15</v>
      </c>
    </row>
    <row r="49" spans="2:6" ht="13.5">
      <c r="B49" s="7">
        <f>SUM(C49:F49)</f>
        <v>7819</v>
      </c>
      <c r="C49" s="8">
        <v>3366</v>
      </c>
      <c r="D49" s="9">
        <v>4327</v>
      </c>
      <c r="E49" s="9">
        <v>72</v>
      </c>
      <c r="F49" s="10">
        <v>54</v>
      </c>
    </row>
    <row r="50" spans="2:6" ht="13.5">
      <c r="B50" s="11">
        <f>SUM(C50:F50)</f>
        <v>100</v>
      </c>
      <c r="C50" s="12">
        <f>ROUND(C49/$B49*100,1)</f>
        <v>43</v>
      </c>
      <c r="D50" s="13">
        <f>ROUND(D49/$B49*100,1)</f>
        <v>55.3</v>
      </c>
      <c r="E50" s="13">
        <f>ROUND(E49/$B49*100,1)</f>
        <v>0.9</v>
      </c>
      <c r="F50" s="14">
        <f>ROUND(F49/$B49*100,1)+0.1</f>
        <v>0.7999999999999999</v>
      </c>
    </row>
    <row r="53" ht="13.5">
      <c r="A53" s="1" t="s">
        <v>185</v>
      </c>
    </row>
    <row r="54" ht="13.5">
      <c r="A54" s="1" t="s">
        <v>186</v>
      </c>
    </row>
    <row r="55" ht="13.5">
      <c r="F55" s="2" t="s">
        <v>1</v>
      </c>
    </row>
    <row r="56" spans="2:6" ht="27">
      <c r="B56" s="3" t="s">
        <v>9</v>
      </c>
      <c r="C56" s="4" t="s">
        <v>64</v>
      </c>
      <c r="D56" s="5" t="s">
        <v>65</v>
      </c>
      <c r="E56" s="5" t="s">
        <v>66</v>
      </c>
      <c r="F56" s="6" t="s">
        <v>15</v>
      </c>
    </row>
    <row r="57" spans="2:6" ht="13.5">
      <c r="B57" s="7">
        <f>SUM(C57:F57)</f>
        <v>7819</v>
      </c>
      <c r="C57" s="8">
        <v>4417</v>
      </c>
      <c r="D57" s="9">
        <v>3225</v>
      </c>
      <c r="E57" s="9">
        <v>118</v>
      </c>
      <c r="F57" s="10">
        <v>59</v>
      </c>
    </row>
    <row r="58" spans="2:6" ht="13.5">
      <c r="B58" s="11">
        <f>SUM(C58:F58)</f>
        <v>100</v>
      </c>
      <c r="C58" s="12">
        <f>ROUND(C57/$B57*100,1)</f>
        <v>56.5</v>
      </c>
      <c r="D58" s="13">
        <f>ROUND(D57/$B57*100,1)</f>
        <v>41.2</v>
      </c>
      <c r="E58" s="13">
        <f>ROUND(E57/$B57*100,1)</f>
        <v>1.5</v>
      </c>
      <c r="F58" s="14">
        <f>ROUND(F57/$B57*100,1)</f>
        <v>0.8</v>
      </c>
    </row>
    <row r="61" ht="13.5">
      <c r="A61" s="1" t="s">
        <v>187</v>
      </c>
    </row>
    <row r="62" ht="13.5">
      <c r="A62" s="1" t="s">
        <v>188</v>
      </c>
    </row>
    <row r="63" ht="13.5">
      <c r="H63" s="2" t="s">
        <v>1</v>
      </c>
    </row>
    <row r="64" spans="2:8" ht="27">
      <c r="B64" s="3" t="s">
        <v>67</v>
      </c>
      <c r="C64" s="72" t="s">
        <v>202</v>
      </c>
      <c r="D64" s="5" t="s">
        <v>4</v>
      </c>
      <c r="E64" s="5" t="s">
        <v>5</v>
      </c>
      <c r="F64" s="5" t="s">
        <v>6</v>
      </c>
      <c r="G64" s="5" t="s">
        <v>8</v>
      </c>
      <c r="H64" s="6" t="s">
        <v>109</v>
      </c>
    </row>
    <row r="65" spans="2:8" ht="13.5">
      <c r="B65" s="7">
        <v>7819</v>
      </c>
      <c r="C65" s="8">
        <v>3472</v>
      </c>
      <c r="D65" s="9">
        <v>940</v>
      </c>
      <c r="E65" s="9">
        <v>779</v>
      </c>
      <c r="F65" s="9">
        <v>205</v>
      </c>
      <c r="G65" s="9">
        <v>210</v>
      </c>
      <c r="H65" s="10">
        <v>3602</v>
      </c>
    </row>
    <row r="66" spans="2:8" ht="13.5">
      <c r="B66" s="11"/>
      <c r="C66" s="12">
        <f aca="true" t="shared" si="1" ref="C66:H66">ROUND(C65/$B65*100,1)</f>
        <v>44.4</v>
      </c>
      <c r="D66" s="13">
        <f t="shared" si="1"/>
        <v>12</v>
      </c>
      <c r="E66" s="13">
        <f t="shared" si="1"/>
        <v>10</v>
      </c>
      <c r="F66" s="13">
        <f t="shared" si="1"/>
        <v>2.6</v>
      </c>
      <c r="G66" s="13">
        <f t="shared" si="1"/>
        <v>2.7</v>
      </c>
      <c r="H66" s="14">
        <f t="shared" si="1"/>
        <v>46.1</v>
      </c>
    </row>
    <row r="69" ht="13.5">
      <c r="A69" s="1" t="s">
        <v>189</v>
      </c>
    </row>
    <row r="70" ht="13.5">
      <c r="A70" s="1" t="s">
        <v>190</v>
      </c>
    </row>
    <row r="71" ht="13.5">
      <c r="A71" s="1" t="s">
        <v>191</v>
      </c>
    </row>
    <row r="72" ht="13.5">
      <c r="E72" s="2" t="s">
        <v>1</v>
      </c>
    </row>
    <row r="73" spans="2:5" ht="27">
      <c r="B73" s="3" t="s">
        <v>9</v>
      </c>
      <c r="C73" s="4" t="s">
        <v>110</v>
      </c>
      <c r="D73" s="5" t="s">
        <v>111</v>
      </c>
      <c r="E73" s="6" t="s">
        <v>15</v>
      </c>
    </row>
    <row r="74" spans="2:5" ht="13.5">
      <c r="B74" s="7">
        <f>SUM(C74:E74)</f>
        <v>4146</v>
      </c>
      <c r="C74" s="8">
        <v>1909</v>
      </c>
      <c r="D74" s="9">
        <v>2229</v>
      </c>
      <c r="E74" s="10">
        <v>8</v>
      </c>
    </row>
    <row r="75" spans="2:5" ht="13.5">
      <c r="B75" s="11">
        <f>SUM(C75:E75)</f>
        <v>100</v>
      </c>
      <c r="C75" s="12">
        <f>ROUND(C74/$B74*100,1)</f>
        <v>46</v>
      </c>
      <c r="D75" s="13">
        <f>ROUND(D74/$B74*100,1)</f>
        <v>53.8</v>
      </c>
      <c r="E75" s="14">
        <f>ROUND(E74/$B74*100,1)</f>
        <v>0.2</v>
      </c>
    </row>
    <row r="77" ht="13.5">
      <c r="A77" s="1" t="s">
        <v>192</v>
      </c>
    </row>
    <row r="78" ht="13.5">
      <c r="A78" s="1" t="s">
        <v>190</v>
      </c>
    </row>
    <row r="79" ht="13.5">
      <c r="A79" s="1" t="s">
        <v>191</v>
      </c>
    </row>
    <row r="80" ht="13.5">
      <c r="G80" s="2" t="s">
        <v>1</v>
      </c>
    </row>
    <row r="81" spans="2:7" ht="13.5">
      <c r="B81" s="3" t="s">
        <v>67</v>
      </c>
      <c r="C81" s="72" t="s">
        <v>202</v>
      </c>
      <c r="D81" s="5" t="s">
        <v>4</v>
      </c>
      <c r="E81" s="4" t="s">
        <v>5</v>
      </c>
      <c r="F81" s="5" t="s">
        <v>6</v>
      </c>
      <c r="G81" s="6" t="s">
        <v>8</v>
      </c>
    </row>
    <row r="82" spans="2:7" ht="13.5">
      <c r="B82" s="73" t="s">
        <v>126</v>
      </c>
      <c r="C82" s="82">
        <v>7265</v>
      </c>
      <c r="D82" s="18">
        <v>7739</v>
      </c>
      <c r="E82" s="18">
        <v>2136</v>
      </c>
      <c r="F82" s="18">
        <v>2553</v>
      </c>
      <c r="G82" s="28">
        <v>805</v>
      </c>
    </row>
    <row r="83" spans="2:7" ht="13.5">
      <c r="B83" s="74" t="s">
        <v>127</v>
      </c>
      <c r="C83" s="67">
        <v>3472</v>
      </c>
      <c r="D83" s="65">
        <v>940</v>
      </c>
      <c r="E83" s="65">
        <v>779</v>
      </c>
      <c r="F83" s="65">
        <v>205</v>
      </c>
      <c r="G83" s="81">
        <v>210</v>
      </c>
    </row>
    <row r="84" spans="2:7" ht="13.5">
      <c r="B84" s="20" t="s">
        <v>128</v>
      </c>
      <c r="C84" s="84">
        <v>47.8</v>
      </c>
      <c r="D84" s="85">
        <v>12.1</v>
      </c>
      <c r="E84" s="85">
        <v>36.5</v>
      </c>
      <c r="F84" s="85">
        <v>8</v>
      </c>
      <c r="G84" s="83">
        <v>26.1</v>
      </c>
    </row>
    <row r="88" spans="3:7" ht="13.5">
      <c r="C88" s="75"/>
      <c r="D88" s="75"/>
      <c r="E88" s="75"/>
      <c r="F88" s="75"/>
      <c r="G88" s="75"/>
    </row>
  </sheetData>
  <sheetProtection/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Yupi</dc:creator>
  <cp:keywords/>
  <dc:description/>
  <cp:lastModifiedBy>栃木県</cp:lastModifiedBy>
  <cp:lastPrinted>2011-06-12T14:05:30Z</cp:lastPrinted>
  <dcterms:created xsi:type="dcterms:W3CDTF">2010-12-30T07:15:01Z</dcterms:created>
  <dcterms:modified xsi:type="dcterms:W3CDTF">2011-06-29T07:54:24Z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