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updateLinks="never"/>
  <mc:AlternateContent xmlns:mc="http://schemas.openxmlformats.org/markup-compatibility/2006">
    <mc:Choice Requires="x15">
      <x15ac:absPath xmlns:x15ac="http://schemas.microsoft.com/office/spreadsheetml/2010/11/ac" url="C:\Users\0271748\Desktop\★物価高騰\R7年度\02_交付要綱等\"/>
    </mc:Choice>
  </mc:AlternateContent>
  <xr:revisionPtr revIDLastSave="0" documentId="8_{7129A096-5B9B-46BB-B78F-E4BD5D40E8C3}" xr6:coauthVersionLast="47" xr6:coauthVersionMax="47" xr10:uidLastSave="{00000000-0000-0000-0000-000000000000}"/>
  <bookViews>
    <workbookView xWindow="-120" yWindow="-16320" windowWidth="29040" windowHeight="15720" firstSheet="1" activeTab="1" xr2:uid="{00000000-000D-0000-FFFF-FFFF00000000}"/>
  </bookViews>
  <sheets>
    <sheet name="ルール" sheetId="1" state="hidden" r:id="rId1"/>
    <sheet name="別記様式第１" sheetId="3" r:id="rId2"/>
    <sheet name="物価高騰対策" sheetId="6" r:id="rId3"/>
    <sheet name="車両燃料費高騰対策" sheetId="5" r:id="rId4"/>
    <sheet name="食材料費高騰対策" sheetId="8" r:id="rId5"/>
    <sheet name="入力しない" sheetId="2" r:id="rId6"/>
  </sheets>
  <externalReferences>
    <externalReference r:id="rId7"/>
  </externalReferences>
  <definedNames>
    <definedName name="_xlnm.Print_Area" localSheetId="3">車両燃料費高騰対策!$A$1:$M$100</definedName>
    <definedName name="_xlnm.Print_Area" localSheetId="4">食材料費高騰対策!$A$1:$I$100</definedName>
    <definedName name="_xlnm.Print_Area" localSheetId="2">物価高騰対策!$A$1:$I$100</definedName>
    <definedName name="_xlnm.Print_Area" localSheetId="1">別記様式第１!$A$1:$AJ$51</definedName>
    <definedName name="_xlnm.Print_Titles" localSheetId="3">車両燃料費高騰対策!$4:$4</definedName>
    <definedName name="_xlnm.Print_Titles" localSheetId="4">食材料費高騰対策!$4:$4</definedName>
    <definedName name="_xlnm.Print_Titles" localSheetId="2">物価高騰対策!$4:$4</definedName>
    <definedName name="常勤換算">[1]介護テーブル!$A$3:$A$7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5" i="8" l="1"/>
  <c r="I5" i="6"/>
  <c r="D19" i="2"/>
  <c r="D18" i="2"/>
  <c r="A5" i="6" l="1"/>
  <c r="C5" i="8"/>
  <c r="H5" i="6"/>
  <c r="H10" i="8" l="1"/>
  <c r="H11" i="8"/>
  <c r="H12" i="8"/>
  <c r="H13" i="8"/>
  <c r="H14" i="8"/>
  <c r="H15" i="8"/>
  <c r="H16" i="8"/>
  <c r="H17" i="8"/>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16" i="8"/>
  <c r="H117" i="8"/>
  <c r="H118" i="8"/>
  <c r="H119" i="8"/>
  <c r="H120" i="8"/>
  <c r="H121" i="8"/>
  <c r="H122" i="8"/>
  <c r="H123" i="8"/>
  <c r="H124" i="8"/>
  <c r="H125" i="8"/>
  <c r="H126" i="8"/>
  <c r="H127" i="8"/>
  <c r="H128" i="8"/>
  <c r="H129" i="8"/>
  <c r="H130" i="8"/>
  <c r="H131" i="8"/>
  <c r="H132" i="8"/>
  <c r="H133" i="8"/>
  <c r="H134" i="8"/>
  <c r="H135" i="8"/>
  <c r="H136" i="8"/>
  <c r="H137" i="8"/>
  <c r="H138" i="8"/>
  <c r="H139" i="8"/>
  <c r="H140" i="8"/>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4"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 r="A82" i="5"/>
  <c r="A83" i="5"/>
  <c r="A84" i="5"/>
  <c r="A85" i="5"/>
  <c r="A86" i="5"/>
  <c r="A87" i="5"/>
  <c r="A88" i="5"/>
  <c r="A89" i="5"/>
  <c r="A90" i="5"/>
  <c r="A91" i="5"/>
  <c r="A92" i="5"/>
  <c r="A93" i="5"/>
  <c r="A94" i="5"/>
  <c r="A95" i="5"/>
  <c r="A96" i="5"/>
  <c r="A97" i="5"/>
  <c r="A98" i="5"/>
  <c r="A99" i="5"/>
  <c r="A100" i="5"/>
  <c r="A101" i="5"/>
  <c r="A102" i="5"/>
  <c r="A103" i="5"/>
  <c r="A104" i="5"/>
  <c r="A105" i="5"/>
  <c r="A106" i="5"/>
  <c r="A107" i="5"/>
  <c r="A108" i="5"/>
  <c r="A109" i="5"/>
  <c r="A110" i="5"/>
  <c r="A111" i="5"/>
  <c r="A112" i="5"/>
  <c r="A113" i="5"/>
  <c r="A114" i="5"/>
  <c r="A115" i="5"/>
  <c r="A116" i="5"/>
  <c r="A117" i="5"/>
  <c r="A118" i="5"/>
  <c r="A119" i="5"/>
  <c r="A120" i="5"/>
  <c r="A121" i="5"/>
  <c r="A122" i="5"/>
  <c r="A123" i="5"/>
  <c r="A124" i="5"/>
  <c r="A125" i="5"/>
  <c r="A126" i="5"/>
  <c r="A127" i="5"/>
  <c r="A128" i="5"/>
  <c r="A129" i="5"/>
  <c r="A130" i="5"/>
  <c r="A131" i="5"/>
  <c r="A132" i="5"/>
  <c r="A133" i="5"/>
  <c r="A134" i="5"/>
  <c r="A135" i="5"/>
  <c r="A136" i="5"/>
  <c r="A137" i="5"/>
  <c r="A138" i="5"/>
  <c r="A139" i="5"/>
  <c r="A5" i="5"/>
  <c r="A6" i="5" s="1"/>
  <c r="A7" i="5" s="1"/>
  <c r="A8" i="5" s="1"/>
  <c r="A9" i="5" s="1"/>
  <c r="A5" i="8"/>
  <c r="A6" i="8" s="1"/>
  <c r="A6" i="6"/>
  <c r="AK49" i="3" l="1"/>
  <c r="AK48" i="3"/>
  <c r="AK47" i="3"/>
  <c r="AK46" i="3"/>
  <c r="AK45" i="3"/>
  <c r="AK44" i="3"/>
  <c r="AK43" i="3"/>
  <c r="AK22" i="3"/>
  <c r="AK21" i="3"/>
  <c r="AK20" i="3"/>
  <c r="AK19" i="3"/>
  <c r="AK18" i="3"/>
  <c r="AK17" i="3"/>
  <c r="AK16" i="3"/>
  <c r="AK15" i="3"/>
  <c r="AK14" i="3"/>
  <c r="AK13" i="3"/>
  <c r="A51" i="8"/>
  <c r="B51" i="8"/>
  <c r="C51" i="8"/>
  <c r="D51" i="8"/>
  <c r="E51" i="8"/>
  <c r="A52" i="8"/>
  <c r="B52" i="8"/>
  <c r="C52" i="8"/>
  <c r="D52" i="8"/>
  <c r="E52" i="8"/>
  <c r="A53" i="8"/>
  <c r="B53" i="8"/>
  <c r="C53" i="8"/>
  <c r="D53" i="8"/>
  <c r="E53" i="8"/>
  <c r="A54" i="8"/>
  <c r="B54" i="8"/>
  <c r="C54" i="8"/>
  <c r="D54" i="8"/>
  <c r="E54" i="8"/>
  <c r="A55" i="8"/>
  <c r="B55" i="8"/>
  <c r="C55" i="8"/>
  <c r="D55" i="8"/>
  <c r="E55" i="8"/>
  <c r="A56" i="8"/>
  <c r="B56" i="8"/>
  <c r="C56" i="8"/>
  <c r="D56" i="8"/>
  <c r="E56" i="8"/>
  <c r="A57" i="8"/>
  <c r="B57" i="8"/>
  <c r="C57" i="8"/>
  <c r="D57" i="8"/>
  <c r="E57" i="8"/>
  <c r="A58" i="8"/>
  <c r="B58" i="8"/>
  <c r="C58" i="8"/>
  <c r="D58" i="8"/>
  <c r="E58" i="8"/>
  <c r="A59" i="8"/>
  <c r="B59" i="8"/>
  <c r="C59" i="8"/>
  <c r="D59" i="8"/>
  <c r="E59" i="8"/>
  <c r="A60" i="8"/>
  <c r="B60" i="8"/>
  <c r="C60" i="8"/>
  <c r="D60" i="8"/>
  <c r="E60" i="8"/>
  <c r="A61" i="8"/>
  <c r="B61" i="8"/>
  <c r="C61" i="8"/>
  <c r="D61" i="8"/>
  <c r="E61" i="8"/>
  <c r="A62" i="8"/>
  <c r="B62" i="8"/>
  <c r="C62" i="8"/>
  <c r="D62" i="8"/>
  <c r="E62" i="8"/>
  <c r="A63" i="8"/>
  <c r="B63" i="8"/>
  <c r="C63" i="8"/>
  <c r="D63" i="8"/>
  <c r="E63" i="8"/>
  <c r="A64" i="8"/>
  <c r="B64" i="8"/>
  <c r="C64" i="8"/>
  <c r="D64" i="8"/>
  <c r="E64" i="8"/>
  <c r="A65" i="8"/>
  <c r="B65" i="8"/>
  <c r="C65" i="8"/>
  <c r="D65" i="8"/>
  <c r="E65" i="8"/>
  <c r="A66" i="8"/>
  <c r="B66" i="8"/>
  <c r="C66" i="8"/>
  <c r="D66" i="8"/>
  <c r="E66" i="8"/>
  <c r="A67" i="8"/>
  <c r="B67" i="8"/>
  <c r="C67" i="8"/>
  <c r="D67" i="8"/>
  <c r="E67" i="8"/>
  <c r="A68" i="8"/>
  <c r="B68" i="8"/>
  <c r="C68" i="8"/>
  <c r="D68" i="8"/>
  <c r="E68" i="8"/>
  <c r="A69" i="8"/>
  <c r="B69" i="8"/>
  <c r="C69" i="8"/>
  <c r="D69" i="8"/>
  <c r="E69" i="8"/>
  <c r="A70" i="8"/>
  <c r="B70" i="8"/>
  <c r="C70" i="8"/>
  <c r="D70" i="8"/>
  <c r="E70" i="8"/>
  <c r="A71" i="8"/>
  <c r="B71" i="8"/>
  <c r="C71" i="8"/>
  <c r="D71" i="8"/>
  <c r="E71" i="8"/>
  <c r="A72" i="8"/>
  <c r="B72" i="8"/>
  <c r="C72" i="8"/>
  <c r="D72" i="8"/>
  <c r="E72" i="8"/>
  <c r="A73" i="8"/>
  <c r="B73" i="8"/>
  <c r="C73" i="8"/>
  <c r="D73" i="8"/>
  <c r="E73" i="8"/>
  <c r="A74" i="8"/>
  <c r="B74" i="8"/>
  <c r="C74" i="8"/>
  <c r="D74" i="8"/>
  <c r="E74" i="8"/>
  <c r="A75" i="8"/>
  <c r="B75" i="8"/>
  <c r="C75" i="8"/>
  <c r="D75" i="8"/>
  <c r="E75" i="8"/>
  <c r="A76" i="8"/>
  <c r="B76" i="8"/>
  <c r="C76" i="8"/>
  <c r="D76" i="8"/>
  <c r="E76" i="8"/>
  <c r="A77" i="8"/>
  <c r="B77" i="8"/>
  <c r="C77" i="8"/>
  <c r="D77" i="8"/>
  <c r="E77" i="8"/>
  <c r="A78" i="8"/>
  <c r="B78" i="8"/>
  <c r="C78" i="8"/>
  <c r="D78" i="8"/>
  <c r="E78" i="8"/>
  <c r="A79" i="8"/>
  <c r="B79" i="8"/>
  <c r="C79" i="8"/>
  <c r="D79" i="8"/>
  <c r="E79" i="8"/>
  <c r="A80" i="8"/>
  <c r="B80" i="8"/>
  <c r="C80" i="8"/>
  <c r="D80" i="8"/>
  <c r="E80" i="8"/>
  <c r="A81" i="8"/>
  <c r="B81" i="8"/>
  <c r="C81" i="8"/>
  <c r="D81" i="8"/>
  <c r="E81" i="8"/>
  <c r="A82" i="8"/>
  <c r="B82" i="8"/>
  <c r="C82" i="8"/>
  <c r="D82" i="8"/>
  <c r="E82" i="8"/>
  <c r="A83" i="8"/>
  <c r="B83" i="8"/>
  <c r="C83" i="8"/>
  <c r="D83" i="8"/>
  <c r="E83" i="8"/>
  <c r="A84" i="8"/>
  <c r="B84" i="8"/>
  <c r="C84" i="8"/>
  <c r="D84" i="8"/>
  <c r="E84" i="8"/>
  <c r="A85" i="8"/>
  <c r="B85" i="8"/>
  <c r="C85" i="8"/>
  <c r="D85" i="8"/>
  <c r="E85" i="8"/>
  <c r="A86" i="8"/>
  <c r="B86" i="8"/>
  <c r="C86" i="8"/>
  <c r="D86" i="8"/>
  <c r="E86" i="8"/>
  <c r="A87" i="8"/>
  <c r="B87" i="8"/>
  <c r="C87" i="8"/>
  <c r="D87" i="8"/>
  <c r="E87" i="8"/>
  <c r="A88" i="8"/>
  <c r="B88" i="8"/>
  <c r="C88" i="8"/>
  <c r="D88" i="8"/>
  <c r="E88" i="8"/>
  <c r="A89" i="8"/>
  <c r="B89" i="8"/>
  <c r="C89" i="8"/>
  <c r="D89" i="8"/>
  <c r="E89" i="8"/>
  <c r="A90" i="8"/>
  <c r="B90" i="8"/>
  <c r="C90" i="8"/>
  <c r="D90" i="8"/>
  <c r="E90" i="8"/>
  <c r="A91" i="8"/>
  <c r="B91" i="8"/>
  <c r="C91" i="8"/>
  <c r="D91" i="8"/>
  <c r="E91" i="8"/>
  <c r="A92" i="8"/>
  <c r="B92" i="8"/>
  <c r="C92" i="8"/>
  <c r="D92" i="8"/>
  <c r="E92" i="8"/>
  <c r="A93" i="8"/>
  <c r="B93" i="8"/>
  <c r="C93" i="8"/>
  <c r="D93" i="8"/>
  <c r="E93" i="8"/>
  <c r="A94" i="8"/>
  <c r="B94" i="8"/>
  <c r="C94" i="8"/>
  <c r="D94" i="8"/>
  <c r="E94" i="8"/>
  <c r="A95" i="8"/>
  <c r="B95" i="8"/>
  <c r="C95" i="8"/>
  <c r="D95" i="8"/>
  <c r="E95" i="8"/>
  <c r="A96" i="8"/>
  <c r="B96" i="8"/>
  <c r="C96" i="8"/>
  <c r="D96" i="8"/>
  <c r="E96" i="8"/>
  <c r="A97" i="8"/>
  <c r="B97" i="8"/>
  <c r="C97" i="8"/>
  <c r="D97" i="8"/>
  <c r="E97" i="8"/>
  <c r="A98" i="8"/>
  <c r="B98" i="8"/>
  <c r="C98" i="8"/>
  <c r="D98" i="8"/>
  <c r="E98" i="8"/>
  <c r="A99" i="8"/>
  <c r="B99" i="8"/>
  <c r="C99" i="8"/>
  <c r="D99" i="8"/>
  <c r="E99" i="8"/>
  <c r="A100" i="8"/>
  <c r="B100" i="8"/>
  <c r="C100" i="8"/>
  <c r="D100" i="8"/>
  <c r="E100" i="8"/>
  <c r="P22" i="5"/>
  <c r="Q22" i="5"/>
  <c r="R22" i="5"/>
  <c r="S22" i="5"/>
  <c r="P23" i="5"/>
  <c r="Q23" i="5"/>
  <c r="R23" i="5"/>
  <c r="S23" i="5"/>
  <c r="P24" i="5"/>
  <c r="Q24" i="5"/>
  <c r="R24" i="5"/>
  <c r="S24" i="5"/>
  <c r="P25" i="5"/>
  <c r="Q25" i="5"/>
  <c r="R25" i="5"/>
  <c r="S25" i="5"/>
  <c r="P26" i="5"/>
  <c r="Q26" i="5"/>
  <c r="R26" i="5"/>
  <c r="S26" i="5"/>
  <c r="P27" i="5"/>
  <c r="Q27" i="5"/>
  <c r="R27" i="5"/>
  <c r="S27" i="5"/>
  <c r="P28" i="5"/>
  <c r="Q28" i="5"/>
  <c r="R28" i="5"/>
  <c r="S28" i="5"/>
  <c r="P29" i="5"/>
  <c r="Q29" i="5"/>
  <c r="R29" i="5"/>
  <c r="S29" i="5"/>
  <c r="P30" i="5"/>
  <c r="Q30" i="5"/>
  <c r="R30" i="5"/>
  <c r="S30" i="5"/>
  <c r="P31" i="5"/>
  <c r="Q31" i="5"/>
  <c r="R31" i="5"/>
  <c r="S31" i="5"/>
  <c r="P32" i="5"/>
  <c r="Q32" i="5"/>
  <c r="R32" i="5"/>
  <c r="S32" i="5"/>
  <c r="P33" i="5"/>
  <c r="Q33" i="5"/>
  <c r="R33" i="5"/>
  <c r="S33" i="5"/>
  <c r="P34" i="5"/>
  <c r="Q34" i="5"/>
  <c r="R34" i="5"/>
  <c r="S34" i="5"/>
  <c r="P35" i="5"/>
  <c r="Q35" i="5"/>
  <c r="R35" i="5"/>
  <c r="S35" i="5"/>
  <c r="P36" i="5"/>
  <c r="Q36" i="5"/>
  <c r="R36" i="5"/>
  <c r="S36" i="5"/>
  <c r="P37" i="5"/>
  <c r="Q37" i="5"/>
  <c r="R37" i="5"/>
  <c r="S37" i="5"/>
  <c r="P38" i="5"/>
  <c r="Q38" i="5"/>
  <c r="R38" i="5"/>
  <c r="S38" i="5"/>
  <c r="P39" i="5"/>
  <c r="Q39" i="5"/>
  <c r="R39" i="5"/>
  <c r="S39" i="5"/>
  <c r="P40" i="5"/>
  <c r="Q40" i="5"/>
  <c r="R40" i="5"/>
  <c r="S40" i="5"/>
  <c r="P41" i="5"/>
  <c r="Q41" i="5"/>
  <c r="R41" i="5"/>
  <c r="S41" i="5"/>
  <c r="P42" i="5"/>
  <c r="Q42" i="5"/>
  <c r="R42" i="5"/>
  <c r="S42" i="5"/>
  <c r="P43" i="5"/>
  <c r="Q43" i="5"/>
  <c r="R43" i="5"/>
  <c r="S43" i="5"/>
  <c r="P44" i="5"/>
  <c r="Q44" i="5"/>
  <c r="R44" i="5"/>
  <c r="S44" i="5"/>
  <c r="P45" i="5"/>
  <c r="Q45" i="5"/>
  <c r="R45" i="5"/>
  <c r="S45" i="5"/>
  <c r="P46" i="5"/>
  <c r="Q46" i="5"/>
  <c r="R46" i="5"/>
  <c r="S46" i="5"/>
  <c r="P47" i="5"/>
  <c r="Q47" i="5"/>
  <c r="R47" i="5"/>
  <c r="S47" i="5"/>
  <c r="P48" i="5"/>
  <c r="Q48" i="5"/>
  <c r="R48" i="5"/>
  <c r="S48" i="5"/>
  <c r="P49" i="5"/>
  <c r="Q49" i="5"/>
  <c r="R49" i="5"/>
  <c r="S49" i="5"/>
  <c r="P50" i="5"/>
  <c r="Q50" i="5"/>
  <c r="R50" i="5"/>
  <c r="S50" i="5"/>
  <c r="P51" i="5"/>
  <c r="Q51" i="5"/>
  <c r="R51" i="5"/>
  <c r="S51" i="5"/>
  <c r="P52" i="5"/>
  <c r="Q52" i="5"/>
  <c r="R52" i="5"/>
  <c r="S52" i="5"/>
  <c r="P53" i="5"/>
  <c r="Q53" i="5"/>
  <c r="R53" i="5"/>
  <c r="S53" i="5"/>
  <c r="P54" i="5"/>
  <c r="Q54" i="5"/>
  <c r="R54" i="5"/>
  <c r="S54" i="5"/>
  <c r="P55" i="5"/>
  <c r="Q55" i="5"/>
  <c r="R55" i="5"/>
  <c r="S55" i="5"/>
  <c r="P56" i="5"/>
  <c r="Q56" i="5"/>
  <c r="R56" i="5"/>
  <c r="S56" i="5"/>
  <c r="P57" i="5"/>
  <c r="Q57" i="5"/>
  <c r="R57" i="5"/>
  <c r="S57" i="5"/>
  <c r="P58" i="5"/>
  <c r="Q58" i="5"/>
  <c r="R58" i="5"/>
  <c r="S58" i="5"/>
  <c r="P59" i="5"/>
  <c r="Q59" i="5"/>
  <c r="R59" i="5"/>
  <c r="S59" i="5"/>
  <c r="P60" i="5"/>
  <c r="Q60" i="5"/>
  <c r="R60" i="5"/>
  <c r="S60" i="5"/>
  <c r="P61" i="5"/>
  <c r="Q61" i="5"/>
  <c r="R61" i="5"/>
  <c r="S61" i="5"/>
  <c r="P62" i="5"/>
  <c r="Q62" i="5"/>
  <c r="R62" i="5"/>
  <c r="S62" i="5"/>
  <c r="P63" i="5"/>
  <c r="Q63" i="5"/>
  <c r="R63" i="5"/>
  <c r="S63" i="5"/>
  <c r="P64" i="5"/>
  <c r="Q64" i="5"/>
  <c r="R64" i="5"/>
  <c r="S64" i="5"/>
  <c r="P65" i="5"/>
  <c r="Q65" i="5"/>
  <c r="R65" i="5"/>
  <c r="S65" i="5"/>
  <c r="P66" i="5"/>
  <c r="Q66" i="5"/>
  <c r="R66" i="5"/>
  <c r="S66" i="5"/>
  <c r="P67" i="5"/>
  <c r="Q67" i="5"/>
  <c r="R67" i="5"/>
  <c r="S67" i="5"/>
  <c r="P68" i="5"/>
  <c r="Q68" i="5"/>
  <c r="R68" i="5"/>
  <c r="S68" i="5"/>
  <c r="P69" i="5"/>
  <c r="Q69" i="5"/>
  <c r="R69" i="5"/>
  <c r="S69" i="5"/>
  <c r="P70" i="5"/>
  <c r="Q70" i="5"/>
  <c r="R70" i="5"/>
  <c r="S70" i="5"/>
  <c r="P71" i="5"/>
  <c r="Q71" i="5"/>
  <c r="R71" i="5"/>
  <c r="S71" i="5"/>
  <c r="P72" i="5"/>
  <c r="Q72" i="5"/>
  <c r="R72" i="5"/>
  <c r="S72" i="5"/>
  <c r="P73" i="5"/>
  <c r="Q73" i="5"/>
  <c r="R73" i="5"/>
  <c r="S73" i="5"/>
  <c r="P74" i="5"/>
  <c r="Q74" i="5"/>
  <c r="R74" i="5"/>
  <c r="S74" i="5"/>
  <c r="P75" i="5"/>
  <c r="Q75" i="5"/>
  <c r="R75" i="5"/>
  <c r="S75" i="5"/>
  <c r="P76" i="5"/>
  <c r="Q76" i="5"/>
  <c r="R76" i="5"/>
  <c r="S76" i="5"/>
  <c r="P77" i="5"/>
  <c r="Q77" i="5"/>
  <c r="R77" i="5"/>
  <c r="S77" i="5"/>
  <c r="P78" i="5"/>
  <c r="Q78" i="5"/>
  <c r="R78" i="5"/>
  <c r="S78" i="5"/>
  <c r="P79" i="5"/>
  <c r="Q79" i="5"/>
  <c r="R79" i="5"/>
  <c r="S79" i="5"/>
  <c r="P80" i="5"/>
  <c r="Q80" i="5"/>
  <c r="R80" i="5"/>
  <c r="S80" i="5"/>
  <c r="P81" i="5"/>
  <c r="Q81" i="5"/>
  <c r="R81" i="5"/>
  <c r="S81" i="5"/>
  <c r="P82" i="5"/>
  <c r="Q82" i="5"/>
  <c r="R82" i="5"/>
  <c r="S82" i="5"/>
  <c r="P83" i="5"/>
  <c r="Q83" i="5"/>
  <c r="R83" i="5"/>
  <c r="S83" i="5"/>
  <c r="P84" i="5"/>
  <c r="Q84" i="5"/>
  <c r="R84" i="5"/>
  <c r="S84" i="5"/>
  <c r="P85" i="5"/>
  <c r="Q85" i="5"/>
  <c r="R85" i="5"/>
  <c r="S85" i="5"/>
  <c r="P86" i="5"/>
  <c r="Q86" i="5"/>
  <c r="R86" i="5"/>
  <c r="S86" i="5"/>
  <c r="P87" i="5"/>
  <c r="Q87" i="5"/>
  <c r="R87" i="5"/>
  <c r="S87" i="5"/>
  <c r="P88" i="5"/>
  <c r="Q88" i="5"/>
  <c r="R88" i="5"/>
  <c r="S88" i="5"/>
  <c r="P89" i="5"/>
  <c r="Q89" i="5"/>
  <c r="R89" i="5"/>
  <c r="S89" i="5"/>
  <c r="P90" i="5"/>
  <c r="Q90" i="5"/>
  <c r="R90" i="5"/>
  <c r="S90" i="5"/>
  <c r="P91" i="5"/>
  <c r="Q91" i="5"/>
  <c r="R91" i="5"/>
  <c r="S91" i="5"/>
  <c r="P92" i="5"/>
  <c r="Q92" i="5"/>
  <c r="R92" i="5"/>
  <c r="S92" i="5"/>
  <c r="P93" i="5"/>
  <c r="Q93" i="5"/>
  <c r="R93" i="5"/>
  <c r="S93" i="5"/>
  <c r="P94" i="5"/>
  <c r="Q94" i="5"/>
  <c r="R94" i="5"/>
  <c r="S94" i="5"/>
  <c r="P95" i="5"/>
  <c r="Q95" i="5"/>
  <c r="R95" i="5"/>
  <c r="S95" i="5"/>
  <c r="P96" i="5"/>
  <c r="Q96" i="5"/>
  <c r="R96" i="5"/>
  <c r="S96" i="5"/>
  <c r="P97" i="5"/>
  <c r="Q97" i="5"/>
  <c r="R97" i="5"/>
  <c r="S97" i="5"/>
  <c r="P98" i="5"/>
  <c r="Q98" i="5"/>
  <c r="R98" i="5"/>
  <c r="S98" i="5"/>
  <c r="P99" i="5"/>
  <c r="Q99" i="5"/>
  <c r="R99" i="5"/>
  <c r="S99" i="5"/>
  <c r="P100" i="5"/>
  <c r="Q100" i="5"/>
  <c r="R100" i="5"/>
  <c r="S100" i="5"/>
  <c r="H51" i="6"/>
  <c r="I51" i="6"/>
  <c r="H52" i="6"/>
  <c r="I52" i="6"/>
  <c r="H53" i="6"/>
  <c r="I53" i="6"/>
  <c r="H54" i="6"/>
  <c r="I54" i="6"/>
  <c r="H55" i="6"/>
  <c r="I55" i="6"/>
  <c r="H56" i="6"/>
  <c r="I56" i="6"/>
  <c r="H57" i="6"/>
  <c r="I57" i="6"/>
  <c r="H58" i="6"/>
  <c r="I58" i="6"/>
  <c r="H59" i="6"/>
  <c r="I59" i="6"/>
  <c r="H60" i="6"/>
  <c r="I60" i="6"/>
  <c r="H61" i="6"/>
  <c r="I61" i="6"/>
  <c r="H62" i="6"/>
  <c r="I62" i="6"/>
  <c r="H63" i="6"/>
  <c r="I63" i="6"/>
  <c r="H64" i="6"/>
  <c r="I64" i="6"/>
  <c r="H65" i="6"/>
  <c r="I65" i="6"/>
  <c r="H66" i="6"/>
  <c r="I66" i="6"/>
  <c r="H67" i="6"/>
  <c r="I67" i="6"/>
  <c r="H68" i="6"/>
  <c r="I68" i="6"/>
  <c r="H69" i="6"/>
  <c r="I69" i="6"/>
  <c r="H70" i="6"/>
  <c r="I70" i="6"/>
  <c r="H71" i="6"/>
  <c r="I71" i="6"/>
  <c r="H72" i="6"/>
  <c r="I72" i="6"/>
  <c r="H73" i="6"/>
  <c r="I73" i="6"/>
  <c r="H74" i="6"/>
  <c r="I74" i="6"/>
  <c r="H75" i="6"/>
  <c r="I75" i="6"/>
  <c r="H76" i="6"/>
  <c r="I76" i="6"/>
  <c r="H77" i="6"/>
  <c r="I77" i="6"/>
  <c r="H78" i="6"/>
  <c r="I78" i="6"/>
  <c r="H79" i="6"/>
  <c r="I79" i="6"/>
  <c r="H80" i="6"/>
  <c r="I80" i="6"/>
  <c r="H81" i="6"/>
  <c r="I81" i="6"/>
  <c r="H82" i="6"/>
  <c r="I82" i="6"/>
  <c r="H83" i="6"/>
  <c r="I83" i="6"/>
  <c r="H84" i="6"/>
  <c r="I84" i="6"/>
  <c r="H85" i="6"/>
  <c r="I85" i="6"/>
  <c r="H86" i="6"/>
  <c r="I86" i="6"/>
  <c r="H87" i="6"/>
  <c r="I87" i="6"/>
  <c r="H88" i="6"/>
  <c r="I88" i="6"/>
  <c r="H89" i="6"/>
  <c r="I89" i="6"/>
  <c r="H90" i="6"/>
  <c r="I90" i="6"/>
  <c r="H91" i="6"/>
  <c r="I91" i="6"/>
  <c r="H92" i="6"/>
  <c r="I92" i="6"/>
  <c r="H93" i="6"/>
  <c r="I93" i="6"/>
  <c r="H94" i="6"/>
  <c r="I94" i="6"/>
  <c r="H95" i="6"/>
  <c r="I95" i="6"/>
  <c r="H96" i="6"/>
  <c r="I96" i="6"/>
  <c r="H97" i="6"/>
  <c r="I97" i="6"/>
  <c r="H98" i="6"/>
  <c r="I98" i="6"/>
  <c r="H99" i="6"/>
  <c r="I99" i="6"/>
  <c r="H100" i="6"/>
  <c r="I100" i="6"/>
  <c r="D5" i="5"/>
  <c r="B139" i="5"/>
  <c r="B138" i="5"/>
  <c r="B137" i="5"/>
  <c r="B136" i="5"/>
  <c r="B135" i="5"/>
  <c r="B134" i="5"/>
  <c r="B133" i="5"/>
  <c r="B132" i="5"/>
  <c r="B131" i="5"/>
  <c r="B130" i="5"/>
  <c r="B129" i="5"/>
  <c r="B128" i="5"/>
  <c r="B127" i="5"/>
  <c r="B126" i="5"/>
  <c r="B125" i="5"/>
  <c r="B124" i="5"/>
  <c r="B123" i="5"/>
  <c r="B122" i="5"/>
  <c r="B121" i="5"/>
  <c r="B120" i="5"/>
  <c r="B119" i="5"/>
  <c r="B118" i="5"/>
  <c r="B117" i="5"/>
  <c r="B116" i="5"/>
  <c r="B115" i="5"/>
  <c r="B114" i="5"/>
  <c r="B113" i="5"/>
  <c r="B112" i="5"/>
  <c r="B111" i="5"/>
  <c r="B110" i="5"/>
  <c r="B109" i="5"/>
  <c r="B108" i="5"/>
  <c r="B107" i="5"/>
  <c r="B106" i="5"/>
  <c r="B105" i="5"/>
  <c r="B104" i="5"/>
  <c r="B103" i="5"/>
  <c r="B102" i="5"/>
  <c r="B101" i="5"/>
  <c r="B100" i="5"/>
  <c r="B99" i="5"/>
  <c r="B98" i="5"/>
  <c r="B97" i="5"/>
  <c r="B96" i="5"/>
  <c r="B95" i="5"/>
  <c r="B94" i="5"/>
  <c r="B93" i="5"/>
  <c r="B92" i="5"/>
  <c r="B91" i="5"/>
  <c r="B90" i="5"/>
  <c r="B89" i="5"/>
  <c r="B88" i="5"/>
  <c r="B87" i="5"/>
  <c r="B86" i="5"/>
  <c r="B85" i="5"/>
  <c r="B84" i="5"/>
  <c r="B83" i="5"/>
  <c r="B82" i="5"/>
  <c r="B81" i="5"/>
  <c r="B80" i="5"/>
  <c r="B79" i="5"/>
  <c r="B78" i="5"/>
  <c r="B77" i="5"/>
  <c r="B76" i="5"/>
  <c r="B75" i="5"/>
  <c r="B74" i="5"/>
  <c r="B73" i="5"/>
  <c r="B72" i="5"/>
  <c r="B71" i="5"/>
  <c r="B70" i="5"/>
  <c r="B69" i="5"/>
  <c r="B68" i="5"/>
  <c r="B67" i="5"/>
  <c r="B66" i="5"/>
  <c r="B65" i="5"/>
  <c r="B64" i="5"/>
  <c r="B63" i="5"/>
  <c r="B62" i="5"/>
  <c r="B61" i="5"/>
  <c r="B60" i="5"/>
  <c r="B59" i="5"/>
  <c r="B58" i="5"/>
  <c r="B57" i="5"/>
  <c r="B56" i="5"/>
  <c r="B55" i="5"/>
  <c r="B54" i="5"/>
  <c r="B53" i="5"/>
  <c r="B52" i="5"/>
  <c r="B51" i="5"/>
  <c r="B50" i="5"/>
  <c r="B49" i="5"/>
  <c r="B48" i="5"/>
  <c r="B47" i="5"/>
  <c r="B46" i="5"/>
  <c r="B45" i="5"/>
  <c r="B44" i="5"/>
  <c r="B43" i="5"/>
  <c r="B42" i="5"/>
  <c r="B41" i="5"/>
  <c r="B40" i="5"/>
  <c r="B39" i="5"/>
  <c r="B38" i="5"/>
  <c r="B37" i="5"/>
  <c r="B36" i="5"/>
  <c r="B35" i="5"/>
  <c r="B34" i="5"/>
  <c r="B33" i="5"/>
  <c r="B32" i="5"/>
  <c r="B31" i="5"/>
  <c r="B30" i="5"/>
  <c r="B29" i="5"/>
  <c r="B28" i="5"/>
  <c r="B27" i="5"/>
  <c r="B26" i="5"/>
  <c r="B25" i="5"/>
  <c r="B24" i="5"/>
  <c r="B23" i="5"/>
  <c r="B22" i="5"/>
  <c r="B21" i="5"/>
  <c r="B20" i="5"/>
  <c r="B19" i="5"/>
  <c r="B18" i="5"/>
  <c r="B17" i="5"/>
  <c r="B16" i="5"/>
  <c r="B15" i="5"/>
  <c r="B14" i="5"/>
  <c r="B13" i="5"/>
  <c r="B12" i="5"/>
  <c r="B11" i="5"/>
  <c r="B10" i="5"/>
  <c r="B9" i="5"/>
  <c r="B8" i="5"/>
  <c r="B7" i="5"/>
  <c r="B6" i="5"/>
  <c r="C139" i="5"/>
  <c r="C138" i="5"/>
  <c r="C137" i="5"/>
  <c r="C136" i="5"/>
  <c r="C135" i="5"/>
  <c r="C134" i="5"/>
  <c r="C133" i="5"/>
  <c r="C132" i="5"/>
  <c r="C131" i="5"/>
  <c r="C130" i="5"/>
  <c r="C129" i="5"/>
  <c r="C128" i="5"/>
  <c r="C127" i="5"/>
  <c r="C126" i="5"/>
  <c r="C125" i="5"/>
  <c r="C124" i="5"/>
  <c r="C123" i="5"/>
  <c r="C122" i="5"/>
  <c r="C121" i="5"/>
  <c r="C120" i="5"/>
  <c r="C119" i="5"/>
  <c r="C118" i="5"/>
  <c r="C117" i="5"/>
  <c r="C116" i="5"/>
  <c r="C115" i="5"/>
  <c r="C114" i="5"/>
  <c r="C113" i="5"/>
  <c r="C112" i="5"/>
  <c r="C111" i="5"/>
  <c r="C110" i="5"/>
  <c r="C109" i="5"/>
  <c r="C108" i="5"/>
  <c r="C107" i="5"/>
  <c r="C106" i="5"/>
  <c r="C105" i="5"/>
  <c r="C104" i="5"/>
  <c r="C103" i="5"/>
  <c r="C102" i="5"/>
  <c r="C101" i="5"/>
  <c r="C100" i="5"/>
  <c r="C99" i="5"/>
  <c r="C98" i="5"/>
  <c r="C97" i="5"/>
  <c r="C96" i="5"/>
  <c r="C95" i="5"/>
  <c r="C94" i="5"/>
  <c r="C93" i="5"/>
  <c r="C92" i="5"/>
  <c r="C91" i="5"/>
  <c r="C90" i="5"/>
  <c r="C89" i="5"/>
  <c r="C88" i="5"/>
  <c r="C87" i="5"/>
  <c r="C86" i="5"/>
  <c r="C85" i="5"/>
  <c r="C84" i="5"/>
  <c r="C83" i="5"/>
  <c r="C82" i="5"/>
  <c r="C81" i="5"/>
  <c r="C80" i="5"/>
  <c r="C79" i="5"/>
  <c r="C78" i="5"/>
  <c r="C77" i="5"/>
  <c r="C76" i="5"/>
  <c r="C75" i="5"/>
  <c r="C74" i="5"/>
  <c r="C73" i="5"/>
  <c r="C72" i="5"/>
  <c r="C71" i="5"/>
  <c r="C70" i="5"/>
  <c r="C69" i="5"/>
  <c r="C68" i="5"/>
  <c r="C67" i="5"/>
  <c r="C66" i="5"/>
  <c r="C65" i="5"/>
  <c r="C64" i="5"/>
  <c r="C63" i="5"/>
  <c r="C62" i="5"/>
  <c r="C61" i="5"/>
  <c r="C60" i="5"/>
  <c r="C59" i="5"/>
  <c r="C58" i="5"/>
  <c r="C57" i="5"/>
  <c r="C56" i="5"/>
  <c r="C55" i="5"/>
  <c r="C54" i="5"/>
  <c r="C53" i="5"/>
  <c r="C52" i="5"/>
  <c r="C51" i="5"/>
  <c r="C50" i="5"/>
  <c r="C49" i="5"/>
  <c r="C48" i="5"/>
  <c r="C47" i="5"/>
  <c r="C46" i="5"/>
  <c r="C45" i="5"/>
  <c r="C44" i="5"/>
  <c r="C43" i="5"/>
  <c r="C42" i="5"/>
  <c r="C41" i="5"/>
  <c r="C40" i="5"/>
  <c r="C39" i="5"/>
  <c r="C38" i="5"/>
  <c r="C37" i="5"/>
  <c r="C36" i="5"/>
  <c r="C35" i="5"/>
  <c r="C34" i="5"/>
  <c r="C33" i="5"/>
  <c r="C32" i="5"/>
  <c r="C31" i="5"/>
  <c r="C30" i="5"/>
  <c r="C29" i="5"/>
  <c r="C28" i="5"/>
  <c r="C27" i="5"/>
  <c r="C26" i="5"/>
  <c r="C25" i="5"/>
  <c r="C24" i="5"/>
  <c r="C23" i="5"/>
  <c r="C22" i="5"/>
  <c r="C21" i="5"/>
  <c r="C20" i="5"/>
  <c r="C19" i="5"/>
  <c r="C18" i="5"/>
  <c r="C17" i="5"/>
  <c r="C16" i="5"/>
  <c r="C15" i="5"/>
  <c r="C14" i="5"/>
  <c r="C13" i="5"/>
  <c r="C12" i="5"/>
  <c r="C11" i="5"/>
  <c r="C10" i="5"/>
  <c r="C9" i="5"/>
  <c r="C8" i="5"/>
  <c r="C7" i="5"/>
  <c r="C6" i="5"/>
  <c r="E139" i="5"/>
  <c r="D139" i="5"/>
  <c r="E138" i="5"/>
  <c r="D138" i="5"/>
  <c r="E137" i="5"/>
  <c r="D137" i="5"/>
  <c r="E136" i="5"/>
  <c r="D136" i="5"/>
  <c r="E135" i="5"/>
  <c r="D135" i="5"/>
  <c r="E134" i="5"/>
  <c r="D134" i="5"/>
  <c r="E133" i="5"/>
  <c r="D133" i="5"/>
  <c r="E132" i="5"/>
  <c r="D132" i="5"/>
  <c r="E131" i="5"/>
  <c r="D131" i="5"/>
  <c r="E130" i="5"/>
  <c r="D130" i="5"/>
  <c r="E129" i="5"/>
  <c r="D129" i="5"/>
  <c r="E128" i="5"/>
  <c r="D128" i="5"/>
  <c r="E127" i="5"/>
  <c r="D127" i="5"/>
  <c r="E126" i="5"/>
  <c r="D126" i="5"/>
  <c r="E125" i="5"/>
  <c r="D125" i="5"/>
  <c r="E124" i="5"/>
  <c r="D124" i="5"/>
  <c r="E123" i="5"/>
  <c r="D123" i="5"/>
  <c r="E122" i="5"/>
  <c r="D122" i="5"/>
  <c r="E121" i="5"/>
  <c r="D121" i="5"/>
  <c r="E120" i="5"/>
  <c r="D120" i="5"/>
  <c r="E119" i="5"/>
  <c r="D119" i="5"/>
  <c r="E118" i="5"/>
  <c r="D118" i="5"/>
  <c r="E117" i="5"/>
  <c r="D117" i="5"/>
  <c r="E116" i="5"/>
  <c r="D116" i="5"/>
  <c r="E115" i="5"/>
  <c r="D115" i="5"/>
  <c r="E114" i="5"/>
  <c r="D114" i="5"/>
  <c r="E113" i="5"/>
  <c r="D113" i="5"/>
  <c r="E112" i="5"/>
  <c r="D112" i="5"/>
  <c r="E111" i="5"/>
  <c r="D111" i="5"/>
  <c r="E110" i="5"/>
  <c r="D110" i="5"/>
  <c r="E109" i="5"/>
  <c r="D109" i="5"/>
  <c r="E108" i="5"/>
  <c r="D108" i="5"/>
  <c r="E107" i="5"/>
  <c r="D107" i="5"/>
  <c r="E106" i="5"/>
  <c r="D106" i="5"/>
  <c r="E105" i="5"/>
  <c r="D105" i="5"/>
  <c r="E104" i="5"/>
  <c r="D104" i="5"/>
  <c r="E103" i="5"/>
  <c r="D103" i="5"/>
  <c r="E102" i="5"/>
  <c r="D102" i="5"/>
  <c r="E101" i="5"/>
  <c r="D101" i="5"/>
  <c r="E100" i="5"/>
  <c r="D100" i="5"/>
  <c r="E99" i="5"/>
  <c r="D99" i="5"/>
  <c r="E98" i="5"/>
  <c r="D98" i="5"/>
  <c r="E97" i="5"/>
  <c r="D97" i="5"/>
  <c r="E96" i="5"/>
  <c r="D96" i="5"/>
  <c r="E95" i="5"/>
  <c r="D95" i="5"/>
  <c r="E94" i="5"/>
  <c r="D94" i="5"/>
  <c r="E93" i="5"/>
  <c r="D93" i="5"/>
  <c r="E92" i="5"/>
  <c r="D92" i="5"/>
  <c r="E91" i="5"/>
  <c r="D91" i="5"/>
  <c r="E90" i="5"/>
  <c r="D90" i="5"/>
  <c r="E89" i="5"/>
  <c r="D89" i="5"/>
  <c r="E88" i="5"/>
  <c r="D88" i="5"/>
  <c r="E87" i="5"/>
  <c r="D87" i="5"/>
  <c r="E86" i="5"/>
  <c r="D86" i="5"/>
  <c r="E85" i="5"/>
  <c r="D85" i="5"/>
  <c r="E84" i="5"/>
  <c r="D84" i="5"/>
  <c r="E83" i="5"/>
  <c r="D83" i="5"/>
  <c r="E82" i="5"/>
  <c r="D82" i="5"/>
  <c r="E81" i="5"/>
  <c r="D81" i="5"/>
  <c r="E80" i="5"/>
  <c r="D80" i="5"/>
  <c r="E79" i="5"/>
  <c r="D79" i="5"/>
  <c r="E78" i="5"/>
  <c r="D78" i="5"/>
  <c r="E77" i="5"/>
  <c r="D77" i="5"/>
  <c r="E76" i="5"/>
  <c r="D76" i="5"/>
  <c r="E75" i="5"/>
  <c r="D75" i="5"/>
  <c r="E74" i="5"/>
  <c r="D74" i="5"/>
  <c r="E73" i="5"/>
  <c r="D73" i="5"/>
  <c r="E72" i="5"/>
  <c r="D72" i="5"/>
  <c r="E71" i="5"/>
  <c r="D71" i="5"/>
  <c r="E70" i="5"/>
  <c r="D70" i="5"/>
  <c r="E69" i="5"/>
  <c r="D69" i="5"/>
  <c r="E68" i="5"/>
  <c r="D68" i="5"/>
  <c r="E67" i="5"/>
  <c r="D67" i="5"/>
  <c r="E66" i="5"/>
  <c r="D66" i="5"/>
  <c r="E65" i="5"/>
  <c r="D65" i="5"/>
  <c r="E64" i="5"/>
  <c r="D64" i="5"/>
  <c r="E63" i="5"/>
  <c r="D63" i="5"/>
  <c r="E62" i="5"/>
  <c r="D62" i="5"/>
  <c r="E61" i="5"/>
  <c r="D61" i="5"/>
  <c r="E60" i="5"/>
  <c r="D60" i="5"/>
  <c r="E59" i="5"/>
  <c r="D59" i="5"/>
  <c r="E58" i="5"/>
  <c r="D58" i="5"/>
  <c r="E57" i="5"/>
  <c r="D57" i="5"/>
  <c r="E56" i="5"/>
  <c r="D56" i="5"/>
  <c r="E55" i="5"/>
  <c r="D55" i="5"/>
  <c r="E54" i="5"/>
  <c r="D54" i="5"/>
  <c r="E53" i="5"/>
  <c r="D53" i="5"/>
  <c r="E52" i="5"/>
  <c r="D52" i="5"/>
  <c r="E51" i="5"/>
  <c r="D51" i="5"/>
  <c r="E50" i="5"/>
  <c r="D50" i="5"/>
  <c r="E49" i="5"/>
  <c r="D49" i="5"/>
  <c r="E48" i="5"/>
  <c r="D48" i="5"/>
  <c r="E47" i="5"/>
  <c r="D47" i="5"/>
  <c r="E46" i="5"/>
  <c r="D46" i="5"/>
  <c r="E45" i="5"/>
  <c r="D45" i="5"/>
  <c r="E44" i="5"/>
  <c r="D44" i="5"/>
  <c r="E43" i="5"/>
  <c r="D43" i="5"/>
  <c r="E42" i="5"/>
  <c r="D42" i="5"/>
  <c r="E41" i="5"/>
  <c r="D41" i="5"/>
  <c r="E40" i="5"/>
  <c r="D40" i="5"/>
  <c r="E39" i="5"/>
  <c r="D39" i="5"/>
  <c r="E38" i="5"/>
  <c r="D38" i="5"/>
  <c r="E37" i="5"/>
  <c r="D37" i="5"/>
  <c r="E36" i="5"/>
  <c r="D36" i="5"/>
  <c r="E35" i="5"/>
  <c r="D35" i="5"/>
  <c r="E34" i="5"/>
  <c r="D34" i="5"/>
  <c r="E33" i="5"/>
  <c r="D33" i="5"/>
  <c r="E32" i="5"/>
  <c r="D32" i="5"/>
  <c r="E31" i="5"/>
  <c r="D31" i="5"/>
  <c r="E30" i="5"/>
  <c r="D30" i="5"/>
  <c r="E29" i="5"/>
  <c r="D29" i="5"/>
  <c r="E28" i="5"/>
  <c r="D28" i="5"/>
  <c r="E27" i="5"/>
  <c r="D27" i="5"/>
  <c r="E26" i="5"/>
  <c r="D26" i="5"/>
  <c r="E25" i="5"/>
  <c r="D25" i="5"/>
  <c r="E24" i="5"/>
  <c r="D24" i="5"/>
  <c r="E23" i="5"/>
  <c r="D23" i="5"/>
  <c r="E22" i="5"/>
  <c r="D22" i="5"/>
  <c r="E21" i="5"/>
  <c r="D21" i="5"/>
  <c r="E20" i="5"/>
  <c r="D20" i="5"/>
  <c r="E19" i="5"/>
  <c r="D19" i="5"/>
  <c r="E18" i="5"/>
  <c r="D18" i="5"/>
  <c r="E17" i="5"/>
  <c r="D17" i="5"/>
  <c r="E16" i="5"/>
  <c r="D16" i="5"/>
  <c r="E15" i="5"/>
  <c r="D15" i="5"/>
  <c r="E14" i="5"/>
  <c r="D14" i="5"/>
  <c r="E13" i="5"/>
  <c r="D13" i="5"/>
  <c r="E12" i="5"/>
  <c r="D12" i="5"/>
  <c r="E11" i="5"/>
  <c r="D11" i="5"/>
  <c r="E10" i="5"/>
  <c r="D10" i="5"/>
  <c r="E9" i="5"/>
  <c r="D9" i="5"/>
  <c r="E8" i="5"/>
  <c r="D8" i="5"/>
  <c r="E7" i="5"/>
  <c r="D7" i="5"/>
  <c r="E6" i="5"/>
  <c r="D6" i="5"/>
  <c r="T23" i="5" l="1"/>
  <c r="T79" i="5"/>
  <c r="T34" i="5"/>
  <c r="T26" i="5"/>
  <c r="T55" i="5"/>
  <c r="T71" i="5"/>
  <c r="T63" i="5"/>
  <c r="T98" i="5"/>
  <c r="T42" i="5"/>
  <c r="T95" i="5"/>
  <c r="T22" i="5"/>
  <c r="T90" i="5"/>
  <c r="T88" i="5"/>
  <c r="T82" i="5"/>
  <c r="T80" i="5"/>
  <c r="T50" i="5"/>
  <c r="T66" i="5"/>
  <c r="T64" i="5"/>
  <c r="T92" i="5"/>
  <c r="T89" i="5"/>
  <c r="T31" i="5"/>
  <c r="T24" i="5"/>
  <c r="T78" i="5"/>
  <c r="T100" i="5"/>
  <c r="T84" i="5"/>
  <c r="T68" i="5"/>
  <c r="T51" i="5"/>
  <c r="T74" i="5"/>
  <c r="T58" i="5"/>
  <c r="T52" i="5"/>
  <c r="T49" i="5"/>
  <c r="T43" i="5"/>
  <c r="T76" i="5"/>
  <c r="T36" i="5"/>
  <c r="T91" i="5"/>
  <c r="T87" i="5"/>
  <c r="T85" i="5"/>
  <c r="T81" i="5"/>
  <c r="T77" i="5"/>
  <c r="T70" i="5"/>
  <c r="T45" i="5"/>
  <c r="T99" i="5"/>
  <c r="T37" i="5"/>
  <c r="T97" i="5"/>
  <c r="T93" i="5"/>
  <c r="T86" i="5"/>
  <c r="T75" i="5"/>
  <c r="T62" i="5"/>
  <c r="T41" i="5"/>
  <c r="T35" i="5"/>
  <c r="T29" i="5"/>
  <c r="T73" i="5"/>
  <c r="T69" i="5"/>
  <c r="T56" i="5"/>
  <c r="T44" i="5"/>
  <c r="T33" i="5"/>
  <c r="T27" i="5"/>
  <c r="T67" i="5"/>
  <c r="T54" i="5"/>
  <c r="T25" i="5"/>
  <c r="T65" i="5"/>
  <c r="T61" i="5"/>
  <c r="T48" i="5"/>
  <c r="T46" i="5"/>
  <c r="T28" i="5"/>
  <c r="T96" i="5"/>
  <c r="T59" i="5"/>
  <c r="T47" i="5"/>
  <c r="T40" i="5"/>
  <c r="T38" i="5"/>
  <c r="T94" i="5"/>
  <c r="T83" i="5"/>
  <c r="T72" i="5"/>
  <c r="T60" i="5"/>
  <c r="T57" i="5"/>
  <c r="T53" i="5"/>
  <c r="T39" i="5"/>
  <c r="T32" i="5"/>
  <c r="T30" i="5"/>
  <c r="E5" i="5"/>
  <c r="E140" i="8"/>
  <c r="E139" i="8"/>
  <c r="E138" i="8"/>
  <c r="E137" i="8"/>
  <c r="E136" i="8"/>
  <c r="E135" i="8"/>
  <c r="E134" i="8"/>
  <c r="E133" i="8"/>
  <c r="E132" i="8"/>
  <c r="E131" i="8"/>
  <c r="E130" i="8"/>
  <c r="E129" i="8"/>
  <c r="E128" i="8"/>
  <c r="E127" i="8"/>
  <c r="E126" i="8"/>
  <c r="E125" i="8"/>
  <c r="E124" i="8"/>
  <c r="E123" i="8"/>
  <c r="E122" i="8"/>
  <c r="E121" i="8"/>
  <c r="E120" i="8"/>
  <c r="E119" i="8"/>
  <c r="E118" i="8"/>
  <c r="E117" i="8"/>
  <c r="E116" i="8"/>
  <c r="E115" i="8"/>
  <c r="E114" i="8"/>
  <c r="E113" i="8"/>
  <c r="E112" i="8"/>
  <c r="E111" i="8"/>
  <c r="E110" i="8"/>
  <c r="E109" i="8"/>
  <c r="E108" i="8"/>
  <c r="E107" i="8"/>
  <c r="E106" i="8"/>
  <c r="E105" i="8"/>
  <c r="E104" i="8"/>
  <c r="E103" i="8"/>
  <c r="E102" i="8"/>
  <c r="E101" i="8"/>
  <c r="E50" i="8"/>
  <c r="E49" i="8"/>
  <c r="E48" i="8"/>
  <c r="E47" i="8"/>
  <c r="E46" i="8"/>
  <c r="E45" i="8"/>
  <c r="E44" i="8"/>
  <c r="E43" i="8"/>
  <c r="E42" i="8"/>
  <c r="E41" i="8"/>
  <c r="E40" i="8"/>
  <c r="E39" i="8"/>
  <c r="E38" i="8"/>
  <c r="E37" i="8"/>
  <c r="E36" i="8"/>
  <c r="E35" i="8"/>
  <c r="E34" i="8"/>
  <c r="E33" i="8"/>
  <c r="E32" i="8"/>
  <c r="E31" i="8"/>
  <c r="E30" i="8"/>
  <c r="E29" i="8"/>
  <c r="E28" i="8"/>
  <c r="E27" i="8"/>
  <c r="E26" i="8"/>
  <c r="E25" i="8"/>
  <c r="E24" i="8"/>
  <c r="E23" i="8"/>
  <c r="E22" i="8"/>
  <c r="E21" i="8"/>
  <c r="E20" i="8"/>
  <c r="E19" i="8"/>
  <c r="E18" i="8"/>
  <c r="E17" i="8"/>
  <c r="E16" i="8"/>
  <c r="E15" i="8"/>
  <c r="E14" i="8"/>
  <c r="E13" i="8"/>
  <c r="E12" i="8"/>
  <c r="E11" i="8"/>
  <c r="E10" i="8"/>
  <c r="E9" i="8"/>
  <c r="E8" i="8"/>
  <c r="E7" i="8"/>
  <c r="E6" i="8"/>
  <c r="E5" i="8"/>
  <c r="D47" i="2"/>
  <c r="D46" i="2"/>
  <c r="D45" i="2"/>
  <c r="D44" i="2"/>
  <c r="D43" i="2"/>
  <c r="D42" i="2"/>
  <c r="D41" i="2"/>
  <c r="D40" i="2"/>
  <c r="D39" i="2"/>
  <c r="D38" i="2"/>
  <c r="D37" i="2"/>
  <c r="D36" i="2"/>
  <c r="D35" i="2"/>
  <c r="D34" i="2"/>
  <c r="D33" i="2"/>
  <c r="D32" i="2"/>
  <c r="D31" i="2"/>
  <c r="D30" i="2"/>
  <c r="D29" i="2"/>
  <c r="D28" i="2"/>
  <c r="D27" i="2"/>
  <c r="D26" i="2"/>
  <c r="D25" i="2"/>
  <c r="D24" i="2"/>
  <c r="D23" i="2"/>
  <c r="D22" i="2"/>
  <c r="D21" i="2"/>
  <c r="D20" i="2"/>
  <c r="D17" i="2"/>
  <c r="D16" i="2"/>
  <c r="D15" i="2"/>
  <c r="D14" i="2"/>
  <c r="D13" i="2"/>
  <c r="D12" i="2"/>
  <c r="D11" i="2"/>
  <c r="D10" i="2"/>
  <c r="D9" i="2"/>
  <c r="D8" i="2"/>
  <c r="D7" i="2"/>
  <c r="D6" i="2"/>
  <c r="D5" i="2"/>
  <c r="D4" i="2"/>
  <c r="D3" i="2"/>
  <c r="D2" i="2"/>
  <c r="A10" i="8"/>
  <c r="A11" i="8"/>
  <c r="A12" i="8"/>
  <c r="A13" i="8"/>
  <c r="A14" i="8"/>
  <c r="A15" i="8"/>
  <c r="A16" i="8"/>
  <c r="A17" i="8"/>
  <c r="A18" i="8"/>
  <c r="A19" i="8"/>
  <c r="A20" i="8"/>
  <c r="A21" i="8"/>
  <c r="A22" i="8"/>
  <c r="A23" i="8"/>
  <c r="A24" i="8"/>
  <c r="A25" i="8"/>
  <c r="A26" i="8"/>
  <c r="A27" i="8"/>
  <c r="A28" i="8"/>
  <c r="A29" i="8"/>
  <c r="A30" i="8"/>
  <c r="A31" i="8"/>
  <c r="A32" i="8"/>
  <c r="A33" i="8"/>
  <c r="A34" i="8"/>
  <c r="A35" i="8"/>
  <c r="A36" i="8"/>
  <c r="A37" i="8"/>
  <c r="A38" i="8"/>
  <c r="A39" i="8"/>
  <c r="A40" i="8"/>
  <c r="A41" i="8"/>
  <c r="A42" i="8"/>
  <c r="A43" i="8"/>
  <c r="A44" i="8"/>
  <c r="A45" i="8"/>
  <c r="A46" i="8"/>
  <c r="A47" i="8"/>
  <c r="A48" i="8"/>
  <c r="A49" i="8"/>
  <c r="A50" i="8"/>
  <c r="A7" i="8"/>
  <c r="A8" i="8" s="1"/>
  <c r="A9" i="8" s="1"/>
  <c r="D6" i="8"/>
  <c r="D7" i="8"/>
  <c r="D8" i="8"/>
  <c r="D9" i="8"/>
  <c r="D10" i="8"/>
  <c r="D11" i="8"/>
  <c r="D12" i="8"/>
  <c r="D13" i="8"/>
  <c r="D14" i="8"/>
  <c r="D15" i="8"/>
  <c r="D16" i="8"/>
  <c r="D17" i="8"/>
  <c r="D18" i="8"/>
  <c r="D19" i="8"/>
  <c r="D20" i="8"/>
  <c r="D21" i="8"/>
  <c r="D22" i="8"/>
  <c r="D23" i="8"/>
  <c r="D24" i="8"/>
  <c r="D25" i="8"/>
  <c r="D26" i="8"/>
  <c r="D27" i="8"/>
  <c r="D28" i="8"/>
  <c r="D29" i="8"/>
  <c r="D30" i="8"/>
  <c r="D31" i="8"/>
  <c r="D32" i="8"/>
  <c r="D33" i="8"/>
  <c r="D34" i="8"/>
  <c r="D35" i="8"/>
  <c r="D36" i="8"/>
  <c r="D37" i="8"/>
  <c r="D38" i="8"/>
  <c r="D39" i="8"/>
  <c r="D40" i="8"/>
  <c r="D41" i="8"/>
  <c r="D42" i="8"/>
  <c r="D43" i="8"/>
  <c r="D44" i="8"/>
  <c r="D45" i="8"/>
  <c r="D46" i="8"/>
  <c r="D47" i="8"/>
  <c r="D48" i="8"/>
  <c r="D49" i="8"/>
  <c r="D50" i="8"/>
  <c r="D5" i="8"/>
  <c r="C6" i="8"/>
  <c r="C7" i="8"/>
  <c r="C8" i="8"/>
  <c r="C9" i="8"/>
  <c r="C10" i="8"/>
  <c r="C11" i="8"/>
  <c r="C12" i="8"/>
  <c r="C13" i="8"/>
  <c r="C14" i="8"/>
  <c r="C15" i="8"/>
  <c r="C16" i="8"/>
  <c r="C17" i="8"/>
  <c r="C18" i="8"/>
  <c r="C19" i="8"/>
  <c r="C20" i="8"/>
  <c r="C21" i="8"/>
  <c r="C22" i="8"/>
  <c r="C23" i="8"/>
  <c r="C24" i="8"/>
  <c r="C25" i="8"/>
  <c r="C26" i="8"/>
  <c r="C27" i="8"/>
  <c r="C28" i="8"/>
  <c r="C29" i="8"/>
  <c r="C30" i="8"/>
  <c r="C31" i="8"/>
  <c r="C32" i="8"/>
  <c r="C33" i="8"/>
  <c r="C34" i="8"/>
  <c r="C35" i="8"/>
  <c r="C36" i="8"/>
  <c r="C37" i="8"/>
  <c r="C38" i="8"/>
  <c r="C39" i="8"/>
  <c r="C40" i="8"/>
  <c r="C41" i="8"/>
  <c r="C42" i="8"/>
  <c r="C43" i="8"/>
  <c r="C44" i="8"/>
  <c r="C45" i="8"/>
  <c r="C46" i="8"/>
  <c r="C47" i="8"/>
  <c r="C48" i="8"/>
  <c r="C49" i="8"/>
  <c r="C50" i="8"/>
  <c r="B6" i="8"/>
  <c r="B7" i="8"/>
  <c r="B8" i="8"/>
  <c r="B9" i="8"/>
  <c r="B10" i="8"/>
  <c r="B11" i="8"/>
  <c r="B12" i="8"/>
  <c r="B13" i="8"/>
  <c r="B14" i="8"/>
  <c r="J14" i="8" s="1"/>
  <c r="B15" i="8"/>
  <c r="B16" i="8"/>
  <c r="B17" i="8"/>
  <c r="B18" i="8"/>
  <c r="B19" i="8"/>
  <c r="J19" i="8" s="1"/>
  <c r="B20" i="8"/>
  <c r="B21" i="8"/>
  <c r="B22" i="8"/>
  <c r="J22" i="8" s="1"/>
  <c r="B23" i="8"/>
  <c r="B24" i="8"/>
  <c r="B25" i="8"/>
  <c r="B26" i="8"/>
  <c r="B27" i="8"/>
  <c r="J27" i="8" s="1"/>
  <c r="B28" i="8"/>
  <c r="B29" i="8"/>
  <c r="B30" i="8"/>
  <c r="B31" i="8"/>
  <c r="B32" i="8"/>
  <c r="B33" i="8"/>
  <c r="B34" i="8"/>
  <c r="B35" i="8"/>
  <c r="J35" i="8" s="1"/>
  <c r="B36" i="8"/>
  <c r="B37" i="8"/>
  <c r="B38" i="8"/>
  <c r="B39" i="8"/>
  <c r="B40" i="8"/>
  <c r="B41" i="8"/>
  <c r="B42" i="8"/>
  <c r="B43" i="8"/>
  <c r="J43" i="8" s="1"/>
  <c r="B44" i="8"/>
  <c r="B45" i="8"/>
  <c r="B46" i="8"/>
  <c r="J46" i="8" s="1"/>
  <c r="B47" i="8"/>
  <c r="B48" i="8"/>
  <c r="B49" i="8"/>
  <c r="B50" i="8"/>
  <c r="B5" i="8"/>
  <c r="J140" i="8"/>
  <c r="A140" i="8"/>
  <c r="J139" i="8"/>
  <c r="A139" i="8"/>
  <c r="J138" i="8"/>
  <c r="A138" i="8"/>
  <c r="J137" i="8"/>
  <c r="A137" i="8"/>
  <c r="J136" i="8"/>
  <c r="A136" i="8"/>
  <c r="J135" i="8"/>
  <c r="A135" i="8"/>
  <c r="J134" i="8"/>
  <c r="A134" i="8"/>
  <c r="J133" i="8"/>
  <c r="A133" i="8"/>
  <c r="J132" i="8"/>
  <c r="A132" i="8"/>
  <c r="J131" i="8"/>
  <c r="A131" i="8"/>
  <c r="J130" i="8"/>
  <c r="A130" i="8"/>
  <c r="J129" i="8"/>
  <c r="A129" i="8"/>
  <c r="J128" i="8"/>
  <c r="A128" i="8"/>
  <c r="J127" i="8"/>
  <c r="A127" i="8"/>
  <c r="J126" i="8"/>
  <c r="A126" i="8"/>
  <c r="J125" i="8"/>
  <c r="A125" i="8"/>
  <c r="J124" i="8"/>
  <c r="A124" i="8"/>
  <c r="J123" i="8"/>
  <c r="A123" i="8"/>
  <c r="J122" i="8"/>
  <c r="A122" i="8"/>
  <c r="J121" i="8"/>
  <c r="A121" i="8"/>
  <c r="J120" i="8"/>
  <c r="A120" i="8"/>
  <c r="J119" i="8"/>
  <c r="A119" i="8"/>
  <c r="J118" i="8"/>
  <c r="A118" i="8"/>
  <c r="J117" i="8"/>
  <c r="A117" i="8"/>
  <c r="J116" i="8"/>
  <c r="A116" i="8"/>
  <c r="J115" i="8"/>
  <c r="A115" i="8"/>
  <c r="J114" i="8"/>
  <c r="A114" i="8"/>
  <c r="J113" i="8"/>
  <c r="A113" i="8"/>
  <c r="J112" i="8"/>
  <c r="A112" i="8"/>
  <c r="J111" i="8"/>
  <c r="A111" i="8"/>
  <c r="J110" i="8"/>
  <c r="A110" i="8"/>
  <c r="J109" i="8"/>
  <c r="A109" i="8"/>
  <c r="J108" i="8"/>
  <c r="A108" i="8"/>
  <c r="J107" i="8"/>
  <c r="A107" i="8"/>
  <c r="J106" i="8"/>
  <c r="A106" i="8"/>
  <c r="J105" i="8"/>
  <c r="A105" i="8"/>
  <c r="J104" i="8"/>
  <c r="A104" i="8"/>
  <c r="J103" i="8"/>
  <c r="A103" i="8"/>
  <c r="J102" i="8"/>
  <c r="A102" i="8"/>
  <c r="J101" i="8"/>
  <c r="A101" i="8"/>
  <c r="J100" i="8"/>
  <c r="J99" i="8"/>
  <c r="J98" i="8"/>
  <c r="J97" i="8"/>
  <c r="J96" i="8"/>
  <c r="J95" i="8"/>
  <c r="J94" i="8"/>
  <c r="J93" i="8"/>
  <c r="J92" i="8"/>
  <c r="J91" i="8"/>
  <c r="J90" i="8"/>
  <c r="J89" i="8"/>
  <c r="J88" i="8"/>
  <c r="J87" i="8"/>
  <c r="J86" i="8"/>
  <c r="J85" i="8"/>
  <c r="J84" i="8"/>
  <c r="J83" i="8"/>
  <c r="J82" i="8"/>
  <c r="J81" i="8"/>
  <c r="J80" i="8"/>
  <c r="J79" i="8"/>
  <c r="J78" i="8"/>
  <c r="J77" i="8"/>
  <c r="J76" i="8"/>
  <c r="J75" i="8"/>
  <c r="J74" i="8"/>
  <c r="J73" i="8"/>
  <c r="J72" i="8"/>
  <c r="J71" i="8"/>
  <c r="J70" i="8"/>
  <c r="J69" i="8"/>
  <c r="J68" i="8"/>
  <c r="J67" i="8"/>
  <c r="J66" i="8"/>
  <c r="J65" i="8"/>
  <c r="J64" i="8"/>
  <c r="J63" i="8"/>
  <c r="J62" i="8"/>
  <c r="J61" i="8"/>
  <c r="J60" i="8"/>
  <c r="J59" i="8"/>
  <c r="J58" i="8"/>
  <c r="J57" i="8"/>
  <c r="J56" i="8"/>
  <c r="J55" i="8"/>
  <c r="J54" i="8"/>
  <c r="J53" i="8"/>
  <c r="J52" i="8"/>
  <c r="J51" i="8"/>
  <c r="J21" i="8" l="1"/>
  <c r="J13" i="8"/>
  <c r="J5" i="5"/>
  <c r="K5" i="5" s="1"/>
  <c r="F5" i="8"/>
  <c r="H5" i="8" s="1"/>
  <c r="J104" i="5"/>
  <c r="K104" i="5" s="1"/>
  <c r="J105" i="5"/>
  <c r="K105" i="5" s="1"/>
  <c r="J118" i="5"/>
  <c r="K118" i="5" s="1"/>
  <c r="J124" i="5"/>
  <c r="K124" i="5" s="1"/>
  <c r="J131" i="5"/>
  <c r="K131" i="5" s="1"/>
  <c r="J137" i="5"/>
  <c r="K137" i="5" s="1"/>
  <c r="J112" i="5"/>
  <c r="K112" i="5" s="1"/>
  <c r="J125" i="5"/>
  <c r="K125" i="5" s="1"/>
  <c r="J138" i="5"/>
  <c r="K138" i="5" s="1"/>
  <c r="J113" i="5"/>
  <c r="K113" i="5" s="1"/>
  <c r="J132" i="5"/>
  <c r="K132" i="5" s="1"/>
  <c r="J130" i="5"/>
  <c r="K130" i="5" s="1"/>
  <c r="J106" i="5"/>
  <c r="K106" i="5" s="1"/>
  <c r="J119" i="5"/>
  <c r="K119" i="5" s="1"/>
  <c r="J107" i="5"/>
  <c r="K107" i="5" s="1"/>
  <c r="J126" i="5"/>
  <c r="K126" i="5" s="1"/>
  <c r="J139" i="5"/>
  <c r="K139" i="5" s="1"/>
  <c r="J136" i="5"/>
  <c r="K136" i="5" s="1"/>
  <c r="J100" i="5"/>
  <c r="K100" i="5" s="1"/>
  <c r="J101" i="5"/>
  <c r="K101" i="5" s="1"/>
  <c r="J114" i="5"/>
  <c r="K114" i="5" s="1"/>
  <c r="J120" i="5"/>
  <c r="K120" i="5" s="1"/>
  <c r="J127" i="5"/>
  <c r="K127" i="5" s="1"/>
  <c r="J133" i="5"/>
  <c r="K133" i="5" s="1"/>
  <c r="J109" i="5"/>
  <c r="K109" i="5" s="1"/>
  <c r="J122" i="5"/>
  <c r="K122" i="5" s="1"/>
  <c r="J128" i="5"/>
  <c r="K128" i="5" s="1"/>
  <c r="J135" i="5"/>
  <c r="K135" i="5" s="1"/>
  <c r="J110" i="5"/>
  <c r="K110" i="5" s="1"/>
  <c r="J116" i="5"/>
  <c r="K116" i="5" s="1"/>
  <c r="J129" i="5"/>
  <c r="K129" i="5" s="1"/>
  <c r="J111" i="5"/>
  <c r="K111" i="5" s="1"/>
  <c r="J102" i="5"/>
  <c r="K102" i="5" s="1"/>
  <c r="J108" i="5"/>
  <c r="K108" i="5" s="1"/>
  <c r="J115" i="5"/>
  <c r="K115" i="5" s="1"/>
  <c r="J121" i="5"/>
  <c r="K121" i="5" s="1"/>
  <c r="J134" i="5"/>
  <c r="K134" i="5" s="1"/>
  <c r="J123" i="5"/>
  <c r="K123" i="5" s="1"/>
  <c r="J117" i="5"/>
  <c r="K117" i="5" s="1"/>
  <c r="J103" i="5"/>
  <c r="K103" i="5" s="1"/>
  <c r="J51" i="5"/>
  <c r="J90" i="5"/>
  <c r="J96" i="5"/>
  <c r="J72" i="5"/>
  <c r="J95" i="5"/>
  <c r="J91" i="5"/>
  <c r="J70" i="5"/>
  <c r="J75" i="5"/>
  <c r="J86" i="5"/>
  <c r="J88" i="5"/>
  <c r="J87" i="5"/>
  <c r="J66" i="5"/>
  <c r="J76" i="5"/>
  <c r="J83" i="5"/>
  <c r="J54" i="5"/>
  <c r="J68" i="5"/>
  <c r="J58" i="5"/>
  <c r="J64" i="5"/>
  <c r="J59" i="5"/>
  <c r="J78" i="5"/>
  <c r="J63" i="5"/>
  <c r="J56" i="5"/>
  <c r="J55" i="5"/>
  <c r="J50" i="5"/>
  <c r="J92" i="5"/>
  <c r="J60" i="5"/>
  <c r="J79" i="5"/>
  <c r="J98" i="5"/>
  <c r="J94" i="5"/>
  <c r="J84" i="5"/>
  <c r="J52" i="5"/>
  <c r="J71" i="5"/>
  <c r="J82" i="5"/>
  <c r="F56" i="8"/>
  <c r="F64" i="8"/>
  <c r="F72" i="8"/>
  <c r="F80" i="8"/>
  <c r="F88" i="8"/>
  <c r="F96" i="8"/>
  <c r="J57" i="5"/>
  <c r="J89" i="5"/>
  <c r="F63" i="8"/>
  <c r="F71" i="8"/>
  <c r="F79" i="8"/>
  <c r="F87" i="8"/>
  <c r="F95" i="8"/>
  <c r="J61" i="5"/>
  <c r="J93" i="5"/>
  <c r="F62" i="8"/>
  <c r="F70" i="8"/>
  <c r="F78" i="8"/>
  <c r="F86" i="8"/>
  <c r="F94" i="8"/>
  <c r="J65" i="5"/>
  <c r="J97" i="5"/>
  <c r="F97" i="8"/>
  <c r="F55" i="8"/>
  <c r="F65" i="8"/>
  <c r="F54" i="8"/>
  <c r="F53" i="8"/>
  <c r="F61" i="8"/>
  <c r="F69" i="8"/>
  <c r="F77" i="8"/>
  <c r="F85" i="8"/>
  <c r="F93" i="8"/>
  <c r="J69" i="5"/>
  <c r="F60" i="8"/>
  <c r="F68" i="8"/>
  <c r="F76" i="8"/>
  <c r="F84" i="8"/>
  <c r="F92" i="8"/>
  <c r="F100" i="8"/>
  <c r="J73" i="5"/>
  <c r="F59" i="8"/>
  <c r="F67" i="8"/>
  <c r="F75" i="8"/>
  <c r="F83" i="8"/>
  <c r="F91" i="8"/>
  <c r="F99" i="8"/>
  <c r="J77" i="5"/>
  <c r="F89" i="8"/>
  <c r="J85" i="5"/>
  <c r="F52" i="8"/>
  <c r="F81" i="8"/>
  <c r="F51" i="8"/>
  <c r="F73" i="8"/>
  <c r="F58" i="8"/>
  <c r="F66" i="8"/>
  <c r="F74" i="8"/>
  <c r="F82" i="8"/>
  <c r="F90" i="8"/>
  <c r="F98" i="8"/>
  <c r="J81" i="5"/>
  <c r="J53" i="5"/>
  <c r="F57" i="8"/>
  <c r="J80" i="5"/>
  <c r="J99" i="5"/>
  <c r="J67" i="5"/>
  <c r="J74" i="5"/>
  <c r="J62" i="5"/>
  <c r="F115" i="6"/>
  <c r="F67" i="6"/>
  <c r="F13" i="8"/>
  <c r="F59" i="6"/>
  <c r="F139" i="6"/>
  <c r="F19" i="6"/>
  <c r="F51" i="6"/>
  <c r="F83" i="6"/>
  <c r="F123" i="6"/>
  <c r="F131" i="6"/>
  <c r="F27" i="6"/>
  <c r="F91" i="6"/>
  <c r="F35" i="6"/>
  <c r="F99" i="6"/>
  <c r="F43" i="6"/>
  <c r="F107" i="6"/>
  <c r="F11" i="6"/>
  <c r="F75" i="6"/>
  <c r="F38" i="6"/>
  <c r="F70" i="6"/>
  <c r="F86" i="6"/>
  <c r="F134" i="6"/>
  <c r="F9" i="6"/>
  <c r="F17" i="6"/>
  <c r="F25" i="6"/>
  <c r="F33" i="6"/>
  <c r="F41" i="6"/>
  <c r="F49" i="6"/>
  <c r="F57" i="6"/>
  <c r="F65" i="6"/>
  <c r="F73" i="6"/>
  <c r="F81" i="6"/>
  <c r="F89" i="6"/>
  <c r="F97" i="6"/>
  <c r="F105" i="6"/>
  <c r="F113" i="6"/>
  <c r="F121" i="6"/>
  <c r="F129" i="6"/>
  <c r="F137" i="6"/>
  <c r="F11" i="8"/>
  <c r="F20" i="8"/>
  <c r="F28" i="8"/>
  <c r="F36" i="8"/>
  <c r="F44" i="8"/>
  <c r="F108" i="8"/>
  <c r="F116" i="8"/>
  <c r="F124" i="8"/>
  <c r="F132" i="8"/>
  <c r="F140" i="8"/>
  <c r="F14" i="6"/>
  <c r="F54" i="6"/>
  <c r="F102" i="6"/>
  <c r="F25" i="8"/>
  <c r="F10" i="6"/>
  <c r="F18" i="6"/>
  <c r="F26" i="6"/>
  <c r="F34" i="6"/>
  <c r="F42" i="6"/>
  <c r="F50" i="6"/>
  <c r="F58" i="6"/>
  <c r="F66" i="6"/>
  <c r="F74" i="6"/>
  <c r="F82" i="6"/>
  <c r="F90" i="6"/>
  <c r="F98" i="6"/>
  <c r="F106" i="6"/>
  <c r="F114" i="6"/>
  <c r="F122" i="6"/>
  <c r="F130" i="6"/>
  <c r="F138" i="6"/>
  <c r="F12" i="8"/>
  <c r="F21" i="8"/>
  <c r="F29" i="8"/>
  <c r="F37" i="8"/>
  <c r="F45" i="8"/>
  <c r="F101" i="8"/>
  <c r="F109" i="8"/>
  <c r="F117" i="8"/>
  <c r="F125" i="8"/>
  <c r="F133" i="8"/>
  <c r="F134" i="8"/>
  <c r="F30" i="8"/>
  <c r="F38" i="8"/>
  <c r="F102" i="8"/>
  <c r="F110" i="8"/>
  <c r="F118" i="8"/>
  <c r="F126" i="8"/>
  <c r="F12" i="6"/>
  <c r="F20" i="6"/>
  <c r="F28" i="6"/>
  <c r="F36" i="6"/>
  <c r="F44" i="6"/>
  <c r="F52" i="6"/>
  <c r="F60" i="6"/>
  <c r="F68" i="6"/>
  <c r="F76" i="6"/>
  <c r="F84" i="6"/>
  <c r="F92" i="6"/>
  <c r="F100" i="6"/>
  <c r="F108" i="6"/>
  <c r="F116" i="6"/>
  <c r="F124" i="6"/>
  <c r="F132" i="6"/>
  <c r="F140" i="6"/>
  <c r="F14" i="8"/>
  <c r="F23" i="8"/>
  <c r="F31" i="8"/>
  <c r="F39" i="8"/>
  <c r="F47" i="8"/>
  <c r="F103" i="8"/>
  <c r="F111" i="8"/>
  <c r="F119" i="8"/>
  <c r="F127" i="8"/>
  <c r="F135" i="8"/>
  <c r="F22" i="8"/>
  <c r="F46" i="8"/>
  <c r="F13" i="6"/>
  <c r="F21" i="6"/>
  <c r="F29" i="6"/>
  <c r="F37" i="6"/>
  <c r="F45" i="6"/>
  <c r="F53" i="6"/>
  <c r="F61" i="6"/>
  <c r="F69" i="6"/>
  <c r="F77" i="6"/>
  <c r="F85" i="6"/>
  <c r="F93" i="6"/>
  <c r="F101" i="6"/>
  <c r="F109" i="6"/>
  <c r="F117" i="6"/>
  <c r="F125" i="6"/>
  <c r="F133" i="6"/>
  <c r="F7" i="8"/>
  <c r="H7" i="8" s="1"/>
  <c r="F16" i="8"/>
  <c r="F24" i="8"/>
  <c r="F32" i="8"/>
  <c r="F40" i="8"/>
  <c r="F48" i="8"/>
  <c r="F104" i="8"/>
  <c r="F112" i="8"/>
  <c r="F120" i="8"/>
  <c r="F128" i="8"/>
  <c r="F136" i="8"/>
  <c r="F118" i="6"/>
  <c r="F129" i="8"/>
  <c r="F22" i="6"/>
  <c r="F46" i="6"/>
  <c r="F78" i="6"/>
  <c r="F94" i="6"/>
  <c r="F126" i="6"/>
  <c r="F8" i="8"/>
  <c r="H8" i="8" s="1"/>
  <c r="F17" i="8"/>
  <c r="F41" i="8"/>
  <c r="F49" i="8"/>
  <c r="F105" i="8"/>
  <c r="F113" i="8"/>
  <c r="F121" i="8"/>
  <c r="F137" i="8"/>
  <c r="F7" i="6"/>
  <c r="F15" i="6"/>
  <c r="F23" i="6"/>
  <c r="F31" i="6"/>
  <c r="F39" i="6"/>
  <c r="F47" i="6"/>
  <c r="F55" i="6"/>
  <c r="F63" i="6"/>
  <c r="F71" i="6"/>
  <c r="F79" i="6"/>
  <c r="F87" i="6"/>
  <c r="F95" i="6"/>
  <c r="F103" i="6"/>
  <c r="F111" i="6"/>
  <c r="F119" i="6"/>
  <c r="F127" i="6"/>
  <c r="F135" i="6"/>
  <c r="F15" i="8"/>
  <c r="F9" i="8"/>
  <c r="H9" i="8" s="1"/>
  <c r="F18" i="8"/>
  <c r="F26" i="8"/>
  <c r="F34" i="8"/>
  <c r="F42" i="8"/>
  <c r="F50" i="8"/>
  <c r="F106" i="8"/>
  <c r="F114" i="8"/>
  <c r="F122" i="8"/>
  <c r="F130" i="8"/>
  <c r="F138" i="8"/>
  <c r="F30" i="6"/>
  <c r="F62" i="6"/>
  <c r="F110" i="6"/>
  <c r="F33" i="8"/>
  <c r="F8" i="6"/>
  <c r="F16" i="6"/>
  <c r="F24" i="6"/>
  <c r="F32" i="6"/>
  <c r="F40" i="6"/>
  <c r="F48" i="6"/>
  <c r="F56" i="6"/>
  <c r="F64" i="6"/>
  <c r="F72" i="6"/>
  <c r="F80" i="6"/>
  <c r="F88" i="6"/>
  <c r="F96" i="6"/>
  <c r="F104" i="6"/>
  <c r="F112" i="6"/>
  <c r="F120" i="6"/>
  <c r="F128" i="6"/>
  <c r="F136" i="6"/>
  <c r="F10" i="8"/>
  <c r="F19" i="8"/>
  <c r="F27" i="8"/>
  <c r="F35" i="8"/>
  <c r="F43" i="8"/>
  <c r="F107" i="8"/>
  <c r="F115" i="8"/>
  <c r="F123" i="8"/>
  <c r="F131" i="8"/>
  <c r="F139" i="8"/>
  <c r="F6" i="8"/>
  <c r="H6" i="8" s="1"/>
  <c r="J15" i="8"/>
  <c r="J7" i="8"/>
  <c r="F6" i="6"/>
  <c r="F5" i="6"/>
  <c r="J23" i="8"/>
  <c r="J31" i="8"/>
  <c r="J39" i="8"/>
  <c r="J50" i="8"/>
  <c r="J42" i="8"/>
  <c r="J34" i="8"/>
  <c r="J26" i="8"/>
  <c r="J18" i="8"/>
  <c r="J30" i="8"/>
  <c r="J41" i="8"/>
  <c r="J33" i="8"/>
  <c r="J25" i="8"/>
  <c r="J17" i="8"/>
  <c r="J48" i="8"/>
  <c r="J40" i="8"/>
  <c r="J32" i="8"/>
  <c r="J24" i="8"/>
  <c r="J16" i="8"/>
  <c r="J8" i="8"/>
  <c r="J47" i="8"/>
  <c r="J38" i="8"/>
  <c r="J36" i="8"/>
  <c r="J12" i="8"/>
  <c r="J44" i="8"/>
  <c r="J28" i="8"/>
  <c r="J20" i="8"/>
  <c r="J49" i="8"/>
  <c r="J10" i="8"/>
  <c r="J11" i="8"/>
  <c r="J9" i="8"/>
  <c r="J6" i="8"/>
  <c r="J5" i="8"/>
  <c r="J29" i="8"/>
  <c r="J37" i="8"/>
  <c r="J45" i="8"/>
  <c r="K55" i="5" l="1"/>
  <c r="L55" i="5" s="1"/>
  <c r="K75" i="5"/>
  <c r="L75" i="5" s="1"/>
  <c r="K53" i="5"/>
  <c r="L53" i="5" s="1"/>
  <c r="K65" i="5"/>
  <c r="L65" i="5" s="1"/>
  <c r="K84" i="5"/>
  <c r="L84" i="5" s="1"/>
  <c r="K56" i="5"/>
  <c r="L56" i="5" s="1"/>
  <c r="K83" i="5"/>
  <c r="L83" i="5" s="1"/>
  <c r="K70" i="5"/>
  <c r="L70" i="5" s="1"/>
  <c r="K97" i="5"/>
  <c r="L97" i="5" s="1"/>
  <c r="K81" i="5"/>
  <c r="L81" i="5" s="1"/>
  <c r="K94" i="5"/>
  <c r="L94" i="5" s="1"/>
  <c r="K63" i="5"/>
  <c r="L63" i="5" s="1"/>
  <c r="K76" i="5"/>
  <c r="L76" i="5" s="1"/>
  <c r="K91" i="5"/>
  <c r="L91" i="5" s="1"/>
  <c r="K61" i="5"/>
  <c r="L61" i="5" s="1"/>
  <c r="K54" i="5"/>
  <c r="L54" i="5" s="1"/>
  <c r="K62" i="5"/>
  <c r="L62" i="5" s="1"/>
  <c r="K98" i="5"/>
  <c r="L98" i="5" s="1"/>
  <c r="K78" i="5"/>
  <c r="L78" i="5" s="1"/>
  <c r="K66" i="5"/>
  <c r="L66" i="5" s="1"/>
  <c r="K95" i="5"/>
  <c r="L95" i="5" s="1"/>
  <c r="K52" i="5"/>
  <c r="L52" i="5" s="1"/>
  <c r="K74" i="5"/>
  <c r="L74" i="5" s="1"/>
  <c r="K79" i="5"/>
  <c r="L79" i="5" s="1"/>
  <c r="K59" i="5"/>
  <c r="L59" i="5" s="1"/>
  <c r="K87" i="5"/>
  <c r="L87" i="5" s="1"/>
  <c r="K72" i="5"/>
  <c r="L72" i="5" s="1"/>
  <c r="K67" i="5"/>
  <c r="L67" i="5" s="1"/>
  <c r="K85" i="5"/>
  <c r="L85" i="5" s="1"/>
  <c r="K69" i="5"/>
  <c r="L69" i="5" s="1"/>
  <c r="K60" i="5"/>
  <c r="L60" i="5" s="1"/>
  <c r="K64" i="5"/>
  <c r="L64" i="5" s="1"/>
  <c r="K88" i="5"/>
  <c r="L88" i="5" s="1"/>
  <c r="K96" i="5"/>
  <c r="L96" i="5" s="1"/>
  <c r="K99" i="5"/>
  <c r="L99" i="5" s="1"/>
  <c r="K73" i="5"/>
  <c r="L73" i="5" s="1"/>
  <c r="K89" i="5"/>
  <c r="L89" i="5" s="1"/>
  <c r="K82" i="5"/>
  <c r="L82" i="5" s="1"/>
  <c r="K92" i="5"/>
  <c r="L92" i="5" s="1"/>
  <c r="K58" i="5"/>
  <c r="L58" i="5" s="1"/>
  <c r="L100" i="5"/>
  <c r="K90" i="5"/>
  <c r="L90" i="5" s="1"/>
  <c r="K80" i="5"/>
  <c r="L80" i="5" s="1"/>
  <c r="K77" i="5"/>
  <c r="L77" i="5" s="1"/>
  <c r="K93" i="5"/>
  <c r="L93" i="5" s="1"/>
  <c r="K57" i="5"/>
  <c r="L57" i="5" s="1"/>
  <c r="K71" i="5"/>
  <c r="L71" i="5" s="1"/>
  <c r="K50" i="5"/>
  <c r="L50" i="5" s="1"/>
  <c r="K68" i="5"/>
  <c r="L68" i="5" s="1"/>
  <c r="K86" i="5"/>
  <c r="L86" i="5" s="1"/>
  <c r="K51" i="5"/>
  <c r="L51" i="5" s="1"/>
  <c r="K20" i="8"/>
  <c r="I20" i="8" s="1"/>
  <c r="K12" i="8"/>
  <c r="I12" i="8" s="1"/>
  <c r="K25" i="8"/>
  <c r="I25" i="8" s="1"/>
  <c r="K17" i="8"/>
  <c r="I17" i="8" s="1"/>
  <c r="K50" i="8"/>
  <c r="I50" i="8" s="1"/>
  <c r="K57" i="8"/>
  <c r="I57" i="8" s="1"/>
  <c r="K136" i="8"/>
  <c r="K62" i="8"/>
  <c r="I62" i="8" s="1"/>
  <c r="K24" i="8"/>
  <c r="I24" i="8" s="1"/>
  <c r="K100" i="8"/>
  <c r="I100" i="8" s="1"/>
  <c r="K56" i="8"/>
  <c r="I56" i="8" s="1"/>
  <c r="K134" i="8"/>
  <c r="K26" i="8"/>
  <c r="I26" i="8" s="1"/>
  <c r="K133" i="8"/>
  <c r="K131" i="8"/>
  <c r="K66" i="8"/>
  <c r="I66" i="8" s="1"/>
  <c r="K101" i="8"/>
  <c r="K67" i="8"/>
  <c r="I67" i="8" s="1"/>
  <c r="K135" i="8"/>
  <c r="K95" i="8"/>
  <c r="I95" i="8" s="1"/>
  <c r="K59" i="8"/>
  <c r="I59" i="8" s="1"/>
  <c r="K96" i="8"/>
  <c r="I96" i="8" s="1"/>
  <c r="K54" i="8"/>
  <c r="I54" i="8" s="1"/>
  <c r="K70" i="8"/>
  <c r="I70" i="8" s="1"/>
  <c r="K97" i="8"/>
  <c r="I97" i="8" s="1"/>
  <c r="K53" i="8"/>
  <c r="I53" i="8" s="1"/>
  <c r="K15" i="8"/>
  <c r="I15" i="8" s="1"/>
  <c r="K115" i="8"/>
  <c r="K51" i="8"/>
  <c r="I51" i="8" s="1"/>
  <c r="K127" i="8"/>
  <c r="K128" i="8"/>
  <c r="K92" i="8"/>
  <c r="I92" i="8" s="1"/>
  <c r="K80" i="8"/>
  <c r="I80" i="8" s="1"/>
  <c r="K9" i="8"/>
  <c r="K10" i="8"/>
  <c r="I10" i="8" s="1"/>
  <c r="K138" i="8"/>
  <c r="K42" i="8"/>
  <c r="I42" i="8" s="1"/>
  <c r="K110" i="8"/>
  <c r="K45" i="8"/>
  <c r="I45" i="8" s="1"/>
  <c r="K125" i="8"/>
  <c r="K93" i="8"/>
  <c r="I93" i="8" s="1"/>
  <c r="K61" i="8"/>
  <c r="I61" i="8" s="1"/>
  <c r="K79" i="8"/>
  <c r="I79" i="8" s="1"/>
  <c r="K22" i="8"/>
  <c r="I22" i="8" s="1"/>
  <c r="K11" i="8"/>
  <c r="I11" i="8" s="1"/>
  <c r="K107" i="8"/>
  <c r="K119" i="8"/>
  <c r="K71" i="8"/>
  <c r="I71" i="8" s="1"/>
  <c r="K124" i="8"/>
  <c r="K88" i="8"/>
  <c r="I88" i="8" s="1"/>
  <c r="K68" i="8"/>
  <c r="I68" i="8" s="1"/>
  <c r="K130" i="8"/>
  <c r="K65" i="8"/>
  <c r="I65" i="8" s="1"/>
  <c r="K122" i="8"/>
  <c r="K18" i="8"/>
  <c r="I18" i="8" s="1"/>
  <c r="K98" i="8"/>
  <c r="I98" i="8" s="1"/>
  <c r="K37" i="8"/>
  <c r="I37" i="8" s="1"/>
  <c r="K121" i="8"/>
  <c r="K89" i="8"/>
  <c r="I89" i="8" s="1"/>
  <c r="K38" i="8"/>
  <c r="I38" i="8" s="1"/>
  <c r="K16" i="8"/>
  <c r="I16" i="8" s="1"/>
  <c r="K123" i="8"/>
  <c r="K132" i="8"/>
  <c r="K112" i="8"/>
  <c r="K126" i="8"/>
  <c r="K129" i="8"/>
  <c r="K7" i="8"/>
  <c r="K99" i="8"/>
  <c r="I99" i="8" s="1"/>
  <c r="K103" i="8"/>
  <c r="K43" i="8"/>
  <c r="I43" i="8" s="1"/>
  <c r="K120" i="8"/>
  <c r="K84" i="8"/>
  <c r="I84" i="8" s="1"/>
  <c r="K60" i="8"/>
  <c r="I60" i="8" s="1"/>
  <c r="K118" i="8"/>
  <c r="K139" i="8"/>
  <c r="K114" i="8"/>
  <c r="K47" i="8"/>
  <c r="I47" i="8" s="1"/>
  <c r="K86" i="8"/>
  <c r="I86" i="8" s="1"/>
  <c r="K29" i="8"/>
  <c r="I29" i="8" s="1"/>
  <c r="K117" i="8"/>
  <c r="K85" i="8"/>
  <c r="I85" i="8" s="1"/>
  <c r="K32" i="8"/>
  <c r="I32" i="8" s="1"/>
  <c r="K55" i="8"/>
  <c r="I55" i="8" s="1"/>
  <c r="K35" i="8"/>
  <c r="I35" i="8" s="1"/>
  <c r="K116" i="8"/>
  <c r="K76" i="8"/>
  <c r="I76" i="8" s="1"/>
  <c r="K49" i="8"/>
  <c r="I49" i="8" s="1"/>
  <c r="K106" i="8"/>
  <c r="K44" i="8"/>
  <c r="I44" i="8" s="1"/>
  <c r="K102" i="8"/>
  <c r="K39" i="8"/>
  <c r="I39" i="8" s="1"/>
  <c r="K74" i="8"/>
  <c r="I74" i="8" s="1"/>
  <c r="K21" i="8"/>
  <c r="I21" i="8" s="1"/>
  <c r="K113" i="8"/>
  <c r="K77" i="8"/>
  <c r="I77" i="8" s="1"/>
  <c r="K40" i="8"/>
  <c r="I40" i="8" s="1"/>
  <c r="K91" i="8"/>
  <c r="I91" i="8" s="1"/>
  <c r="K87" i="8"/>
  <c r="I87" i="8" s="1"/>
  <c r="K111" i="8"/>
  <c r="K83" i="8"/>
  <c r="I83" i="8" s="1"/>
  <c r="K5" i="8"/>
  <c r="K27" i="8"/>
  <c r="I27" i="8" s="1"/>
  <c r="K108" i="8"/>
  <c r="K72" i="8"/>
  <c r="I72" i="8" s="1"/>
  <c r="K41" i="8"/>
  <c r="I41" i="8" s="1"/>
  <c r="K94" i="8"/>
  <c r="I94" i="8" s="1"/>
  <c r="K36" i="8"/>
  <c r="I36" i="8" s="1"/>
  <c r="K90" i="8"/>
  <c r="I90" i="8" s="1"/>
  <c r="K31" i="8"/>
  <c r="I31" i="8" s="1"/>
  <c r="K58" i="8"/>
  <c r="I58" i="8" s="1"/>
  <c r="K13" i="8"/>
  <c r="I13" i="8" s="1"/>
  <c r="K109" i="8"/>
  <c r="K73" i="8"/>
  <c r="I73" i="8" s="1"/>
  <c r="K52" i="8"/>
  <c r="I52" i="8" s="1"/>
  <c r="K63" i="8"/>
  <c r="I63" i="8" s="1"/>
  <c r="K75" i="8"/>
  <c r="I75" i="8" s="1"/>
  <c r="K6" i="8"/>
  <c r="I6" i="8" s="1"/>
  <c r="K140" i="8"/>
  <c r="K104" i="8"/>
  <c r="K64" i="8"/>
  <c r="I64" i="8" s="1"/>
  <c r="K33" i="8"/>
  <c r="I33" i="8" s="1"/>
  <c r="K82" i="8"/>
  <c r="I82" i="8" s="1"/>
  <c r="K28" i="8"/>
  <c r="I28" i="8" s="1"/>
  <c r="K78" i="8"/>
  <c r="I78" i="8" s="1"/>
  <c r="K23" i="8"/>
  <c r="I23" i="8" s="1"/>
  <c r="K34" i="8"/>
  <c r="I34" i="8" s="1"/>
  <c r="K137" i="8"/>
  <c r="K105" i="8"/>
  <c r="K69" i="8"/>
  <c r="I69" i="8" s="1"/>
  <c r="K14" i="8"/>
  <c r="I14" i="8" s="1"/>
  <c r="K8" i="8"/>
  <c r="K30" i="8"/>
  <c r="I30" i="8" s="1"/>
  <c r="K81" i="8"/>
  <c r="I81" i="8" s="1"/>
  <c r="K19" i="8"/>
  <c r="I19" i="8" s="1"/>
  <c r="K48" i="8"/>
  <c r="I48" i="8" s="1"/>
  <c r="K46" i="8"/>
  <c r="I46" i="8" s="1"/>
  <c r="I9" i="8" l="1"/>
  <c r="I8" i="8"/>
  <c r="I7" i="8"/>
  <c r="B5" i="5" l="1"/>
  <c r="C5" i="5"/>
  <c r="J9" i="5"/>
  <c r="K9" i="5" s="1"/>
  <c r="J17" i="5"/>
  <c r="K17" i="5" s="1"/>
  <c r="J24" i="5"/>
  <c r="J32" i="5"/>
  <c r="J40" i="5"/>
  <c r="K40" i="5" s="1"/>
  <c r="J41" i="5"/>
  <c r="K41" i="5" s="1"/>
  <c r="J48" i="5"/>
  <c r="K48" i="5" s="1"/>
  <c r="J49" i="5"/>
  <c r="K49" i="5" s="1"/>
  <c r="H7" i="6"/>
  <c r="H11" i="6"/>
  <c r="H12" i="6"/>
  <c r="H13" i="6"/>
  <c r="H14" i="6"/>
  <c r="H15" i="6"/>
  <c r="H16" i="6"/>
  <c r="H17" i="6"/>
  <c r="H18" i="6"/>
  <c r="H19" i="6"/>
  <c r="H20" i="6"/>
  <c r="H21" i="6"/>
  <c r="H22" i="6"/>
  <c r="H23" i="6"/>
  <c r="H24" i="6"/>
  <c r="H25" i="6"/>
  <c r="H26" i="6"/>
  <c r="H27" i="6"/>
  <c r="H28" i="6"/>
  <c r="H29" i="6"/>
  <c r="H30" i="6"/>
  <c r="H31" i="6"/>
  <c r="H32" i="6"/>
  <c r="H33" i="6"/>
  <c r="H34" i="6"/>
  <c r="H35" i="6"/>
  <c r="H36" i="6"/>
  <c r="H37" i="6"/>
  <c r="H38" i="6"/>
  <c r="H39" i="6"/>
  <c r="H40" i="6"/>
  <c r="H41" i="6"/>
  <c r="H42" i="6"/>
  <c r="H43" i="6"/>
  <c r="H44" i="6"/>
  <c r="H45" i="6"/>
  <c r="H46" i="6"/>
  <c r="H47" i="6"/>
  <c r="H48" i="6"/>
  <c r="H49" i="6"/>
  <c r="H50" i="6"/>
  <c r="K32" i="5" l="1"/>
  <c r="L32" i="5" s="1"/>
  <c r="K24" i="5"/>
  <c r="L24" i="5" s="1"/>
  <c r="L17" i="5"/>
  <c r="L40" i="5"/>
  <c r="L49" i="5"/>
  <c r="L48" i="5"/>
  <c r="L41" i="5"/>
  <c r="J38" i="5"/>
  <c r="K38" i="5" s="1"/>
  <c r="J22" i="5"/>
  <c r="K22" i="5" s="1"/>
  <c r="J45" i="5"/>
  <c r="K45" i="5" s="1"/>
  <c r="J37" i="5"/>
  <c r="K37" i="5" s="1"/>
  <c r="J29" i="5"/>
  <c r="K29" i="5" s="1"/>
  <c r="J21" i="5"/>
  <c r="K21" i="5" s="1"/>
  <c r="J13" i="5"/>
  <c r="K13" i="5" s="1"/>
  <c r="J36" i="5"/>
  <c r="K36" i="5" s="1"/>
  <c r="J43" i="5"/>
  <c r="K43" i="5" s="1"/>
  <c r="J35" i="5"/>
  <c r="K35" i="5" s="1"/>
  <c r="J27" i="5"/>
  <c r="K27" i="5" s="1"/>
  <c r="J19" i="5"/>
  <c r="K19" i="5" s="1"/>
  <c r="J11" i="5"/>
  <c r="K11" i="5" s="1"/>
  <c r="J46" i="5"/>
  <c r="K46" i="5" s="1"/>
  <c r="J30" i="5"/>
  <c r="K30" i="5" s="1"/>
  <c r="J14" i="5"/>
  <c r="K14" i="5" s="1"/>
  <c r="J44" i="5"/>
  <c r="K44" i="5" s="1"/>
  <c r="J28" i="5"/>
  <c r="K28" i="5" s="1"/>
  <c r="J20" i="5"/>
  <c r="K20" i="5" s="1"/>
  <c r="J12" i="5"/>
  <c r="K12" i="5" s="1"/>
  <c r="J42" i="5"/>
  <c r="K42" i="5" s="1"/>
  <c r="J34" i="5"/>
  <c r="K34" i="5" s="1"/>
  <c r="J26" i="5"/>
  <c r="K26" i="5" s="1"/>
  <c r="J18" i="5"/>
  <c r="K18" i="5" s="1"/>
  <c r="J10" i="5"/>
  <c r="K10" i="5" s="1"/>
  <c r="J33" i="5"/>
  <c r="K33" i="5" s="1"/>
  <c r="J25" i="5"/>
  <c r="K25" i="5" s="1"/>
  <c r="J16" i="5"/>
  <c r="K16" i="5" s="1"/>
  <c r="J8" i="5"/>
  <c r="K8" i="5" s="1"/>
  <c r="J47" i="5"/>
  <c r="K47" i="5" s="1"/>
  <c r="J39" i="5"/>
  <c r="K39" i="5" s="1"/>
  <c r="J31" i="5"/>
  <c r="K31" i="5" s="1"/>
  <c r="J23" i="5"/>
  <c r="K23" i="5" s="1"/>
  <c r="J15" i="5"/>
  <c r="K15" i="5" s="1"/>
  <c r="J7" i="5"/>
  <c r="K7" i="5" s="1"/>
  <c r="J6" i="5"/>
  <c r="K6" i="5" s="1"/>
  <c r="J140" i="6"/>
  <c r="A140" i="6"/>
  <c r="J139" i="6"/>
  <c r="A139" i="6"/>
  <c r="J138" i="6"/>
  <c r="A138" i="6"/>
  <c r="J137" i="6"/>
  <c r="A137" i="6"/>
  <c r="J136" i="6"/>
  <c r="A136" i="6"/>
  <c r="J135" i="6"/>
  <c r="A135" i="6"/>
  <c r="J134" i="6"/>
  <c r="A134" i="6"/>
  <c r="J133" i="6"/>
  <c r="A133" i="6"/>
  <c r="J132" i="6"/>
  <c r="A132" i="6"/>
  <c r="J131" i="6"/>
  <c r="A131" i="6"/>
  <c r="J130" i="6"/>
  <c r="A130" i="6"/>
  <c r="J129" i="6"/>
  <c r="A129" i="6"/>
  <c r="J128" i="6"/>
  <c r="A128" i="6"/>
  <c r="J127" i="6"/>
  <c r="A127" i="6"/>
  <c r="J126" i="6"/>
  <c r="A126" i="6"/>
  <c r="J125" i="6"/>
  <c r="A125" i="6"/>
  <c r="J124" i="6"/>
  <c r="A124" i="6"/>
  <c r="J123" i="6"/>
  <c r="A123" i="6"/>
  <c r="J122" i="6"/>
  <c r="A122" i="6"/>
  <c r="J121" i="6"/>
  <c r="A121" i="6"/>
  <c r="J120" i="6"/>
  <c r="A120" i="6"/>
  <c r="J119" i="6"/>
  <c r="A119" i="6"/>
  <c r="J118" i="6"/>
  <c r="A118" i="6"/>
  <c r="J117" i="6"/>
  <c r="A117" i="6"/>
  <c r="J116" i="6"/>
  <c r="A116" i="6"/>
  <c r="J115" i="6"/>
  <c r="A115" i="6"/>
  <c r="J114" i="6"/>
  <c r="A114" i="6"/>
  <c r="J113" i="6"/>
  <c r="A113" i="6"/>
  <c r="J112" i="6"/>
  <c r="A112" i="6"/>
  <c r="J111" i="6"/>
  <c r="A111" i="6"/>
  <c r="J110" i="6"/>
  <c r="A110" i="6"/>
  <c r="J109" i="6"/>
  <c r="A109" i="6"/>
  <c r="J108" i="6"/>
  <c r="A108" i="6"/>
  <c r="J107" i="6"/>
  <c r="A107" i="6"/>
  <c r="J106" i="6"/>
  <c r="A106" i="6"/>
  <c r="J105" i="6"/>
  <c r="A105" i="6"/>
  <c r="J104" i="6"/>
  <c r="A104" i="6"/>
  <c r="J103" i="6"/>
  <c r="A103" i="6"/>
  <c r="J102" i="6"/>
  <c r="A102" i="6"/>
  <c r="J101" i="6"/>
  <c r="A101" i="6"/>
  <c r="J100" i="6"/>
  <c r="A100" i="6"/>
  <c r="J99" i="6"/>
  <c r="A99" i="6"/>
  <c r="J98" i="6"/>
  <c r="A98" i="6"/>
  <c r="J97" i="6"/>
  <c r="A97" i="6"/>
  <c r="J96" i="6"/>
  <c r="A96" i="6"/>
  <c r="J95" i="6"/>
  <c r="A95" i="6"/>
  <c r="J94" i="6"/>
  <c r="A94" i="6"/>
  <c r="J93" i="6"/>
  <c r="A93" i="6"/>
  <c r="J92" i="6"/>
  <c r="A92" i="6"/>
  <c r="J91" i="6"/>
  <c r="A91" i="6"/>
  <c r="J90" i="6"/>
  <c r="A90" i="6"/>
  <c r="J89" i="6"/>
  <c r="A89" i="6"/>
  <c r="J88" i="6"/>
  <c r="A88" i="6"/>
  <c r="J87" i="6"/>
  <c r="A87" i="6"/>
  <c r="J86" i="6"/>
  <c r="A86" i="6"/>
  <c r="J85" i="6"/>
  <c r="A85" i="6"/>
  <c r="J84" i="6"/>
  <c r="A84" i="6"/>
  <c r="J83" i="6"/>
  <c r="A83" i="6"/>
  <c r="J82" i="6"/>
  <c r="A82" i="6"/>
  <c r="J81" i="6"/>
  <c r="A81" i="6"/>
  <c r="J80" i="6"/>
  <c r="A80" i="6"/>
  <c r="J79" i="6"/>
  <c r="A79" i="6"/>
  <c r="J78" i="6"/>
  <c r="A78" i="6"/>
  <c r="J77" i="6"/>
  <c r="A77" i="6"/>
  <c r="J76" i="6"/>
  <c r="A76" i="6"/>
  <c r="J75" i="6"/>
  <c r="A75" i="6"/>
  <c r="J74" i="6"/>
  <c r="A74" i="6"/>
  <c r="J73" i="6"/>
  <c r="A73" i="6"/>
  <c r="J72" i="6"/>
  <c r="A72" i="6"/>
  <c r="J71" i="6"/>
  <c r="A71" i="6"/>
  <c r="J70" i="6"/>
  <c r="A70" i="6"/>
  <c r="J69" i="6"/>
  <c r="A69" i="6"/>
  <c r="J68" i="6"/>
  <c r="A68" i="6"/>
  <c r="J67" i="6"/>
  <c r="A67" i="6"/>
  <c r="J66" i="6"/>
  <c r="A66" i="6"/>
  <c r="J65" i="6"/>
  <c r="A65" i="6"/>
  <c r="J64" i="6"/>
  <c r="A64" i="6"/>
  <c r="J63" i="6"/>
  <c r="A63" i="6"/>
  <c r="J62" i="6"/>
  <c r="A62" i="6"/>
  <c r="J61" i="6"/>
  <c r="A61" i="6"/>
  <c r="J60" i="6"/>
  <c r="A60" i="6"/>
  <c r="J59" i="6"/>
  <c r="A59" i="6"/>
  <c r="J58" i="6"/>
  <c r="A58" i="6"/>
  <c r="J57" i="6"/>
  <c r="A57" i="6"/>
  <c r="J56" i="6"/>
  <c r="A56" i="6"/>
  <c r="J55" i="6"/>
  <c r="A55" i="6"/>
  <c r="J54" i="6"/>
  <c r="A54" i="6"/>
  <c r="J53" i="6"/>
  <c r="A53" i="6"/>
  <c r="J52" i="6"/>
  <c r="A52" i="6"/>
  <c r="J51" i="6"/>
  <c r="A51" i="6"/>
  <c r="J50" i="6"/>
  <c r="J49" i="6"/>
  <c r="J48" i="6"/>
  <c r="J47" i="6"/>
  <c r="J46" i="6"/>
  <c r="J45" i="6"/>
  <c r="J44" i="6"/>
  <c r="J43" i="6"/>
  <c r="J42" i="6"/>
  <c r="J41" i="6"/>
  <c r="J40" i="6"/>
  <c r="J39" i="6"/>
  <c r="J38" i="6"/>
  <c r="J37" i="6"/>
  <c r="J36" i="6"/>
  <c r="J35" i="6"/>
  <c r="J34" i="6"/>
  <c r="J33" i="6"/>
  <c r="J32" i="6"/>
  <c r="J31" i="6"/>
  <c r="J30" i="6"/>
  <c r="J29" i="6"/>
  <c r="J28" i="6"/>
  <c r="J27" i="6"/>
  <c r="J26" i="6"/>
  <c r="J25" i="6"/>
  <c r="J24" i="6"/>
  <c r="J23" i="6"/>
  <c r="J22" i="6"/>
  <c r="J21" i="6"/>
  <c r="J20" i="6"/>
  <c r="J19" i="6"/>
  <c r="J18" i="6"/>
  <c r="J17" i="6"/>
  <c r="J16" i="6"/>
  <c r="J15" i="6"/>
  <c r="J14" i="6"/>
  <c r="J13" i="6"/>
  <c r="J12" i="6"/>
  <c r="J11" i="6"/>
  <c r="J10" i="6"/>
  <c r="H10" i="6"/>
  <c r="J9" i="6"/>
  <c r="H9" i="6"/>
  <c r="J8" i="6"/>
  <c r="H8" i="6"/>
  <c r="J7" i="6"/>
  <c r="A7" i="6"/>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J6" i="6"/>
  <c r="H6" i="6"/>
  <c r="J5" i="6"/>
  <c r="N139" i="5"/>
  <c r="L139" i="5"/>
  <c r="N138" i="5"/>
  <c r="L138" i="5"/>
  <c r="N137" i="5"/>
  <c r="L137" i="5"/>
  <c r="N136" i="5"/>
  <c r="L136" i="5"/>
  <c r="N135" i="5"/>
  <c r="L135" i="5"/>
  <c r="N134" i="5"/>
  <c r="L134" i="5"/>
  <c r="N133" i="5"/>
  <c r="L133" i="5"/>
  <c r="N132" i="5"/>
  <c r="L132" i="5"/>
  <c r="N131" i="5"/>
  <c r="L131" i="5"/>
  <c r="N130" i="5"/>
  <c r="L130" i="5"/>
  <c r="N129" i="5"/>
  <c r="L129" i="5"/>
  <c r="N128" i="5"/>
  <c r="L128" i="5"/>
  <c r="N127" i="5"/>
  <c r="L127" i="5"/>
  <c r="N126" i="5"/>
  <c r="L126" i="5"/>
  <c r="N125" i="5"/>
  <c r="L125" i="5"/>
  <c r="N124" i="5"/>
  <c r="L124" i="5"/>
  <c r="N123" i="5"/>
  <c r="L123" i="5"/>
  <c r="N122" i="5"/>
  <c r="L122" i="5"/>
  <c r="N121" i="5"/>
  <c r="L121" i="5"/>
  <c r="N120" i="5"/>
  <c r="L120" i="5"/>
  <c r="N119" i="5"/>
  <c r="L119" i="5"/>
  <c r="N118" i="5"/>
  <c r="L118" i="5"/>
  <c r="N117" i="5"/>
  <c r="L117" i="5"/>
  <c r="N116" i="5"/>
  <c r="L116" i="5"/>
  <c r="N115" i="5"/>
  <c r="L115" i="5"/>
  <c r="N114" i="5"/>
  <c r="L114" i="5"/>
  <c r="N113" i="5"/>
  <c r="L113" i="5"/>
  <c r="N112" i="5"/>
  <c r="L112" i="5"/>
  <c r="N111" i="5"/>
  <c r="L111" i="5"/>
  <c r="N110" i="5"/>
  <c r="L110" i="5"/>
  <c r="N109" i="5"/>
  <c r="L109" i="5"/>
  <c r="N108" i="5"/>
  <c r="L108" i="5"/>
  <c r="N107" i="5"/>
  <c r="L107" i="5"/>
  <c r="N106" i="5"/>
  <c r="L106" i="5"/>
  <c r="N105" i="5"/>
  <c r="L105" i="5"/>
  <c r="N104" i="5"/>
  <c r="L104" i="5"/>
  <c r="N103" i="5"/>
  <c r="L103" i="5"/>
  <c r="N102" i="5"/>
  <c r="L102" i="5"/>
  <c r="N101" i="5"/>
  <c r="L101" i="5"/>
  <c r="N100" i="5"/>
  <c r="N99" i="5"/>
  <c r="N98" i="5"/>
  <c r="N97" i="5"/>
  <c r="N96" i="5"/>
  <c r="N95" i="5"/>
  <c r="N94" i="5"/>
  <c r="N93" i="5"/>
  <c r="N92" i="5"/>
  <c r="N91" i="5"/>
  <c r="N90" i="5"/>
  <c r="N89" i="5"/>
  <c r="N88" i="5"/>
  <c r="N87" i="5"/>
  <c r="N86" i="5"/>
  <c r="N85" i="5"/>
  <c r="N84" i="5"/>
  <c r="N83" i="5"/>
  <c r="N82" i="5"/>
  <c r="N81" i="5"/>
  <c r="N80" i="5"/>
  <c r="N79" i="5"/>
  <c r="N78" i="5"/>
  <c r="N77" i="5"/>
  <c r="N76" i="5"/>
  <c r="N75" i="5"/>
  <c r="N74" i="5"/>
  <c r="N73" i="5"/>
  <c r="N72" i="5"/>
  <c r="N71" i="5"/>
  <c r="N70" i="5"/>
  <c r="N69" i="5"/>
  <c r="N68" i="5"/>
  <c r="N67" i="5"/>
  <c r="N66" i="5"/>
  <c r="N65" i="5"/>
  <c r="N64" i="5"/>
  <c r="N63" i="5"/>
  <c r="N62" i="5"/>
  <c r="N61" i="5"/>
  <c r="N60" i="5"/>
  <c r="N59" i="5"/>
  <c r="N58" i="5"/>
  <c r="N57" i="5"/>
  <c r="N56" i="5"/>
  <c r="N55" i="5"/>
  <c r="N54" i="5"/>
  <c r="N53" i="5"/>
  <c r="N52" i="5"/>
  <c r="N51" i="5"/>
  <c r="N50" i="5"/>
  <c r="N49" i="5"/>
  <c r="N48" i="5"/>
  <c r="N47" i="5"/>
  <c r="N46" i="5"/>
  <c r="N45" i="5"/>
  <c r="N44" i="5"/>
  <c r="N43" i="5"/>
  <c r="N42" i="5"/>
  <c r="N41" i="5"/>
  <c r="N40" i="5"/>
  <c r="N39" i="5"/>
  <c r="N38" i="5"/>
  <c r="N37" i="5"/>
  <c r="N36" i="5"/>
  <c r="N35" i="5"/>
  <c r="N34" i="5"/>
  <c r="N33" i="5"/>
  <c r="N32" i="5"/>
  <c r="N31" i="5"/>
  <c r="N30" i="5"/>
  <c r="N29" i="5"/>
  <c r="N28" i="5"/>
  <c r="N27" i="5"/>
  <c r="N26" i="5"/>
  <c r="N25" i="5"/>
  <c r="N24" i="5"/>
  <c r="N23" i="5"/>
  <c r="N22" i="5"/>
  <c r="S21" i="5"/>
  <c r="R21" i="5"/>
  <c r="Q21" i="5"/>
  <c r="P21" i="5"/>
  <c r="N21" i="5"/>
  <c r="S20" i="5"/>
  <c r="R20" i="5"/>
  <c r="Q20" i="5"/>
  <c r="P20" i="5"/>
  <c r="N20" i="5"/>
  <c r="S19" i="5"/>
  <c r="R19" i="5"/>
  <c r="Q19" i="5"/>
  <c r="P19" i="5"/>
  <c r="N19" i="5"/>
  <c r="S18" i="5"/>
  <c r="R18" i="5"/>
  <c r="Q18" i="5"/>
  <c r="P18" i="5"/>
  <c r="N18" i="5"/>
  <c r="S17" i="5"/>
  <c r="R17" i="5"/>
  <c r="Q17" i="5"/>
  <c r="P17" i="5"/>
  <c r="N17" i="5"/>
  <c r="S16" i="5"/>
  <c r="R16" i="5"/>
  <c r="Q16" i="5"/>
  <c r="P16" i="5"/>
  <c r="N16" i="5"/>
  <c r="S15" i="5"/>
  <c r="R15" i="5"/>
  <c r="Q15" i="5"/>
  <c r="P15" i="5"/>
  <c r="N15" i="5"/>
  <c r="S14" i="5"/>
  <c r="R14" i="5"/>
  <c r="Q14" i="5"/>
  <c r="P14" i="5"/>
  <c r="N14" i="5"/>
  <c r="S13" i="5"/>
  <c r="R13" i="5"/>
  <c r="Q13" i="5"/>
  <c r="P13" i="5"/>
  <c r="N13" i="5"/>
  <c r="S12" i="5"/>
  <c r="R12" i="5"/>
  <c r="Q12" i="5"/>
  <c r="P12" i="5"/>
  <c r="N12" i="5"/>
  <c r="S11" i="5"/>
  <c r="R11" i="5"/>
  <c r="Q11" i="5"/>
  <c r="P11" i="5"/>
  <c r="N11" i="5"/>
  <c r="S10" i="5"/>
  <c r="R10" i="5"/>
  <c r="Q10" i="5"/>
  <c r="P10" i="5"/>
  <c r="N10" i="5"/>
  <c r="S9" i="5"/>
  <c r="R9" i="5"/>
  <c r="Q9" i="5"/>
  <c r="P9" i="5"/>
  <c r="N9" i="5"/>
  <c r="S8" i="5"/>
  <c r="R8" i="5"/>
  <c r="Q8" i="5"/>
  <c r="P8" i="5"/>
  <c r="N8" i="5"/>
  <c r="S7" i="5"/>
  <c r="R7" i="5"/>
  <c r="Q7" i="5"/>
  <c r="P7" i="5"/>
  <c r="N7" i="5"/>
  <c r="S6" i="5"/>
  <c r="R6" i="5"/>
  <c r="Q6" i="5"/>
  <c r="P6" i="5"/>
  <c r="N6" i="5"/>
  <c r="S5" i="5"/>
  <c r="R5" i="5"/>
  <c r="Q5" i="5"/>
  <c r="P5" i="5"/>
  <c r="N5" i="5"/>
  <c r="L21" i="5" l="1"/>
  <c r="L42" i="5"/>
  <c r="L11" i="5"/>
  <c r="L29" i="5"/>
  <c r="L16" i="5"/>
  <c r="L12" i="5"/>
  <c r="L19" i="5"/>
  <c r="L37" i="5"/>
  <c r="L25" i="5"/>
  <c r="L20" i="5"/>
  <c r="L27" i="5"/>
  <c r="L45" i="5"/>
  <c r="L46" i="5"/>
  <c r="L15" i="5"/>
  <c r="L33" i="5"/>
  <c r="L28" i="5"/>
  <c r="L35" i="5"/>
  <c r="L22" i="5"/>
  <c r="L23" i="5"/>
  <c r="L44" i="5"/>
  <c r="L43" i="5"/>
  <c r="L38" i="5"/>
  <c r="L34" i="5"/>
  <c r="L31" i="5"/>
  <c r="L18" i="5"/>
  <c r="L14" i="5"/>
  <c r="L36" i="5"/>
  <c r="L47" i="5"/>
  <c r="L39" i="5"/>
  <c r="L26" i="5"/>
  <c r="L30" i="5"/>
  <c r="L13" i="5"/>
  <c r="O26" i="5"/>
  <c r="M26" i="5" s="1"/>
  <c r="T17" i="5"/>
  <c r="T15" i="5"/>
  <c r="T9" i="5"/>
  <c r="T7" i="5"/>
  <c r="O34" i="5"/>
  <c r="M34" i="5" s="1"/>
  <c r="O138" i="5"/>
  <c r="O24" i="5"/>
  <c r="M24" i="5" s="1"/>
  <c r="O32" i="5"/>
  <c r="M32" i="5" s="1"/>
  <c r="O135" i="5"/>
  <c r="O10" i="5"/>
  <c r="O9" i="5"/>
  <c r="O13" i="5"/>
  <c r="M13" i="5" s="1"/>
  <c r="O15" i="5"/>
  <c r="M15" i="5" s="1"/>
  <c r="O17" i="5"/>
  <c r="M17" i="5" s="1"/>
  <c r="O22" i="5"/>
  <c r="M22" i="5" s="1"/>
  <c r="T5" i="5"/>
  <c r="T6" i="5"/>
  <c r="O11" i="5"/>
  <c r="M11" i="5" s="1"/>
  <c r="T12" i="5"/>
  <c r="T13" i="5"/>
  <c r="T14" i="5"/>
  <c r="O19" i="5"/>
  <c r="M19" i="5" s="1"/>
  <c r="O21" i="5"/>
  <c r="M21" i="5" s="1"/>
  <c r="O30" i="5"/>
  <c r="M30" i="5" s="1"/>
  <c r="O139" i="5"/>
  <c r="T8" i="5"/>
  <c r="T11" i="5"/>
  <c r="T16" i="5"/>
  <c r="T19" i="5"/>
  <c r="T21" i="5"/>
  <c r="T10" i="5"/>
  <c r="O28" i="5"/>
  <c r="M28" i="5" s="1"/>
  <c r="T18" i="5"/>
  <c r="T20" i="5"/>
  <c r="O36" i="5"/>
  <c r="M36" i="5" s="1"/>
  <c r="K5" i="6"/>
  <c r="K136" i="6"/>
  <c r="K59" i="6"/>
  <c r="K87" i="6"/>
  <c r="K123" i="6"/>
  <c r="K10" i="6"/>
  <c r="I10" i="6" s="1"/>
  <c r="K27" i="6"/>
  <c r="I27" i="6" s="1"/>
  <c r="K29" i="6"/>
  <c r="I29" i="6" s="1"/>
  <c r="K95" i="6"/>
  <c r="K18" i="6"/>
  <c r="I18" i="6" s="1"/>
  <c r="K31" i="6"/>
  <c r="I31" i="6" s="1"/>
  <c r="K39" i="6"/>
  <c r="I39" i="6" s="1"/>
  <c r="K47" i="6"/>
  <c r="I47" i="6" s="1"/>
  <c r="K67" i="6"/>
  <c r="K75" i="6"/>
  <c r="K103" i="6"/>
  <c r="K111" i="6"/>
  <c r="K131" i="6"/>
  <c r="K139" i="6"/>
  <c r="K24" i="6"/>
  <c r="I24" i="6" s="1"/>
  <c r="K35" i="6"/>
  <c r="I35" i="6" s="1"/>
  <c r="K37" i="6"/>
  <c r="I37" i="6" s="1"/>
  <c r="K83" i="6"/>
  <c r="K6" i="6"/>
  <c r="I6" i="6" s="1"/>
  <c r="K55" i="6"/>
  <c r="K91" i="6"/>
  <c r="K119" i="6"/>
  <c r="K12" i="6"/>
  <c r="I12" i="6" s="1"/>
  <c r="K13" i="6"/>
  <c r="I13" i="6" s="1"/>
  <c r="K14" i="6"/>
  <c r="I14" i="6" s="1"/>
  <c r="K63" i="6"/>
  <c r="K127" i="6"/>
  <c r="K140" i="6"/>
  <c r="K20" i="6"/>
  <c r="I20" i="6" s="1"/>
  <c r="K21" i="6"/>
  <c r="I21" i="6" s="1"/>
  <c r="K22" i="6"/>
  <c r="I22" i="6" s="1"/>
  <c r="K32" i="6"/>
  <c r="I32" i="6" s="1"/>
  <c r="K43" i="6"/>
  <c r="I43" i="6" s="1"/>
  <c r="K71" i="6"/>
  <c r="K79" i="6"/>
  <c r="K99" i="6"/>
  <c r="K107" i="6"/>
  <c r="K135" i="6"/>
  <c r="K23" i="6"/>
  <c r="I23" i="6" s="1"/>
  <c r="K51" i="6"/>
  <c r="K115" i="6"/>
  <c r="K33" i="6"/>
  <c r="I33" i="6" s="1"/>
  <c r="K8" i="6"/>
  <c r="I8" i="6" s="1"/>
  <c r="K16" i="6"/>
  <c r="I16" i="6" s="1"/>
  <c r="K7" i="6"/>
  <c r="I7" i="6" s="1"/>
  <c r="K15" i="6"/>
  <c r="I15" i="6" s="1"/>
  <c r="K30" i="6"/>
  <c r="I30" i="6" s="1"/>
  <c r="K38" i="6"/>
  <c r="I38" i="6" s="1"/>
  <c r="K42" i="6"/>
  <c r="I42" i="6" s="1"/>
  <c r="K46" i="6"/>
  <c r="I46" i="6" s="1"/>
  <c r="K54" i="6"/>
  <c r="K58" i="6"/>
  <c r="K66" i="6"/>
  <c r="K70" i="6"/>
  <c r="K74" i="6"/>
  <c r="K78" i="6"/>
  <c r="K82" i="6"/>
  <c r="K86" i="6"/>
  <c r="K90" i="6"/>
  <c r="K94" i="6"/>
  <c r="K98" i="6"/>
  <c r="K102" i="6"/>
  <c r="K106" i="6"/>
  <c r="K110" i="6"/>
  <c r="K114" i="6"/>
  <c r="K118" i="6"/>
  <c r="K122" i="6"/>
  <c r="K126" i="6"/>
  <c r="K130" i="6"/>
  <c r="K134" i="6"/>
  <c r="K138" i="6"/>
  <c r="K25" i="6"/>
  <c r="I25" i="6" s="1"/>
  <c r="K50" i="6"/>
  <c r="I50" i="6" s="1"/>
  <c r="K62" i="6"/>
  <c r="K17" i="6"/>
  <c r="I17" i="6" s="1"/>
  <c r="K36" i="6"/>
  <c r="I36" i="6" s="1"/>
  <c r="K45" i="6"/>
  <c r="I45" i="6" s="1"/>
  <c r="K53" i="6"/>
  <c r="K69" i="6"/>
  <c r="K73" i="6"/>
  <c r="K77" i="6"/>
  <c r="K81" i="6"/>
  <c r="K85" i="6"/>
  <c r="K89" i="6"/>
  <c r="K93" i="6"/>
  <c r="K97" i="6"/>
  <c r="K101" i="6"/>
  <c r="K105" i="6"/>
  <c r="K109" i="6"/>
  <c r="K113" i="6"/>
  <c r="K117" i="6"/>
  <c r="K121" i="6"/>
  <c r="K125" i="6"/>
  <c r="K129" i="6"/>
  <c r="K133" i="6"/>
  <c r="K137" i="6"/>
  <c r="K9" i="6"/>
  <c r="I9" i="6" s="1"/>
  <c r="K28" i="6"/>
  <c r="I28" i="6" s="1"/>
  <c r="K41" i="6"/>
  <c r="I41" i="6" s="1"/>
  <c r="K49" i="6"/>
  <c r="I49" i="6" s="1"/>
  <c r="K57" i="6"/>
  <c r="K61" i="6"/>
  <c r="K65" i="6"/>
  <c r="K11" i="6"/>
  <c r="I11" i="6" s="1"/>
  <c r="K19" i="6"/>
  <c r="I19" i="6" s="1"/>
  <c r="K26" i="6"/>
  <c r="I26" i="6" s="1"/>
  <c r="K34" i="6"/>
  <c r="I34" i="6" s="1"/>
  <c r="K40" i="6"/>
  <c r="I40" i="6" s="1"/>
  <c r="K44" i="6"/>
  <c r="I44" i="6" s="1"/>
  <c r="K48" i="6"/>
  <c r="I48" i="6" s="1"/>
  <c r="K52" i="6"/>
  <c r="K56" i="6"/>
  <c r="K60" i="6"/>
  <c r="K64" i="6"/>
  <c r="K68" i="6"/>
  <c r="K72" i="6"/>
  <c r="K76" i="6"/>
  <c r="K80" i="6"/>
  <c r="K84" i="6"/>
  <c r="K88" i="6"/>
  <c r="K92" i="6"/>
  <c r="K96" i="6"/>
  <c r="K100" i="6"/>
  <c r="K104" i="6"/>
  <c r="K108" i="6"/>
  <c r="K112" i="6"/>
  <c r="K116" i="6"/>
  <c r="K120" i="6"/>
  <c r="K124" i="6"/>
  <c r="K128" i="6"/>
  <c r="K132" i="6"/>
  <c r="O25" i="5"/>
  <c r="M25" i="5" s="1"/>
  <c r="O43" i="5"/>
  <c r="M43" i="5" s="1"/>
  <c r="O51" i="5"/>
  <c r="M51" i="5" s="1"/>
  <c r="O59" i="5"/>
  <c r="M59" i="5" s="1"/>
  <c r="O67" i="5"/>
  <c r="M67" i="5" s="1"/>
  <c r="O75" i="5"/>
  <c r="M75" i="5" s="1"/>
  <c r="O83" i="5"/>
  <c r="M83" i="5" s="1"/>
  <c r="O91" i="5"/>
  <c r="M91" i="5" s="1"/>
  <c r="O99" i="5"/>
  <c r="M99" i="5" s="1"/>
  <c r="O107" i="5"/>
  <c r="O115" i="5"/>
  <c r="O123" i="5"/>
  <c r="O131" i="5"/>
  <c r="O7" i="5"/>
  <c r="O5" i="5"/>
  <c r="O12" i="5"/>
  <c r="M12" i="5" s="1"/>
  <c r="O38" i="5"/>
  <c r="M38" i="5" s="1"/>
  <c r="O46" i="5"/>
  <c r="M46" i="5" s="1"/>
  <c r="O50" i="5"/>
  <c r="M50" i="5" s="1"/>
  <c r="O58" i="5"/>
  <c r="M58" i="5" s="1"/>
  <c r="O70" i="5"/>
  <c r="M70" i="5" s="1"/>
  <c r="O74" i="5"/>
  <c r="M74" i="5" s="1"/>
  <c r="O82" i="5"/>
  <c r="M82" i="5" s="1"/>
  <c r="O94" i="5"/>
  <c r="M94" i="5" s="1"/>
  <c r="O102" i="5"/>
  <c r="O110" i="5"/>
  <c r="O118" i="5"/>
  <c r="O122" i="5"/>
  <c r="O134" i="5"/>
  <c r="O20" i="5"/>
  <c r="M20" i="5" s="1"/>
  <c r="O23" i="5"/>
  <c r="M23" i="5" s="1"/>
  <c r="O31" i="5"/>
  <c r="M31" i="5" s="1"/>
  <c r="O42" i="5"/>
  <c r="M42" i="5" s="1"/>
  <c r="O54" i="5"/>
  <c r="M54" i="5" s="1"/>
  <c r="O62" i="5"/>
  <c r="M62" i="5" s="1"/>
  <c r="O66" i="5"/>
  <c r="M66" i="5" s="1"/>
  <c r="O78" i="5"/>
  <c r="M78" i="5" s="1"/>
  <c r="O86" i="5"/>
  <c r="M86" i="5" s="1"/>
  <c r="O90" i="5"/>
  <c r="M90" i="5" s="1"/>
  <c r="O98" i="5"/>
  <c r="M98" i="5" s="1"/>
  <c r="O106" i="5"/>
  <c r="O114" i="5"/>
  <c r="O126" i="5"/>
  <c r="O130" i="5"/>
  <c r="O14" i="5"/>
  <c r="M14" i="5" s="1"/>
  <c r="O37" i="5"/>
  <c r="M37" i="5" s="1"/>
  <c r="O45" i="5"/>
  <c r="M45" i="5" s="1"/>
  <c r="O53" i="5"/>
  <c r="M53" i="5" s="1"/>
  <c r="O61" i="5"/>
  <c r="M61" i="5" s="1"/>
  <c r="O69" i="5"/>
  <c r="M69" i="5" s="1"/>
  <c r="O77" i="5"/>
  <c r="M77" i="5" s="1"/>
  <c r="O85" i="5"/>
  <c r="M85" i="5" s="1"/>
  <c r="O93" i="5"/>
  <c r="M93" i="5" s="1"/>
  <c r="O101" i="5"/>
  <c r="O109" i="5"/>
  <c r="O117" i="5"/>
  <c r="O129" i="5"/>
  <c r="O137" i="5"/>
  <c r="O6" i="5"/>
  <c r="O29" i="5"/>
  <c r="M29" i="5" s="1"/>
  <c r="O41" i="5"/>
  <c r="M41" i="5" s="1"/>
  <c r="O49" i="5"/>
  <c r="M49" i="5" s="1"/>
  <c r="O57" i="5"/>
  <c r="M57" i="5" s="1"/>
  <c r="O65" i="5"/>
  <c r="M65" i="5" s="1"/>
  <c r="O73" i="5"/>
  <c r="M73" i="5" s="1"/>
  <c r="O81" i="5"/>
  <c r="M81" i="5" s="1"/>
  <c r="O89" i="5"/>
  <c r="M89" i="5" s="1"/>
  <c r="O97" i="5"/>
  <c r="M97" i="5" s="1"/>
  <c r="O105" i="5"/>
  <c r="O113" i="5"/>
  <c r="O121" i="5"/>
  <c r="O125" i="5"/>
  <c r="O133" i="5"/>
  <c r="O16" i="5"/>
  <c r="M16" i="5" s="1"/>
  <c r="O40" i="5"/>
  <c r="M40" i="5" s="1"/>
  <c r="O48" i="5"/>
  <c r="M48" i="5" s="1"/>
  <c r="O60" i="5"/>
  <c r="M60" i="5" s="1"/>
  <c r="O64" i="5"/>
  <c r="M64" i="5" s="1"/>
  <c r="O72" i="5"/>
  <c r="M72" i="5" s="1"/>
  <c r="O84" i="5"/>
  <c r="M84" i="5" s="1"/>
  <c r="O88" i="5"/>
  <c r="M88" i="5" s="1"/>
  <c r="O96" i="5"/>
  <c r="M96" i="5" s="1"/>
  <c r="O104" i="5"/>
  <c r="O112" i="5"/>
  <c r="O120" i="5"/>
  <c r="O128" i="5"/>
  <c r="O136" i="5"/>
  <c r="O8" i="5"/>
  <c r="O27" i="5"/>
  <c r="M27" i="5" s="1"/>
  <c r="O35" i="5"/>
  <c r="M35" i="5" s="1"/>
  <c r="O44" i="5"/>
  <c r="M44" i="5" s="1"/>
  <c r="O52" i="5"/>
  <c r="M52" i="5" s="1"/>
  <c r="O56" i="5"/>
  <c r="M56" i="5" s="1"/>
  <c r="O68" i="5"/>
  <c r="M68" i="5" s="1"/>
  <c r="O76" i="5"/>
  <c r="M76" i="5" s="1"/>
  <c r="O80" i="5"/>
  <c r="M80" i="5" s="1"/>
  <c r="O92" i="5"/>
  <c r="M92" i="5" s="1"/>
  <c r="O100" i="5"/>
  <c r="M100" i="5" s="1"/>
  <c r="O108" i="5"/>
  <c r="O116" i="5"/>
  <c r="O124" i="5"/>
  <c r="O132" i="5"/>
  <c r="O18" i="5"/>
  <c r="M18" i="5" s="1"/>
  <c r="O33" i="5"/>
  <c r="M33" i="5" s="1"/>
  <c r="O39" i="5"/>
  <c r="M39" i="5" s="1"/>
  <c r="O47" i="5"/>
  <c r="M47" i="5" s="1"/>
  <c r="O55" i="5"/>
  <c r="M55" i="5" s="1"/>
  <c r="O63" i="5"/>
  <c r="M63" i="5" s="1"/>
  <c r="O71" i="5"/>
  <c r="M71" i="5" s="1"/>
  <c r="O79" i="5"/>
  <c r="M79" i="5" s="1"/>
  <c r="O87" i="5"/>
  <c r="M87" i="5" s="1"/>
  <c r="O95" i="5"/>
  <c r="M95" i="5" s="1"/>
  <c r="O103" i="5"/>
  <c r="O111" i="5"/>
  <c r="O119" i="5"/>
  <c r="O127" i="5"/>
  <c r="L10" i="5" l="1"/>
  <c r="M10" i="5" s="1"/>
  <c r="L9" i="5"/>
  <c r="M9" i="5" s="1"/>
  <c r="L8" i="5"/>
  <c r="M8" i="5" s="1"/>
  <c r="L7" i="5"/>
  <c r="M7" i="5" s="1"/>
  <c r="L6" i="5"/>
  <c r="M6" i="5" s="1"/>
  <c r="L5" i="5"/>
  <c r="M5" i="5" s="1"/>
  <c r="AK40" i="3" l="1"/>
  <c r="AK38" i="3"/>
  <c r="AK36" i="3"/>
  <c r="AK34" i="3"/>
  <c r="AK9" i="3"/>
  <c r="AK8" i="3"/>
  <c r="AK2" i="3" s="1"/>
  <c r="R25" i="3" s="1"/>
  <c r="AK7" i="3"/>
  <c r="R24" i="3"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丹羽　亮介</author>
    <author>薄井　俊天</author>
  </authors>
  <commentList>
    <comment ref="E4" authorId="0" shapeId="0" xr:uid="{A6D0300C-31F6-4BA0-A67E-3982623E162A}">
      <text>
        <r>
          <rPr>
            <b/>
            <sz val="16"/>
            <color indexed="81"/>
            <rFont val="BIZ UDPゴシック"/>
            <family val="3"/>
            <charset val="128"/>
          </rPr>
          <t>申請するサービスにおいて、"初めて"指定を受けた時期を選んでください。
※指定の"更新"を受けた時期ではありません。</t>
        </r>
      </text>
    </comment>
    <comment ref="I4" authorId="1" shapeId="0" xr:uid="{50F24794-2F34-4E86-851A-32561D39DC2F}">
      <text>
        <r>
          <rPr>
            <b/>
            <sz val="18"/>
            <color indexed="81"/>
            <rFont val="BIZ UDPゴシック"/>
            <family val="3"/>
            <charset val="128"/>
          </rPr>
          <t>他自治体等の同様の事業から既に補助を受けている事業所分は、該当する事業所の申請額のセルに「０」と直接入力してください。</t>
        </r>
      </text>
    </comment>
  </commentList>
</comments>
</file>

<file path=xl/sharedStrings.xml><?xml version="1.0" encoding="utf-8"?>
<sst xmlns="http://schemas.openxmlformats.org/spreadsheetml/2006/main" count="255" uniqueCount="174">
  <si>
    <t>通所系</t>
    <rPh sb="0" eb="2">
      <t>ツウショ</t>
    </rPh>
    <rPh sb="2" eb="3">
      <t>ケイ</t>
    </rPh>
    <phoneticPr fontId="2"/>
  </si>
  <si>
    <t>種別</t>
    <rPh sb="0" eb="2">
      <t>シュベツ</t>
    </rPh>
    <phoneticPr fontId="2"/>
  </si>
  <si>
    <t>上限台数
（１事業所あたり）</t>
    <rPh sb="0" eb="2">
      <t>ジョウゲン</t>
    </rPh>
    <rPh sb="2" eb="4">
      <t>ダイスウ</t>
    </rPh>
    <phoneticPr fontId="2"/>
  </si>
  <si>
    <t>単価（円）
（１台あたり）</t>
    <rPh sb="0" eb="2">
      <t>タンカ</t>
    </rPh>
    <rPh sb="3" eb="4">
      <t>エン</t>
    </rPh>
    <rPh sb="8" eb="9">
      <t>ダイ</t>
    </rPh>
    <phoneticPr fontId="2"/>
  </si>
  <si>
    <t>通所系以外</t>
    <rPh sb="0" eb="2">
      <t>ツウショ</t>
    </rPh>
    <rPh sb="2" eb="3">
      <t>ケイ</t>
    </rPh>
    <rPh sb="3" eb="5">
      <t>イガイ</t>
    </rPh>
    <phoneticPr fontId="2"/>
  </si>
  <si>
    <t>本申請書の必要記載事項が全て記入されているか。</t>
    <rPh sb="0" eb="1">
      <t>ホン</t>
    </rPh>
    <rPh sb="1" eb="4">
      <t>シンセイショ</t>
    </rPh>
    <rPh sb="5" eb="7">
      <t>ヒツヨウ</t>
    </rPh>
    <rPh sb="7" eb="9">
      <t>キサイ</t>
    </rPh>
    <rPh sb="9" eb="11">
      <t>ジコウ</t>
    </rPh>
    <rPh sb="12" eb="13">
      <t>スベ</t>
    </rPh>
    <rPh sb="14" eb="16">
      <t>キニュウ</t>
    </rPh>
    <phoneticPr fontId="8"/>
  </si>
  <si>
    <t>令和</t>
    <rPh sb="0" eb="2">
      <t>レイワ</t>
    </rPh>
    <phoneticPr fontId="8"/>
  </si>
  <si>
    <t>年</t>
    <rPh sb="0" eb="1">
      <t>ネン</t>
    </rPh>
    <phoneticPr fontId="8"/>
  </si>
  <si>
    <t>月</t>
    <rPh sb="0" eb="1">
      <t>ガツ</t>
    </rPh>
    <phoneticPr fontId="8"/>
  </si>
  <si>
    <t>日</t>
    <rPh sb="0" eb="1">
      <t>ニチ</t>
    </rPh>
    <phoneticPr fontId="8"/>
  </si>
  <si>
    <t>月</t>
    <rPh sb="0" eb="1">
      <t>ツキ</t>
    </rPh>
    <phoneticPr fontId="8"/>
  </si>
  <si>
    <t>申請者</t>
    <rPh sb="0" eb="3">
      <t>シンセイシャ</t>
    </rPh>
    <phoneticPr fontId="8"/>
  </si>
  <si>
    <t>所在地</t>
    <rPh sb="0" eb="3">
      <t>ショザイチ</t>
    </rPh>
    <phoneticPr fontId="8"/>
  </si>
  <si>
    <t>氏　名</t>
    <rPh sb="0" eb="1">
      <t>シ</t>
    </rPh>
    <rPh sb="2" eb="3">
      <t>ナ</t>
    </rPh>
    <phoneticPr fontId="8"/>
  </si>
  <si>
    <t>代表職名</t>
    <rPh sb="0" eb="2">
      <t>ダイヒョウ</t>
    </rPh>
    <rPh sb="2" eb="4">
      <t>ショクメイ</t>
    </rPh>
    <phoneticPr fontId="8"/>
  </si>
  <si>
    <t>氏名</t>
    <rPh sb="0" eb="2">
      <t>シメイ</t>
    </rPh>
    <phoneticPr fontId="8"/>
  </si>
  <si>
    <t>担　当　者</t>
    <rPh sb="0" eb="1">
      <t>タン</t>
    </rPh>
    <rPh sb="2" eb="3">
      <t>トウ</t>
    </rPh>
    <rPh sb="4" eb="5">
      <t>モノ</t>
    </rPh>
    <phoneticPr fontId="8"/>
  </si>
  <si>
    <t>担当氏名</t>
    <rPh sb="0" eb="4">
      <t>タントウシメイ</t>
    </rPh>
    <phoneticPr fontId="8"/>
  </si>
  <si>
    <t>電話番号</t>
    <rPh sb="0" eb="1">
      <t>デン</t>
    </rPh>
    <rPh sb="1" eb="2">
      <t>ハナシ</t>
    </rPh>
    <rPh sb="2" eb="4">
      <t>バンゴウ</t>
    </rPh>
    <phoneticPr fontId="8"/>
  </si>
  <si>
    <t>電話番号</t>
    <rPh sb="0" eb="2">
      <t>デンワ</t>
    </rPh>
    <rPh sb="2" eb="4">
      <t>バンゴウ</t>
    </rPh>
    <phoneticPr fontId="8"/>
  </si>
  <si>
    <t>メルアド</t>
    <phoneticPr fontId="8"/>
  </si>
  <si>
    <t>車両台数は０ではないか。</t>
    <rPh sb="0" eb="2">
      <t>シャリョウ</t>
    </rPh>
    <rPh sb="2" eb="4">
      <t>ダイスウ</t>
    </rPh>
    <phoneticPr fontId="8"/>
  </si>
  <si>
    <t>交付申請額（請求額）</t>
    <rPh sb="0" eb="2">
      <t>コウフ</t>
    </rPh>
    <rPh sb="2" eb="5">
      <t>シンセイガク</t>
    </rPh>
    <rPh sb="6" eb="8">
      <t>セイキュウ</t>
    </rPh>
    <rPh sb="8" eb="9">
      <t>ガク</t>
    </rPh>
    <phoneticPr fontId="8"/>
  </si>
  <si>
    <t>【申立事項】（下記のとおり相違ないことを確認の上、チェックボックスをチェックしてください。全ての項目がチェックされないと交付申請できません。）</t>
    <rPh sb="1" eb="2">
      <t>モウ</t>
    </rPh>
    <rPh sb="2" eb="3">
      <t>タ</t>
    </rPh>
    <rPh sb="3" eb="5">
      <t>ジコウ</t>
    </rPh>
    <rPh sb="7" eb="9">
      <t>カキ</t>
    </rPh>
    <rPh sb="13" eb="15">
      <t>ソウイ</t>
    </rPh>
    <rPh sb="20" eb="22">
      <t>カクニン</t>
    </rPh>
    <rPh sb="23" eb="24">
      <t>ウエ</t>
    </rPh>
    <rPh sb="45" eb="46">
      <t>スベ</t>
    </rPh>
    <rPh sb="48" eb="50">
      <t>コウモク</t>
    </rPh>
    <rPh sb="60" eb="62">
      <t>コウフ</t>
    </rPh>
    <rPh sb="62" eb="64">
      <t>シンセイ</t>
    </rPh>
    <phoneticPr fontId="8"/>
  </si>
  <si>
    <t>サービス種別・申請金額等の申請内容に相違ないこと。</t>
    <phoneticPr fontId="8"/>
  </si>
  <si>
    <t>振込先情報</t>
    <rPh sb="0" eb="3">
      <t>フリコミサキ</t>
    </rPh>
    <rPh sb="3" eb="5">
      <t>ジョウホウ</t>
    </rPh>
    <phoneticPr fontId="8"/>
  </si>
  <si>
    <t>金融機関コード</t>
    <rPh sb="0" eb="2">
      <t>キンユウ</t>
    </rPh>
    <rPh sb="2" eb="4">
      <t>キカン</t>
    </rPh>
    <phoneticPr fontId="4"/>
  </si>
  <si>
    <t>金融機関コード</t>
    <rPh sb="0" eb="2">
      <t>キンユウ</t>
    </rPh>
    <rPh sb="2" eb="4">
      <t>キカン</t>
    </rPh>
    <phoneticPr fontId="8"/>
  </si>
  <si>
    <t>支店番号</t>
    <rPh sb="0" eb="2">
      <t>シテン</t>
    </rPh>
    <rPh sb="2" eb="4">
      <t>バンゴウ</t>
    </rPh>
    <phoneticPr fontId="4"/>
  </si>
  <si>
    <t>※ゆうちょ銀行は3桁の番号に変換して記載すること。</t>
    <phoneticPr fontId="8"/>
  </si>
  <si>
    <t>支店番号</t>
    <rPh sb="0" eb="4">
      <t>シテンバンゴウ</t>
    </rPh>
    <phoneticPr fontId="8"/>
  </si>
  <si>
    <t>金融機関名</t>
    <rPh sb="0" eb="2">
      <t>キンユウ</t>
    </rPh>
    <rPh sb="2" eb="4">
      <t>キカン</t>
    </rPh>
    <rPh sb="4" eb="5">
      <t>メイ</t>
    </rPh>
    <phoneticPr fontId="4"/>
  </si>
  <si>
    <t>金融機関名</t>
    <rPh sb="0" eb="2">
      <t>キンユウ</t>
    </rPh>
    <rPh sb="2" eb="5">
      <t>キカンメイ</t>
    </rPh>
    <phoneticPr fontId="8"/>
  </si>
  <si>
    <t>店　名</t>
    <rPh sb="0" eb="1">
      <t>ミセ</t>
    </rPh>
    <rPh sb="2" eb="3">
      <t>ナ</t>
    </rPh>
    <phoneticPr fontId="4"/>
  </si>
  <si>
    <t>店名</t>
    <rPh sb="0" eb="2">
      <t>テンメイ</t>
    </rPh>
    <phoneticPr fontId="8"/>
  </si>
  <si>
    <t>預金種類</t>
    <rPh sb="0" eb="2">
      <t>ヨキン</t>
    </rPh>
    <rPh sb="2" eb="4">
      <t>シュルイ</t>
    </rPh>
    <phoneticPr fontId="4"/>
  </si>
  <si>
    <t>１．普通　２．当座　（数字を記入してください。）</t>
    <rPh sb="7" eb="9">
      <t>トウザ</t>
    </rPh>
    <rPh sb="11" eb="13">
      <t>スウジ</t>
    </rPh>
    <rPh sb="14" eb="16">
      <t>キニュウ</t>
    </rPh>
    <phoneticPr fontId="4"/>
  </si>
  <si>
    <t>預金種類</t>
    <rPh sb="0" eb="4">
      <t>ヨキンシュルイ</t>
    </rPh>
    <phoneticPr fontId="8"/>
  </si>
  <si>
    <t>口座番号</t>
    <rPh sb="0" eb="2">
      <t>コウザ</t>
    </rPh>
    <rPh sb="2" eb="4">
      <t>バンゴウ</t>
    </rPh>
    <phoneticPr fontId="4"/>
  </si>
  <si>
    <t>※ゆうちょ銀行は7桁の番号に変換して記載すること。</t>
    <phoneticPr fontId="8"/>
  </si>
  <si>
    <t>口座番号</t>
    <rPh sb="0" eb="4">
      <t>コウザバンゴウ</t>
    </rPh>
    <phoneticPr fontId="8"/>
  </si>
  <si>
    <t>（フリガナ）</t>
    <phoneticPr fontId="8"/>
  </si>
  <si>
    <t>事業所番号</t>
    <rPh sb="0" eb="3">
      <t>ジギョウショ</t>
    </rPh>
    <rPh sb="3" eb="5">
      <t>バンゴウ</t>
    </rPh>
    <phoneticPr fontId="8"/>
  </si>
  <si>
    <t>事業所名</t>
    <rPh sb="0" eb="3">
      <t>ジギョウショ</t>
    </rPh>
    <rPh sb="3" eb="4">
      <t>メイ</t>
    </rPh>
    <phoneticPr fontId="8"/>
  </si>
  <si>
    <t>主たるサービス種別</t>
    <rPh sb="0" eb="1">
      <t>シュ</t>
    </rPh>
    <rPh sb="7" eb="9">
      <t>シュベツ</t>
    </rPh>
    <phoneticPr fontId="8"/>
  </si>
  <si>
    <t>基準額</t>
    <rPh sb="0" eb="2">
      <t>キジュン</t>
    </rPh>
    <rPh sb="2" eb="3">
      <t>ガク</t>
    </rPh>
    <phoneticPr fontId="8"/>
  </si>
  <si>
    <t>№</t>
    <phoneticPr fontId="8"/>
  </si>
  <si>
    <t>事業所サービス</t>
    <rPh sb="0" eb="3">
      <t>ジギョウショ</t>
    </rPh>
    <phoneticPr fontId="2"/>
  </si>
  <si>
    <t>　栃木県知事　福田　富一　様</t>
    <rPh sb="1" eb="4">
      <t>トチギケン</t>
    </rPh>
    <rPh sb="4" eb="6">
      <t>チジ</t>
    </rPh>
    <rPh sb="7" eb="9">
      <t>フクダ</t>
    </rPh>
    <rPh sb="10" eb="12">
      <t>トミカズ</t>
    </rPh>
    <rPh sb="13" eb="14">
      <t>サマ</t>
    </rPh>
    <phoneticPr fontId="8"/>
  </si>
  <si>
    <t>事業所・サービス重複チェック</t>
    <rPh sb="0" eb="3">
      <t>ジギョウショ</t>
    </rPh>
    <rPh sb="8" eb="10">
      <t>ジュウフク</t>
    </rPh>
    <phoneticPr fontId="2"/>
  </si>
  <si>
    <t>規則の別記様式第１</t>
    <rPh sb="0" eb="2">
      <t>キソク</t>
    </rPh>
    <rPh sb="3" eb="5">
      <t>ベッキ</t>
    </rPh>
    <rPh sb="5" eb="7">
      <t>ヨウシキ</t>
    </rPh>
    <rPh sb="7" eb="8">
      <t>ダイ</t>
    </rPh>
    <phoneticPr fontId="8"/>
  </si>
  <si>
    <t>訪問系</t>
    <phoneticPr fontId="2"/>
  </si>
  <si>
    <t>居宅訪問型児童発達支援</t>
    <phoneticPr fontId="2"/>
  </si>
  <si>
    <t>通所系</t>
    <phoneticPr fontId="2"/>
  </si>
  <si>
    <t>療養介護</t>
    <phoneticPr fontId="2"/>
  </si>
  <si>
    <t>生活介護</t>
    <phoneticPr fontId="2"/>
  </si>
  <si>
    <t>自立訓練（機能訓練）</t>
    <phoneticPr fontId="2"/>
  </si>
  <si>
    <t>自立訓練（生活訓練）</t>
    <phoneticPr fontId="2"/>
  </si>
  <si>
    <t>就労移行支援</t>
    <phoneticPr fontId="2"/>
  </si>
  <si>
    <t>就労継続支援Ａ型</t>
    <phoneticPr fontId="2"/>
  </si>
  <si>
    <t>就労継続支援Ｂ型</t>
    <phoneticPr fontId="2"/>
  </si>
  <si>
    <t>就労定着支援</t>
    <phoneticPr fontId="2"/>
  </si>
  <si>
    <t>児童発達支援</t>
    <phoneticPr fontId="2"/>
  </si>
  <si>
    <t>相談系</t>
    <phoneticPr fontId="2"/>
  </si>
  <si>
    <t>類型</t>
    <rPh sb="0" eb="2">
      <t>ルイケイ</t>
    </rPh>
    <phoneticPr fontId="2"/>
  </si>
  <si>
    <t>サービス種別</t>
    <rPh sb="4" eb="6">
      <t>シュベツ</t>
    </rPh>
    <phoneticPr fontId="4"/>
  </si>
  <si>
    <t>この支援金における収入及び支出等に係る証拠書類（この支援金の交付対象となる電気代等の請求書、領収書等を含む。）を５年間適切に整備保管すること。</t>
    <phoneticPr fontId="8"/>
  </si>
  <si>
    <t>（フリガナ)</t>
    <phoneticPr fontId="8"/>
  </si>
  <si>
    <t>（フリガナ)</t>
  </si>
  <si>
    <t>一般相談支援・特定相談支援・障害児相談支援</t>
    <phoneticPr fontId="2"/>
  </si>
  <si>
    <t>車両番号２</t>
    <rPh sb="0" eb="2">
      <t>シャリョウ</t>
    </rPh>
    <rPh sb="2" eb="4">
      <t>バンゴウ</t>
    </rPh>
    <phoneticPr fontId="2"/>
  </si>
  <si>
    <t>車両番号３</t>
    <rPh sb="0" eb="2">
      <t>シャリョウ</t>
    </rPh>
    <rPh sb="2" eb="4">
      <t>バンゴウ</t>
    </rPh>
    <phoneticPr fontId="2"/>
  </si>
  <si>
    <t>車両番号４</t>
    <rPh sb="0" eb="2">
      <t>シャリョウ</t>
    </rPh>
    <rPh sb="2" eb="4">
      <t>バンゴウ</t>
    </rPh>
    <phoneticPr fontId="2"/>
  </si>
  <si>
    <t>申請台数</t>
    <rPh sb="0" eb="2">
      <t>シンセイ</t>
    </rPh>
    <rPh sb="2" eb="4">
      <t>ダイスウ</t>
    </rPh>
    <phoneticPr fontId="8"/>
  </si>
  <si>
    <t>基準額×申請台数</t>
    <rPh sb="0" eb="3">
      <t>キジュンガク</t>
    </rPh>
    <rPh sb="4" eb="6">
      <t>シンセイ</t>
    </rPh>
    <rPh sb="6" eb="8">
      <t>ダイスウ</t>
    </rPh>
    <phoneticPr fontId="8"/>
  </si>
  <si>
    <t>申請額</t>
    <rPh sb="0" eb="3">
      <t>シンセイガク</t>
    </rPh>
    <phoneticPr fontId="2"/>
  </si>
  <si>
    <t>物　価　高　騰　対　策　支　援　金　</t>
    <rPh sb="0" eb="1">
      <t>モノ</t>
    </rPh>
    <rPh sb="2" eb="3">
      <t>アタイ</t>
    </rPh>
    <rPh sb="4" eb="5">
      <t>コウ</t>
    </rPh>
    <rPh sb="6" eb="7">
      <t>トウ</t>
    </rPh>
    <rPh sb="8" eb="9">
      <t>タイ</t>
    </rPh>
    <rPh sb="10" eb="11">
      <t>サク</t>
    </rPh>
    <rPh sb="12" eb="13">
      <t>シ</t>
    </rPh>
    <rPh sb="14" eb="15">
      <t>エン</t>
    </rPh>
    <rPh sb="16" eb="17">
      <t>キン</t>
    </rPh>
    <phoneticPr fontId="2"/>
  </si>
  <si>
    <t>車両番号１</t>
    <phoneticPr fontId="2"/>
  </si>
  <si>
    <t>車　両　燃　料　費　高　騰　対　策　支　援　金</t>
    <rPh sb="0" eb="1">
      <t>クルマ</t>
    </rPh>
    <rPh sb="2" eb="3">
      <t>リョウ</t>
    </rPh>
    <rPh sb="4" eb="5">
      <t>ネン</t>
    </rPh>
    <rPh sb="6" eb="7">
      <t>リョウ</t>
    </rPh>
    <rPh sb="8" eb="9">
      <t>ヒ</t>
    </rPh>
    <rPh sb="10" eb="11">
      <t>コウ</t>
    </rPh>
    <rPh sb="12" eb="13">
      <t>トウ</t>
    </rPh>
    <rPh sb="14" eb="15">
      <t>タイ</t>
    </rPh>
    <rPh sb="16" eb="17">
      <t>サク</t>
    </rPh>
    <rPh sb="18" eb="19">
      <t>シ</t>
    </rPh>
    <rPh sb="20" eb="21">
      <t>エン</t>
    </rPh>
    <rPh sb="22" eb="23">
      <t>キン</t>
    </rPh>
    <phoneticPr fontId="2"/>
  </si>
  <si>
    <t>車両重複チェック</t>
    <rPh sb="0" eb="2">
      <t>シャリョウ</t>
    </rPh>
    <rPh sb="2" eb="4">
      <t>チョウフク</t>
    </rPh>
    <phoneticPr fontId="2"/>
  </si>
  <si>
    <t>申請者カナ</t>
    <rPh sb="0" eb="3">
      <t>シンセイシャ</t>
    </rPh>
    <phoneticPr fontId="2"/>
  </si>
  <si>
    <t>〒</t>
    <phoneticPr fontId="2"/>
  </si>
  <si>
    <t>郵便番号</t>
    <rPh sb="0" eb="2">
      <t>ユウビン</t>
    </rPh>
    <rPh sb="2" eb="4">
      <t>バンゴウ</t>
    </rPh>
    <phoneticPr fontId="2"/>
  </si>
  <si>
    <t>代表者カナ</t>
    <rPh sb="0" eb="3">
      <t>ダイヒョウシャ</t>
    </rPh>
    <phoneticPr fontId="2"/>
  </si>
  <si>
    <t>自立生活援助</t>
    <phoneticPr fontId="2"/>
  </si>
  <si>
    <t>定員数</t>
    <rPh sb="0" eb="2">
      <t>テイイン</t>
    </rPh>
    <rPh sb="2" eb="3">
      <t>スウ</t>
    </rPh>
    <phoneticPr fontId="2"/>
  </si>
  <si>
    <t>基準額×定員数</t>
    <rPh sb="0" eb="3">
      <t>キジュンガク</t>
    </rPh>
    <rPh sb="4" eb="6">
      <t>テイイン</t>
    </rPh>
    <rPh sb="6" eb="7">
      <t>スウ</t>
    </rPh>
    <phoneticPr fontId="2"/>
  </si>
  <si>
    <t>申請事業所等一覧表</t>
    <rPh sb="5" eb="6">
      <t>トウ</t>
    </rPh>
    <phoneticPr fontId="2"/>
  </si>
  <si>
    <t>施設・居住系等</t>
    <phoneticPr fontId="2"/>
  </si>
  <si>
    <t>共同生活援助</t>
    <phoneticPr fontId="2"/>
  </si>
  <si>
    <t>短期入所</t>
    <phoneticPr fontId="2"/>
  </si>
  <si>
    <t>宿泊型自立訓練</t>
  </si>
  <si>
    <t>施設入所支援</t>
    <phoneticPr fontId="2"/>
  </si>
  <si>
    <t>福祉型障害児入所支援</t>
    <phoneticPr fontId="2"/>
  </si>
  <si>
    <t>医療型障害児入所支援</t>
    <phoneticPr fontId="2"/>
  </si>
  <si>
    <r>
      <t>メールアドレス</t>
    </r>
    <r>
      <rPr>
        <sz val="11"/>
        <color theme="1"/>
        <rFont val="BIZ UDPゴシック"/>
        <family val="3"/>
        <charset val="128"/>
      </rPr>
      <t>（ない場合はFAX番号）</t>
    </r>
    <rPh sb="10" eb="12">
      <t>バアイ</t>
    </rPh>
    <rPh sb="16" eb="18">
      <t>バンゴウ</t>
    </rPh>
    <phoneticPr fontId="8"/>
  </si>
  <si>
    <r>
      <t>法人宛て支援金の振込先として指定できる口座の情報を入力してください。※</t>
    </r>
    <r>
      <rPr>
        <b/>
        <u val="double"/>
        <sz val="14"/>
        <color rgb="FFFF0000"/>
        <rFont val="BIZ UDPゴシック"/>
        <family val="3"/>
        <charset val="128"/>
      </rPr>
      <t>通帳の写しを添付</t>
    </r>
    <r>
      <rPr>
        <b/>
        <sz val="14"/>
        <color rgb="FFFF0000"/>
        <rFont val="BIZ UDPゴシック"/>
        <family val="3"/>
        <charset val="128"/>
      </rPr>
      <t>してください。</t>
    </r>
    <rPh sb="2" eb="3">
      <t>ア</t>
    </rPh>
    <rPh sb="35" eb="37">
      <t>ツウチョウ</t>
    </rPh>
    <rPh sb="38" eb="39">
      <t>ウツ</t>
    </rPh>
    <rPh sb="41" eb="43">
      <t>テンプ</t>
    </rPh>
    <phoneticPr fontId="8"/>
  </si>
  <si>
    <r>
      <t>口座名義（ｶﾅ）</t>
    </r>
    <r>
      <rPr>
        <b/>
        <sz val="14"/>
        <color rgb="FFFF0000"/>
        <rFont val="BIZ UDPゴシック"/>
        <family val="3"/>
        <charset val="128"/>
      </rPr>
      <t>※</t>
    </r>
    <rPh sb="0" eb="2">
      <t>コウザ</t>
    </rPh>
    <rPh sb="2" eb="4">
      <t>メイギ</t>
    </rPh>
    <phoneticPr fontId="8"/>
  </si>
  <si>
    <r>
      <t>　　※口座名義（カナ）：</t>
    </r>
    <r>
      <rPr>
        <b/>
        <u val="double"/>
        <sz val="13"/>
        <color rgb="FFFF0000"/>
        <rFont val="BIZ UDPゴシック"/>
        <family val="3"/>
        <charset val="128"/>
      </rPr>
      <t>通帳の見開き等に記載されているカタカナの名義</t>
    </r>
    <r>
      <rPr>
        <b/>
        <sz val="13"/>
        <color rgb="FFFF0000"/>
        <rFont val="BIZ UDPゴシック"/>
        <family val="3"/>
        <charset val="128"/>
      </rPr>
      <t>をスペースを含め正確に記載してください。</t>
    </r>
    <rPh sb="3" eb="5">
      <t>コウザ</t>
    </rPh>
    <rPh sb="5" eb="7">
      <t>メイギ</t>
    </rPh>
    <rPh sb="12" eb="14">
      <t>ツウチョウ</t>
    </rPh>
    <rPh sb="15" eb="17">
      <t>ミヒラ</t>
    </rPh>
    <rPh sb="18" eb="19">
      <t>トウ</t>
    </rPh>
    <rPh sb="20" eb="22">
      <t>キサイ</t>
    </rPh>
    <rPh sb="32" eb="34">
      <t>メイギ</t>
    </rPh>
    <rPh sb="40" eb="41">
      <t>フク</t>
    </rPh>
    <rPh sb="42" eb="44">
      <t>セイカク</t>
    </rPh>
    <phoneticPr fontId="8"/>
  </si>
  <si>
    <r>
      <t>（</t>
    </r>
    <r>
      <rPr>
        <b/>
        <u val="double"/>
        <sz val="13"/>
        <color rgb="FFFF0000"/>
        <rFont val="BIZ UDPゴシック"/>
        <family val="3"/>
        <charset val="128"/>
      </rPr>
      <t>半角カタカナ</t>
    </r>
    <r>
      <rPr>
        <b/>
        <sz val="13"/>
        <color rgb="FFFF0000"/>
        <rFont val="BIZ UDPゴシック"/>
        <family val="3"/>
        <charset val="128"/>
      </rPr>
      <t>で記入してください。漢字は不可！）</t>
    </r>
    <rPh sb="1" eb="3">
      <t>ハンカク</t>
    </rPh>
    <rPh sb="8" eb="10">
      <t>キニュウ</t>
    </rPh>
    <rPh sb="17" eb="19">
      <t>カンジ</t>
    </rPh>
    <rPh sb="20" eb="22">
      <t>フカ</t>
    </rPh>
    <phoneticPr fontId="8"/>
  </si>
  <si>
    <t>基準額（車両）</t>
    <rPh sb="0" eb="3">
      <t>キジュンガク</t>
    </rPh>
    <rPh sb="4" eb="6">
      <t>シャリョウ</t>
    </rPh>
    <phoneticPr fontId="2"/>
  </si>
  <si>
    <t>基準額（食費）</t>
    <rPh sb="0" eb="3">
      <t>キジュンガク</t>
    </rPh>
    <rPh sb="4" eb="6">
      <t>ショクヒ</t>
    </rPh>
    <phoneticPr fontId="2"/>
  </si>
  <si>
    <t>食　材　料　費　高　騰　対　策　支　援　金　</t>
    <rPh sb="0" eb="1">
      <t>ショク</t>
    </rPh>
    <rPh sb="2" eb="3">
      <t>ザイ</t>
    </rPh>
    <rPh sb="4" eb="5">
      <t>リョウ</t>
    </rPh>
    <rPh sb="6" eb="7">
      <t>ヒ</t>
    </rPh>
    <rPh sb="8" eb="9">
      <t>コウ</t>
    </rPh>
    <rPh sb="10" eb="11">
      <t>トウ</t>
    </rPh>
    <rPh sb="12" eb="13">
      <t>タイ</t>
    </rPh>
    <rPh sb="14" eb="15">
      <t>サク</t>
    </rPh>
    <rPh sb="16" eb="17">
      <t>シ</t>
    </rPh>
    <rPh sb="18" eb="19">
      <t>エン</t>
    </rPh>
    <rPh sb="20" eb="21">
      <t>キン</t>
    </rPh>
    <phoneticPr fontId="2"/>
  </si>
  <si>
    <t>申請に係る事業所数</t>
    <rPh sb="0" eb="2">
      <t>シンセイ</t>
    </rPh>
    <rPh sb="3" eb="4">
      <t>カカ</t>
    </rPh>
    <rPh sb="5" eb="8">
      <t>ジギョウショ</t>
    </rPh>
    <rPh sb="8" eb="9">
      <t>スウ</t>
    </rPh>
    <phoneticPr fontId="8"/>
  </si>
  <si>
    <t>基準額（物価）</t>
    <rPh sb="0" eb="3">
      <t>キジュンガク</t>
    </rPh>
    <rPh sb="4" eb="5">
      <t>モノ</t>
    </rPh>
    <phoneticPr fontId="2"/>
  </si>
  <si>
    <t>本年度において、物価高騰の影響による光熱費（電気代、ガス代等）、車両燃料費及び食材料費の支援を目的とした他の補助金等（市町が交付するものを含む。）の交付を受けていないこと。</t>
    <rPh sb="8" eb="10">
      <t>ブッカ</t>
    </rPh>
    <rPh sb="18" eb="21">
      <t>コウネツヒ</t>
    </rPh>
    <rPh sb="22" eb="25">
      <t>デンキダイ</t>
    </rPh>
    <rPh sb="28" eb="29">
      <t>ダイ</t>
    </rPh>
    <rPh sb="29" eb="30">
      <t>トウ</t>
    </rPh>
    <rPh sb="32" eb="34">
      <t>シャリョウ</t>
    </rPh>
    <rPh sb="34" eb="37">
      <t>ネンリョウヒ</t>
    </rPh>
    <rPh sb="37" eb="38">
      <t>オヨ</t>
    </rPh>
    <rPh sb="39" eb="40">
      <t>ショク</t>
    </rPh>
    <rPh sb="40" eb="43">
      <t>ザイリョウヒ</t>
    </rPh>
    <rPh sb="59" eb="60">
      <t>シ</t>
    </rPh>
    <rPh sb="60" eb="61">
      <t>マチ</t>
    </rPh>
    <rPh sb="62" eb="64">
      <t>コウフ</t>
    </rPh>
    <rPh sb="69" eb="70">
      <t>フク</t>
    </rPh>
    <phoneticPr fontId="8"/>
  </si>
  <si>
    <t>指定を受けた時期</t>
    <rPh sb="0" eb="2">
      <t>シテイ</t>
    </rPh>
    <rPh sb="3" eb="4">
      <t>ウ</t>
    </rPh>
    <rPh sb="6" eb="8">
      <t>ジキ</t>
    </rPh>
    <phoneticPr fontId="2"/>
  </si>
  <si>
    <t>自立生活援助</t>
  </si>
  <si>
    <t/>
  </si>
  <si>
    <t>居宅訪問型児童発達支援</t>
  </si>
  <si>
    <t>保育所等訪問支援</t>
  </si>
  <si>
    <t>共同生活援助</t>
  </si>
  <si>
    <t>生活介護</t>
  </si>
  <si>
    <t>児童発達支援センター</t>
  </si>
  <si>
    <t>児童発達支援センター</t>
    <phoneticPr fontId="2"/>
  </si>
  <si>
    <t>自立訓練（機能訓練）</t>
  </si>
  <si>
    <t>自立訓練（生活訓練）</t>
  </si>
  <si>
    <t>就労移行支援</t>
  </si>
  <si>
    <t>就労継続支援Ａ型</t>
  </si>
  <si>
    <t>就労継続支援Ｂ型</t>
  </si>
  <si>
    <t>就労定着支援</t>
  </si>
  <si>
    <t>児童発達支援</t>
  </si>
  <si>
    <t>放課後等デイサービス</t>
  </si>
  <si>
    <t>短期入所</t>
  </si>
  <si>
    <t>施設入所支援</t>
  </si>
  <si>
    <t>福祉型障害児入所支援</t>
  </si>
  <si>
    <t>医療型障害児入所支援</t>
  </si>
  <si>
    <t>一般相談支援・特定相談支援・障害児相談支援</t>
  </si>
  <si>
    <t>法人名</t>
    <rPh sb="0" eb="2">
      <t>ホウジン</t>
    </rPh>
    <rPh sb="2" eb="3">
      <t>メイ</t>
    </rPh>
    <phoneticPr fontId="8"/>
  </si>
  <si>
    <t>法人所在地</t>
    <rPh sb="0" eb="2">
      <t>ホウジン</t>
    </rPh>
    <rPh sb="2" eb="5">
      <t>ショザイチ</t>
    </rPh>
    <phoneticPr fontId="8"/>
  </si>
  <si>
    <t>代表者職名</t>
    <rPh sb="0" eb="3">
      <t>ダイヒョウシャ</t>
    </rPh>
    <rPh sb="3" eb="5">
      <t>ショクメイ</t>
    </rPh>
    <phoneticPr fontId="8"/>
  </si>
  <si>
    <t>代表者氏名</t>
    <rPh sb="0" eb="3">
      <t>ダイヒョウシャ</t>
    </rPh>
    <rPh sb="3" eb="5">
      <t>シメイ</t>
    </rPh>
    <phoneticPr fontId="8"/>
  </si>
  <si>
    <t>指定を受けた時期</t>
    <rPh sb="0" eb="2">
      <t>シテイ</t>
    </rPh>
    <rPh sb="3" eb="4">
      <t>ウ</t>
    </rPh>
    <rPh sb="6" eb="8">
      <t>ジキ</t>
    </rPh>
    <phoneticPr fontId="2"/>
  </si>
  <si>
    <t>基準額×利用者数</t>
    <rPh sb="0" eb="3">
      <t>キジュンガク</t>
    </rPh>
    <rPh sb="4" eb="6">
      <t>リヨウ</t>
    </rPh>
    <rPh sb="6" eb="7">
      <t>シャ</t>
    </rPh>
    <rPh sb="7" eb="8">
      <t>スウ</t>
    </rPh>
    <phoneticPr fontId="2"/>
  </si>
  <si>
    <t>食事の提供を
受けている利用者数</t>
    <rPh sb="0" eb="2">
      <t>ショクジ</t>
    </rPh>
    <rPh sb="3" eb="5">
      <t>テイキョウ</t>
    </rPh>
    <rPh sb="7" eb="8">
      <t>ウ</t>
    </rPh>
    <rPh sb="12" eb="15">
      <t>リヨウシャ</t>
    </rPh>
    <rPh sb="15" eb="16">
      <t>スウ</t>
    </rPh>
    <phoneticPr fontId="2"/>
  </si>
  <si>
    <t>令和７年度栃木県障害福祉施設等物価、車両燃料費及び食材料費高騰対策支援金
交付申請書（実績報告書兼請求書）</t>
    <rPh sb="0" eb="2">
      <t>レイワ</t>
    </rPh>
    <rPh sb="3" eb="5">
      <t>ネンド</t>
    </rPh>
    <rPh sb="5" eb="7">
      <t>トチギ</t>
    </rPh>
    <rPh sb="7" eb="8">
      <t>ケン</t>
    </rPh>
    <rPh sb="8" eb="10">
      <t>ショウガイ</t>
    </rPh>
    <rPh sb="10" eb="12">
      <t>フクシ</t>
    </rPh>
    <rPh sb="12" eb="14">
      <t>シセツ</t>
    </rPh>
    <rPh sb="14" eb="15">
      <t>トウ</t>
    </rPh>
    <rPh sb="15" eb="17">
      <t>ブッカ</t>
    </rPh>
    <rPh sb="18" eb="20">
      <t>シャリョウ</t>
    </rPh>
    <rPh sb="20" eb="23">
      <t>ネンリョウヒ</t>
    </rPh>
    <rPh sb="23" eb="24">
      <t>オヨ</t>
    </rPh>
    <rPh sb="25" eb="26">
      <t>ショク</t>
    </rPh>
    <rPh sb="26" eb="29">
      <t>ザイリョウヒ</t>
    </rPh>
    <rPh sb="29" eb="31">
      <t>コウトウ</t>
    </rPh>
    <rPh sb="31" eb="33">
      <t>タイサク</t>
    </rPh>
    <rPh sb="33" eb="36">
      <t>シエンキン</t>
    </rPh>
    <rPh sb="37" eb="38">
      <t>コウ</t>
    </rPh>
    <rPh sb="38" eb="39">
      <t>ツキ</t>
    </rPh>
    <rPh sb="39" eb="40">
      <t>サル</t>
    </rPh>
    <rPh sb="40" eb="41">
      <t>ショウ</t>
    </rPh>
    <rPh sb="41" eb="42">
      <t>ショ</t>
    </rPh>
    <rPh sb="43" eb="45">
      <t>ジッセキ</t>
    </rPh>
    <rPh sb="45" eb="48">
      <t>ホウコクショ</t>
    </rPh>
    <rPh sb="48" eb="49">
      <t>ケン</t>
    </rPh>
    <rPh sb="49" eb="52">
      <t>セイキュウショ</t>
    </rPh>
    <phoneticPr fontId="8"/>
  </si>
  <si>
    <t>　このことについて、令和７年度栃木県障害福祉施設等物価、車両燃料費及び食材料費高騰対策支援金を下記のとおり交付されるよう、栃木県補助金等交付規則第４条及び第13条の規定により別紙を添えて申請及び実績を報告します。
　併せて、当該支援金を交付されるよう、同規則第18条の規定により請求しますので、振込は下記振込先情報に記載の口座までお願いします。</t>
    <rPh sb="53" eb="55">
      <t>コウフ</t>
    </rPh>
    <rPh sb="61" eb="64">
      <t>トチギケン</t>
    </rPh>
    <rPh sb="64" eb="67">
      <t>ホジョキン</t>
    </rPh>
    <rPh sb="67" eb="68">
      <t>トウ</t>
    </rPh>
    <rPh sb="68" eb="70">
      <t>コウフ</t>
    </rPh>
    <rPh sb="70" eb="72">
      <t>キソク</t>
    </rPh>
    <rPh sb="72" eb="73">
      <t>ダイ</t>
    </rPh>
    <rPh sb="74" eb="75">
      <t>ジョウ</t>
    </rPh>
    <rPh sb="75" eb="76">
      <t>オヨ</t>
    </rPh>
    <rPh sb="77" eb="78">
      <t>ダイ</t>
    </rPh>
    <rPh sb="80" eb="81">
      <t>ジョウ</t>
    </rPh>
    <rPh sb="82" eb="84">
      <t>キテイ</t>
    </rPh>
    <rPh sb="87" eb="89">
      <t>ベッシ</t>
    </rPh>
    <rPh sb="90" eb="91">
      <t>ソ</t>
    </rPh>
    <rPh sb="93" eb="95">
      <t>シンセイ</t>
    </rPh>
    <rPh sb="95" eb="96">
      <t>オヨ</t>
    </rPh>
    <rPh sb="97" eb="99">
      <t>ジッセキ</t>
    </rPh>
    <rPh sb="100" eb="102">
      <t>ホウコク</t>
    </rPh>
    <rPh sb="108" eb="109">
      <t>アワ</t>
    </rPh>
    <rPh sb="112" eb="114">
      <t>トウガイ</t>
    </rPh>
    <rPh sb="114" eb="117">
      <t>シエンキン</t>
    </rPh>
    <rPh sb="118" eb="120">
      <t>コウフ</t>
    </rPh>
    <rPh sb="126" eb="127">
      <t>ドウ</t>
    </rPh>
    <rPh sb="127" eb="129">
      <t>キソク</t>
    </rPh>
    <rPh sb="139" eb="141">
      <t>セイキュウ</t>
    </rPh>
    <phoneticPr fontId="8"/>
  </si>
  <si>
    <t>令和7年9月30日まで</t>
    <rPh sb="0" eb="2">
      <t>レイワ</t>
    </rPh>
    <rPh sb="3" eb="4">
      <t>ネン</t>
    </rPh>
    <rPh sb="5" eb="6">
      <t>ツキ</t>
    </rPh>
    <rPh sb="8" eb="9">
      <t>ニチ</t>
    </rPh>
    <phoneticPr fontId="2"/>
  </si>
  <si>
    <t>令和7年9月30日まで</t>
    <phoneticPr fontId="2"/>
  </si>
  <si>
    <t>居宅介護・重度訪問介護・同行援護・行動援護・重度障害者等包括支援</t>
    <rPh sb="22" eb="24">
      <t>ジュウド</t>
    </rPh>
    <rPh sb="24" eb="27">
      <t>ショウガイシャ</t>
    </rPh>
    <rPh sb="27" eb="28">
      <t>トウ</t>
    </rPh>
    <rPh sb="28" eb="30">
      <t>ホウカツ</t>
    </rPh>
    <rPh sb="30" eb="32">
      <t>シエン</t>
    </rPh>
    <phoneticPr fontId="4"/>
  </si>
  <si>
    <t>居宅介護・重度訪問介護・同行援護・行動援護・重度障害者等包括支援</t>
    <phoneticPr fontId="2"/>
  </si>
  <si>
    <t>別紙</t>
    <phoneticPr fontId="2"/>
  </si>
  <si>
    <t>令和7年10月1日から令和7年12月1日まで</t>
  </si>
  <si>
    <t>申請する支援金は、申請者自身が運営する障害福祉サービス事業所等において、申請者自身が負担する光熱費（電気代、ガス代等）、車両燃料費及び食材料費に充てるものであること。</t>
    <rPh sb="4" eb="7">
      <t>シエンキン</t>
    </rPh>
    <rPh sb="9" eb="12">
      <t>シンセイシャ</t>
    </rPh>
    <rPh sb="12" eb="14">
      <t>ジシン</t>
    </rPh>
    <rPh sb="15" eb="17">
      <t>ウンエイ</t>
    </rPh>
    <rPh sb="19" eb="21">
      <t>ショウガイ</t>
    </rPh>
    <rPh sb="21" eb="23">
      <t>フクシ</t>
    </rPh>
    <rPh sb="27" eb="30">
      <t>ジギョウショ</t>
    </rPh>
    <rPh sb="30" eb="31">
      <t>トウ</t>
    </rPh>
    <rPh sb="36" eb="39">
      <t>シンセイシャ</t>
    </rPh>
    <rPh sb="39" eb="41">
      <t>ジシン</t>
    </rPh>
    <rPh sb="42" eb="44">
      <t>フタン</t>
    </rPh>
    <rPh sb="46" eb="49">
      <t>コウネツヒ</t>
    </rPh>
    <rPh sb="50" eb="53">
      <t>デンキダイ</t>
    </rPh>
    <rPh sb="56" eb="57">
      <t>ダイ</t>
    </rPh>
    <rPh sb="57" eb="58">
      <t>トウ</t>
    </rPh>
    <rPh sb="60" eb="62">
      <t>シャリョウ</t>
    </rPh>
    <rPh sb="62" eb="65">
      <t>ネンリョウヒ</t>
    </rPh>
    <rPh sb="65" eb="66">
      <t>オヨ</t>
    </rPh>
    <rPh sb="67" eb="68">
      <t>ショク</t>
    </rPh>
    <rPh sb="68" eb="71">
      <t>ザイリョウヒ</t>
    </rPh>
    <rPh sb="72" eb="73">
      <t>ア</t>
    </rPh>
    <phoneticPr fontId="8"/>
  </si>
  <si>
    <t>就労選択支援</t>
    <rPh sb="2" eb="4">
      <t>センタク</t>
    </rPh>
    <phoneticPr fontId="2"/>
  </si>
  <si>
    <t>就労選択支援</t>
    <rPh sb="2" eb="4">
      <t>センタク</t>
    </rPh>
    <phoneticPr fontId="2"/>
  </si>
  <si>
    <t>療養介護</t>
    <phoneticPr fontId="2"/>
  </si>
  <si>
    <t>カブシキガイシャ　トチギケンゲンキニコニコシツ</t>
  </si>
  <si>
    <t>株式会社　栃木県元気ニコニコ室</t>
    <rPh sb="0" eb="4">
      <t>カブシキガイシャ</t>
    </rPh>
    <rPh sb="5" eb="8">
      <t>トチギケン</t>
    </rPh>
    <rPh sb="8" eb="10">
      <t>ゲンキ</t>
    </rPh>
    <rPh sb="14" eb="15">
      <t>シツ</t>
    </rPh>
    <phoneticPr fontId="2"/>
  </si>
  <si>
    <t>３２０－８５０１</t>
    <phoneticPr fontId="2"/>
  </si>
  <si>
    <t>宇都宮市塙田１－１－２０</t>
    <rPh sb="0" eb="4">
      <t>ウツノミヤシ</t>
    </rPh>
    <rPh sb="4" eb="6">
      <t>ハナワダ</t>
    </rPh>
    <phoneticPr fontId="2"/>
  </si>
  <si>
    <t>ダイヒョウトリシマリヤク</t>
  </si>
  <si>
    <t>代表取締役</t>
    <rPh sb="0" eb="2">
      <t>ダイヒョウ</t>
    </rPh>
    <rPh sb="2" eb="5">
      <t>トリシマリヤク</t>
    </rPh>
    <phoneticPr fontId="2"/>
  </si>
  <si>
    <t>トチマルクン</t>
    <phoneticPr fontId="2"/>
  </si>
  <si>
    <t>とちまるくん</t>
    <phoneticPr fontId="2"/>
  </si>
  <si>
    <t>ナイチュウ</t>
    <phoneticPr fontId="2"/>
  </si>
  <si>
    <t>012-345-6789</t>
    <phoneticPr fontId="2"/>
  </si>
  <si>
    <t>aaaaaaaa@pref.tochigi.lg.jp</t>
    <phoneticPr fontId="2"/>
  </si>
  <si>
    <t>とちまる銀行</t>
    <rPh sb="4" eb="6">
      <t>ギンコウ</t>
    </rPh>
    <phoneticPr fontId="2"/>
  </si>
  <si>
    <t>県庁内支店</t>
    <rPh sb="0" eb="3">
      <t>ケンチョウナイ</t>
    </rPh>
    <rPh sb="3" eb="5">
      <t>シテン</t>
    </rPh>
    <phoneticPr fontId="2"/>
  </si>
  <si>
    <t>ｶ)ﾄﾁｷﾞｹﾝｹﾞﾝｷﾆｺﾆｺｼﾂ</t>
  </si>
  <si>
    <t>元気ニコニコファーム</t>
    <rPh sb="0" eb="2">
      <t>ゲンキ</t>
    </rPh>
    <phoneticPr fontId="2"/>
  </si>
  <si>
    <t>グループホーム　元気ニコニコ室</t>
    <rPh sb="8" eb="10">
      <t>ゲンキ</t>
    </rPh>
    <rPh sb="14" eb="15">
      <t>シツ</t>
    </rPh>
    <phoneticPr fontId="2"/>
  </si>
  <si>
    <t>居宅介護　元気ニコニコ</t>
    <rPh sb="0" eb="2">
      <t>キョタク</t>
    </rPh>
    <rPh sb="2" eb="4">
      <t>カイゴ</t>
    </rPh>
    <rPh sb="5" eb="7">
      <t>ゲンキ</t>
    </rPh>
    <phoneticPr fontId="2"/>
  </si>
  <si>
    <t>元気ニコニコ相談支援</t>
    <rPh sb="0" eb="2">
      <t>ゲンキ</t>
    </rPh>
    <rPh sb="6" eb="8">
      <t>ソウダン</t>
    </rPh>
    <rPh sb="8" eb="10">
      <t>シエン</t>
    </rPh>
    <phoneticPr fontId="2"/>
  </si>
  <si>
    <t>元気ニコニコクラブ</t>
    <rPh sb="0" eb="2">
      <t>ゲンキ</t>
    </rPh>
    <phoneticPr fontId="2"/>
  </si>
  <si>
    <t>宇都宮500し1122</t>
    <rPh sb="0" eb="3">
      <t>ウツノミヤ</t>
    </rPh>
    <phoneticPr fontId="2"/>
  </si>
  <si>
    <t>宇都宮530お1234</t>
    <rPh sb="0" eb="3">
      <t>ウツノミヤ</t>
    </rPh>
    <phoneticPr fontId="2"/>
  </si>
  <si>
    <t>とちぎ500い1224</t>
  </si>
  <si>
    <t>那須330お･･24</t>
    <rPh sb="0" eb="2">
      <t>ナス</t>
    </rPh>
    <phoneticPr fontId="2"/>
  </si>
  <si>
    <t>那須３３４へ・134</t>
    <rPh sb="0" eb="2">
      <t>ナス</t>
    </rPh>
    <phoneticPr fontId="2"/>
  </si>
  <si>
    <t>宇都宮53３へ3456</t>
  </si>
  <si>
    <t>宇都宮300し・・24</t>
    <rPh sb="0" eb="3">
      <t>ウツノミヤ</t>
    </rPh>
    <phoneticPr fontId="2"/>
  </si>
  <si>
    <t>宇都宮500ぬ5555</t>
    <rPh sb="0" eb="3">
      <t>ウツノミヤ</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</si>
</sst>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quot;円&quot;"/>
    <numFmt numFmtId="177" formatCode="#,##0&quot;施&quot;&quot;設&quot;&quot;・&quot;&quot;事&quot;&quot;業&quot;&quot;所&quot;"/>
    <numFmt numFmtId="178" formatCode="&quot;09&quot;###0"/>
    <numFmt numFmtId="179" formatCode="#,##0&quot;台&quot;"/>
    <numFmt numFmtId="180" formatCode="#,##0&quot;人&quot;"/>
    <numFmt numFmtId="181" formatCode="#"/>
    <numFmt numFmtId="182" formatCode="0000000000"/>
    <numFmt numFmtId="183" formatCode="0000000000;;&quot;&quot;"/>
  </numFmts>
  <fonts count="39" x14ac:knownFonts="1">
    <font>
      <sz val="11"/>
      <color theme="1"/>
      <name val="ＭＳ ゴシック"/>
      <family val="2"/>
      <charset val="128"/>
    </font>
    <font>
      <sz val="11"/>
      <color theme="1"/>
      <name val="ＭＳ ゴシック"/>
      <family val="2"/>
      <charset val="128"/>
    </font>
    <font>
      <sz val="6"/>
      <name val="ＭＳ ゴシック"/>
      <family val="2"/>
      <charset val="128"/>
    </font>
    <font>
      <sz val="11"/>
      <name val="ＭＳ Ｐゴシック"/>
      <family val="3"/>
      <charset val="128"/>
    </font>
    <font>
      <sz val="6"/>
      <name val="ＭＳ Ｐゴシック"/>
      <family val="3"/>
      <charset val="128"/>
    </font>
    <font>
      <sz val="10"/>
      <name val="ＭＳ Ｐゴシック"/>
      <family val="3"/>
      <charset val="128"/>
    </font>
    <font>
      <sz val="10.5"/>
      <name val="ＭＳ Ｐゴシック"/>
      <family val="3"/>
      <charset val="128"/>
    </font>
    <font>
      <sz val="10.5"/>
      <name val="ＭＳ ゴシック"/>
      <family val="3"/>
      <charset val="128"/>
    </font>
    <font>
      <sz val="6"/>
      <name val="游ゴシック"/>
      <family val="3"/>
      <charset val="128"/>
      <scheme val="minor"/>
    </font>
    <font>
      <b/>
      <sz val="12"/>
      <color rgb="FFFF0000"/>
      <name val="游ゴシック"/>
      <family val="3"/>
      <charset val="128"/>
      <scheme val="minor"/>
    </font>
    <font>
      <u/>
      <sz val="11"/>
      <color theme="10"/>
      <name val="游ゴシック"/>
      <family val="2"/>
      <scheme val="minor"/>
    </font>
    <font>
      <sz val="11"/>
      <color rgb="FFFF0000"/>
      <name val="ＭＳ ゴシック"/>
      <family val="2"/>
      <charset val="128"/>
    </font>
    <font>
      <sz val="10.5"/>
      <name val="ＭＳ 明朝"/>
      <family val="1"/>
      <charset val="128"/>
    </font>
    <font>
      <sz val="11"/>
      <color theme="1"/>
      <name val="BIZ UDPゴシック"/>
      <family val="3"/>
      <charset val="128"/>
    </font>
    <font>
      <sz val="11"/>
      <name val="BIZ UDPゴシック"/>
      <family val="3"/>
      <charset val="128"/>
    </font>
    <font>
      <b/>
      <sz val="12"/>
      <color rgb="FFFF0000"/>
      <name val="BIZ UDPゴシック"/>
      <family val="3"/>
      <charset val="128"/>
    </font>
    <font>
      <sz val="11"/>
      <color rgb="FFFF0000"/>
      <name val="BIZ UDPゴシック"/>
      <family val="3"/>
      <charset val="128"/>
    </font>
    <font>
      <sz val="12"/>
      <name val="BIZ UDPゴシック"/>
      <family val="3"/>
      <charset val="128"/>
    </font>
    <font>
      <sz val="14"/>
      <color theme="0"/>
      <name val="BIZ UDPゴシック"/>
      <family val="3"/>
      <charset val="128"/>
    </font>
    <font>
      <sz val="12"/>
      <color theme="1"/>
      <name val="BIZ UDPゴシック"/>
      <family val="3"/>
      <charset val="128"/>
    </font>
    <font>
      <b/>
      <sz val="12"/>
      <color theme="1"/>
      <name val="BIZ UDPゴシック"/>
      <family val="3"/>
      <charset val="128"/>
    </font>
    <font>
      <sz val="14"/>
      <color theme="1"/>
      <name val="BIZ UDPゴシック"/>
      <family val="3"/>
      <charset val="128"/>
    </font>
    <font>
      <sz val="12"/>
      <color rgb="FFFF0000"/>
      <name val="BIZ UDPゴシック"/>
      <family val="3"/>
      <charset val="128"/>
    </font>
    <font>
      <b/>
      <sz val="20"/>
      <name val="BIZ UDPゴシック"/>
      <family val="3"/>
      <charset val="128"/>
    </font>
    <font>
      <b/>
      <sz val="11"/>
      <color theme="1"/>
      <name val="BIZ UDPゴシック"/>
      <family val="3"/>
      <charset val="128"/>
    </font>
    <font>
      <sz val="14"/>
      <name val="BIZ UDPゴシック"/>
      <family val="3"/>
      <charset val="128"/>
    </font>
    <font>
      <sz val="18"/>
      <color theme="1"/>
      <name val="BIZ UDPゴシック"/>
      <family val="3"/>
      <charset val="128"/>
    </font>
    <font>
      <b/>
      <sz val="14"/>
      <color rgb="FFFF0000"/>
      <name val="BIZ UDPゴシック"/>
      <family val="3"/>
      <charset val="128"/>
    </font>
    <font>
      <b/>
      <sz val="11"/>
      <color rgb="FFFF0000"/>
      <name val="BIZ UDPゴシック"/>
      <family val="3"/>
      <charset val="128"/>
    </font>
    <font>
      <b/>
      <sz val="14"/>
      <name val="BIZ UDPゴシック"/>
      <family val="3"/>
      <charset val="128"/>
    </font>
    <font>
      <b/>
      <sz val="12"/>
      <name val="BIZ UDPゴシック"/>
      <family val="3"/>
      <charset val="128"/>
    </font>
    <font>
      <b/>
      <u val="double"/>
      <sz val="14"/>
      <color rgb="FFFF0000"/>
      <name val="BIZ UDPゴシック"/>
      <family val="3"/>
      <charset val="128"/>
    </font>
    <font>
      <b/>
      <sz val="13"/>
      <color rgb="FFFF0000"/>
      <name val="BIZ UDPゴシック"/>
      <family val="3"/>
      <charset val="128"/>
    </font>
    <font>
      <b/>
      <u val="double"/>
      <sz val="13"/>
      <color rgb="FFFF0000"/>
      <name val="BIZ UDPゴシック"/>
      <family val="3"/>
      <charset val="128"/>
    </font>
    <font>
      <sz val="13"/>
      <color theme="1"/>
      <name val="BIZ UDPゴシック"/>
      <family val="3"/>
      <charset val="128"/>
    </font>
    <font>
      <b/>
      <sz val="10.5"/>
      <name val="ＭＳ Ｐゴシック"/>
      <family val="3"/>
      <charset val="128"/>
    </font>
    <font>
      <b/>
      <sz val="10.5"/>
      <name val="ＭＳ ゴシック"/>
      <family val="3"/>
      <charset val="128"/>
    </font>
    <font>
      <b/>
      <sz val="16"/>
      <color indexed="81"/>
      <name val="BIZ UDPゴシック"/>
      <family val="3"/>
      <charset val="128"/>
    </font>
    <font>
      <b/>
      <sz val="18"/>
      <color indexed="81"/>
      <name val="BIZ UDPゴシック"/>
      <family val="3"/>
      <charset val="128"/>
    </font>
  </fonts>
  <fills count="9">
    <fill>
      <patternFill patternType="none"/>
    </fill>
    <fill>
      <patternFill patternType="gray125"/>
    </fill>
    <fill>
      <patternFill patternType="solid">
        <fgColor theme="8" tint="0.79998168889431442"/>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5" tint="-0.249977111117893"/>
        <bgColor indexed="64"/>
      </patternFill>
    </fill>
    <fill>
      <patternFill patternType="solid">
        <fgColor theme="0" tint="-0.499984740745262"/>
        <bgColor indexed="64"/>
      </patternFill>
    </fill>
    <fill>
      <patternFill patternType="solid">
        <fgColor theme="9" tint="-0.249977111117893"/>
        <bgColor indexed="64"/>
      </patternFill>
    </fill>
    <fill>
      <patternFill patternType="solid">
        <fgColor theme="4" tint="-0.249977111117893"/>
        <bgColor indexed="64"/>
      </patternFill>
    </fill>
  </fills>
  <borders count="55">
    <border>
      <left/>
      <right/>
      <top/>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medium">
        <color auto="1"/>
      </left>
      <right style="medium">
        <color auto="1"/>
      </right>
      <top style="medium">
        <color auto="1"/>
      </top>
      <bottom style="medium">
        <color auto="1"/>
      </bottom>
      <diagonal/>
    </border>
    <border>
      <left style="mediumDashed">
        <color auto="1"/>
      </left>
      <right/>
      <top style="mediumDashed">
        <color auto="1"/>
      </top>
      <bottom/>
      <diagonal/>
    </border>
    <border>
      <left/>
      <right/>
      <top style="mediumDashed">
        <color auto="1"/>
      </top>
      <bottom/>
      <diagonal/>
    </border>
    <border>
      <left/>
      <right style="mediumDashed">
        <color auto="1"/>
      </right>
      <top style="mediumDashed">
        <color auto="1"/>
      </top>
      <bottom/>
      <diagonal/>
    </border>
    <border>
      <left style="mediumDashed">
        <color auto="1"/>
      </left>
      <right/>
      <top/>
      <bottom/>
      <diagonal/>
    </border>
    <border>
      <left/>
      <right style="mediumDashed">
        <color auto="1"/>
      </right>
      <top/>
      <bottom/>
      <diagonal/>
    </border>
    <border>
      <left style="mediumDashed">
        <color auto="1"/>
      </left>
      <right/>
      <top/>
      <bottom style="mediumDashed">
        <color auto="1"/>
      </bottom>
      <diagonal/>
    </border>
    <border>
      <left/>
      <right/>
      <top/>
      <bottom style="mediumDashed">
        <color auto="1"/>
      </bottom>
      <diagonal/>
    </border>
    <border>
      <left/>
      <right style="mediumDashed">
        <color auto="1"/>
      </right>
      <top/>
      <bottom style="mediumDashed">
        <color auto="1"/>
      </bottom>
      <diagonal/>
    </border>
    <border>
      <left style="thin">
        <color indexed="64"/>
      </left>
      <right style="hair">
        <color auto="1"/>
      </right>
      <top style="thin">
        <color indexed="64"/>
      </top>
      <bottom style="thin">
        <color indexed="64"/>
      </bottom>
      <diagonal/>
    </border>
    <border>
      <left style="hair">
        <color auto="1"/>
      </left>
      <right style="hair">
        <color auto="1"/>
      </right>
      <top style="thin">
        <color indexed="64"/>
      </top>
      <bottom style="thin">
        <color indexed="64"/>
      </bottom>
      <diagonal/>
    </border>
    <border>
      <left style="hair">
        <color auto="1"/>
      </left>
      <right style="thin">
        <color indexed="64"/>
      </right>
      <top style="thin">
        <color indexed="64"/>
      </top>
      <bottom style="thin">
        <color indexed="64"/>
      </bottom>
      <diagonal/>
    </border>
    <border>
      <left style="thin">
        <color auto="1"/>
      </left>
      <right/>
      <top style="thin">
        <color auto="1"/>
      </top>
      <bottom/>
      <diagonal/>
    </border>
    <border>
      <left style="thin">
        <color indexed="64"/>
      </left>
      <right style="hair">
        <color auto="1"/>
      </right>
      <top style="thin">
        <color indexed="64"/>
      </top>
      <bottom/>
      <diagonal/>
    </border>
    <border>
      <left style="hair">
        <color auto="1"/>
      </left>
      <right style="hair">
        <color auto="1"/>
      </right>
      <top style="thin">
        <color indexed="64"/>
      </top>
      <bottom/>
      <diagonal/>
    </border>
    <border>
      <left style="hair">
        <color auto="1"/>
      </left>
      <right style="thin">
        <color indexed="64"/>
      </right>
      <top style="thin">
        <color indexed="64"/>
      </top>
      <bottom/>
      <diagonal/>
    </border>
    <border>
      <left/>
      <right style="thin">
        <color auto="1"/>
      </right>
      <top style="thin">
        <color auto="1"/>
      </top>
      <bottom/>
      <diagonal/>
    </border>
    <border>
      <left style="medium">
        <color rgb="FFFF0000"/>
      </left>
      <right/>
      <top style="medium">
        <color rgb="FFFF0000"/>
      </top>
      <bottom style="medium">
        <color rgb="FFFF0000"/>
      </bottom>
      <diagonal/>
    </border>
    <border>
      <left/>
      <right/>
      <top style="medium">
        <color rgb="FFFF0000"/>
      </top>
      <bottom style="medium">
        <color rgb="FFFF0000"/>
      </bottom>
      <diagonal/>
    </border>
    <border>
      <left/>
      <right style="thin">
        <color auto="1"/>
      </right>
      <top style="medium">
        <color rgb="FFFF0000"/>
      </top>
      <bottom style="medium">
        <color rgb="FFFF0000"/>
      </bottom>
      <diagonal/>
    </border>
    <border>
      <left style="thin">
        <color auto="1"/>
      </left>
      <right/>
      <top style="medium">
        <color rgb="FFFF0000"/>
      </top>
      <bottom style="medium">
        <color rgb="FFFF0000"/>
      </bottom>
      <diagonal/>
    </border>
    <border>
      <left/>
      <right style="medium">
        <color rgb="FFFF0000"/>
      </right>
      <top style="medium">
        <color rgb="FFFF0000"/>
      </top>
      <bottom style="medium">
        <color rgb="FFFF0000"/>
      </bottom>
      <diagonal/>
    </border>
    <border>
      <left style="thin">
        <color indexed="64"/>
      </left>
      <right style="thin">
        <color indexed="64"/>
      </right>
      <top/>
      <bottom style="thin">
        <color indexed="64"/>
      </bottom>
      <diagonal/>
    </border>
    <border>
      <left style="thin">
        <color auto="1"/>
      </left>
      <right/>
      <top style="dotted">
        <color auto="1"/>
      </top>
      <bottom style="thin">
        <color auto="1"/>
      </bottom>
      <diagonal/>
    </border>
    <border>
      <left/>
      <right/>
      <top style="dotted">
        <color auto="1"/>
      </top>
      <bottom style="thin">
        <color auto="1"/>
      </bottom>
      <diagonal/>
    </border>
    <border>
      <left/>
      <right style="thin">
        <color auto="1"/>
      </right>
      <top style="dotted">
        <color auto="1"/>
      </top>
      <bottom style="thin">
        <color auto="1"/>
      </bottom>
      <diagonal/>
    </border>
    <border>
      <left style="thin">
        <color indexed="64"/>
      </left>
      <right style="thin">
        <color indexed="64"/>
      </right>
      <top style="dotted">
        <color indexed="64"/>
      </top>
      <bottom style="thin">
        <color indexed="64"/>
      </bottom>
      <diagonal/>
    </border>
    <border>
      <left style="thin">
        <color auto="1"/>
      </left>
      <right/>
      <top/>
      <bottom style="thin">
        <color auto="1"/>
      </bottom>
      <diagonal/>
    </border>
    <border>
      <left/>
      <right style="thin">
        <color auto="1"/>
      </right>
      <top/>
      <bottom style="thin">
        <color auto="1"/>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uble">
        <color indexed="64"/>
      </top>
      <bottom style="thin">
        <color indexed="64"/>
      </bottom>
      <diagonal/>
    </border>
    <border>
      <left style="thick">
        <color indexed="64"/>
      </left>
      <right style="thin">
        <color indexed="64"/>
      </right>
      <top style="thick">
        <color indexed="64"/>
      </top>
      <bottom/>
      <diagonal/>
    </border>
    <border>
      <left style="thin">
        <color indexed="64"/>
      </left>
      <right style="thin">
        <color indexed="64"/>
      </right>
      <top style="thick">
        <color indexed="64"/>
      </top>
      <bottom/>
      <diagonal/>
    </border>
    <border>
      <left style="thin">
        <color indexed="64"/>
      </left>
      <right style="thick">
        <color indexed="64"/>
      </right>
      <top style="thick">
        <color indexed="64"/>
      </top>
      <bottom/>
      <diagonal/>
    </border>
    <border>
      <left style="thick">
        <color indexed="64"/>
      </left>
      <right style="thin">
        <color indexed="64"/>
      </right>
      <top style="double">
        <color indexed="64"/>
      </top>
      <bottom/>
      <diagonal/>
    </border>
    <border>
      <left style="thin">
        <color indexed="64"/>
      </left>
      <right style="thick">
        <color indexed="64"/>
      </right>
      <top style="double">
        <color indexed="64"/>
      </top>
      <bottom style="thin">
        <color indexed="64"/>
      </bottom>
      <diagonal/>
    </border>
    <border>
      <left style="thick">
        <color indexed="64"/>
      </left>
      <right style="thin">
        <color indexed="64"/>
      </right>
      <top/>
      <bottom/>
      <diagonal/>
    </border>
    <border>
      <left style="thin">
        <color indexed="64"/>
      </left>
      <right style="thick">
        <color indexed="64"/>
      </right>
      <top style="thin">
        <color indexed="64"/>
      </top>
      <bottom style="thin">
        <color indexed="64"/>
      </bottom>
      <diagonal/>
    </border>
    <border>
      <left style="thick">
        <color indexed="64"/>
      </left>
      <right style="thin">
        <color indexed="64"/>
      </right>
      <top/>
      <bottom style="double">
        <color indexed="64"/>
      </bottom>
      <diagonal/>
    </border>
    <border>
      <left style="thin">
        <color indexed="64"/>
      </left>
      <right style="thick">
        <color indexed="64"/>
      </right>
      <top style="thin">
        <color indexed="64"/>
      </top>
      <bottom style="double">
        <color indexed="64"/>
      </bottom>
      <diagonal/>
    </border>
    <border>
      <left style="thin">
        <color indexed="64"/>
      </left>
      <right style="thick">
        <color indexed="64"/>
      </right>
      <top/>
      <bottom style="thin">
        <color indexed="64"/>
      </bottom>
      <diagonal/>
    </border>
    <border>
      <left style="thick">
        <color indexed="64"/>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style="thin">
        <color indexed="64"/>
      </left>
      <right style="thick">
        <color indexed="64"/>
      </right>
      <top style="thin">
        <color indexed="64"/>
      </top>
      <bottom style="thick">
        <color indexed="64"/>
      </bottom>
      <diagonal/>
    </border>
  </borders>
  <cellStyleXfs count="5">
    <xf numFmtId="0" fontId="0" fillId="0" borderId="0">
      <alignment vertical="center"/>
    </xf>
    <xf numFmtId="38" fontId="1" fillId="0" borderId="0" applyFont="0" applyFill="0" applyBorder="0" applyAlignment="0" applyProtection="0">
      <alignment vertical="center"/>
    </xf>
    <xf numFmtId="0" fontId="3" fillId="0" borderId="0"/>
    <xf numFmtId="38" fontId="3" fillId="0" borderId="0" applyFont="0" applyFill="0" applyBorder="0" applyAlignment="0" applyProtection="0"/>
    <xf numFmtId="0" fontId="10" fillId="0" borderId="0" applyNumberFormat="0" applyFill="0" applyBorder="0" applyAlignment="0" applyProtection="0"/>
  </cellStyleXfs>
  <cellXfs count="242">
    <xf numFmtId="0" fontId="0" fillId="0" borderId="0" xfId="0">
      <alignment vertical="center"/>
    </xf>
    <xf numFmtId="0" fontId="0" fillId="0" borderId="0" xfId="0" applyAlignment="1">
      <alignment horizontal="center" vertical="center"/>
    </xf>
    <xf numFmtId="0" fontId="0" fillId="0" borderId="1" xfId="0" applyBorder="1">
      <alignment vertical="center"/>
    </xf>
    <xf numFmtId="38" fontId="0" fillId="0" borderId="1" xfId="1" applyFont="1" applyBorder="1" applyAlignment="1">
      <alignment horizontal="right" vertical="center" indent="2"/>
    </xf>
    <xf numFmtId="0" fontId="0" fillId="0" borderId="1" xfId="0" applyBorder="1" applyAlignment="1">
      <alignment horizontal="right" vertical="center" indent="3"/>
    </xf>
    <xf numFmtId="0" fontId="0" fillId="2" borderId="1" xfId="0" applyFill="1" applyBorder="1" applyAlignment="1">
      <alignment horizontal="center" vertical="center"/>
    </xf>
    <xf numFmtId="0" fontId="0" fillId="2" borderId="1" xfId="0" applyFill="1" applyBorder="1" applyAlignment="1">
      <alignment horizontal="center" vertical="center" wrapText="1"/>
    </xf>
    <xf numFmtId="0" fontId="6" fillId="0" borderId="0" xfId="2" applyFont="1"/>
    <xf numFmtId="0" fontId="7" fillId="0" borderId="1" xfId="2" applyFont="1" applyBorder="1" applyAlignment="1">
      <alignment horizontal="left" vertical="center" wrapText="1"/>
    </xf>
    <xf numFmtId="0" fontId="6" fillId="0" borderId="0" xfId="2" applyFont="1" applyAlignment="1">
      <alignment horizontal="center"/>
    </xf>
    <xf numFmtId="0" fontId="5" fillId="0" borderId="0" xfId="2" applyFont="1" applyAlignment="1">
      <alignment horizontal="center"/>
    </xf>
    <xf numFmtId="0" fontId="9" fillId="0" borderId="0" xfId="0" applyFont="1" applyAlignment="1">
      <alignment horizontal="left" vertical="center" shrinkToFit="1"/>
    </xf>
    <xf numFmtId="0" fontId="0" fillId="0" borderId="0" xfId="0" applyAlignment="1">
      <alignment vertical="center" shrinkToFit="1"/>
    </xf>
    <xf numFmtId="0" fontId="11" fillId="0" borderId="0" xfId="0" applyFont="1">
      <alignment vertical="center"/>
    </xf>
    <xf numFmtId="0" fontId="12" fillId="0" borderId="0" xfId="0" applyFont="1" applyBorder="1" applyAlignment="1">
      <alignment horizontal="justify" vertical="center" wrapText="1"/>
    </xf>
    <xf numFmtId="0" fontId="6" fillId="0" borderId="0" xfId="2" applyFont="1" applyBorder="1" applyAlignment="1">
      <alignment horizontal="center"/>
    </xf>
    <xf numFmtId="0" fontId="13" fillId="0" borderId="0" xfId="0" applyFont="1" applyAlignment="1">
      <alignment vertical="center" shrinkToFit="1"/>
    </xf>
    <xf numFmtId="0" fontId="13" fillId="0" borderId="0" xfId="0" applyFont="1">
      <alignment vertical="center"/>
    </xf>
    <xf numFmtId="0" fontId="14" fillId="0" borderId="0" xfId="0" applyFont="1">
      <alignment vertical="center"/>
    </xf>
    <xf numFmtId="0" fontId="15" fillId="0" borderId="0" xfId="0" applyFont="1" applyAlignment="1">
      <alignment horizontal="left" vertical="center" shrinkToFit="1"/>
    </xf>
    <xf numFmtId="0" fontId="16" fillId="0" borderId="0" xfId="0" applyFont="1">
      <alignment vertical="center"/>
    </xf>
    <xf numFmtId="0" fontId="13" fillId="0" borderId="3" xfId="0" applyFont="1" applyBorder="1" applyAlignment="1">
      <alignment horizontal="left" vertical="center"/>
    </xf>
    <xf numFmtId="0" fontId="14" fillId="0" borderId="0" xfId="0" applyFont="1" applyBorder="1" applyAlignment="1">
      <alignment horizontal="left" vertical="center"/>
    </xf>
    <xf numFmtId="0" fontId="13" fillId="0" borderId="1" xfId="0" applyFont="1" applyBorder="1" applyAlignment="1">
      <alignment horizontal="left" vertical="center"/>
    </xf>
    <xf numFmtId="0" fontId="13" fillId="0" borderId="1" xfId="0" applyFont="1" applyBorder="1" applyAlignment="1">
      <alignment horizontal="center" vertical="center"/>
    </xf>
    <xf numFmtId="0" fontId="13" fillId="0" borderId="1" xfId="0" applyFont="1" applyBorder="1" applyAlignment="1">
      <alignment horizontal="center" vertical="center" shrinkToFit="1"/>
    </xf>
    <xf numFmtId="0" fontId="13" fillId="0" borderId="4" xfId="0" applyFont="1" applyBorder="1" applyAlignment="1">
      <alignment horizontal="center" vertical="center"/>
    </xf>
    <xf numFmtId="0" fontId="14" fillId="0" borderId="37" xfId="0" applyFont="1" applyBorder="1" applyAlignment="1">
      <alignment horizontal="center" vertical="center"/>
    </xf>
    <xf numFmtId="0" fontId="16" fillId="0" borderId="0" xfId="0" applyFont="1" applyAlignment="1">
      <alignment horizontal="center" vertical="center"/>
    </xf>
    <xf numFmtId="0" fontId="13" fillId="0" borderId="0" xfId="0" applyFont="1" applyAlignment="1">
      <alignment horizontal="center" vertical="center"/>
    </xf>
    <xf numFmtId="178" fontId="13" fillId="3" borderId="1" xfId="0" applyNumberFormat="1" applyFont="1" applyFill="1" applyBorder="1" applyAlignment="1" applyProtection="1">
      <alignment horizontal="center" vertical="center"/>
      <protection locked="0"/>
    </xf>
    <xf numFmtId="0" fontId="13" fillId="3" borderId="1" xfId="0" applyFont="1" applyFill="1" applyBorder="1" applyAlignment="1" applyProtection="1">
      <alignment horizontal="center" vertical="center" shrinkToFit="1"/>
      <protection locked="0"/>
    </xf>
    <xf numFmtId="0" fontId="13" fillId="3" borderId="1" xfId="0" applyFont="1" applyFill="1" applyBorder="1" applyAlignment="1" applyProtection="1">
      <alignment horizontal="center" vertical="center" wrapText="1" shrinkToFit="1"/>
      <protection locked="0"/>
    </xf>
    <xf numFmtId="176" fontId="13" fillId="0" borderId="4" xfId="0" applyNumberFormat="1" applyFont="1" applyBorder="1" applyAlignment="1">
      <alignment horizontal="right" vertical="center"/>
    </xf>
    <xf numFmtId="0" fontId="14" fillId="0" borderId="0" xfId="0" applyFont="1" applyAlignment="1">
      <alignment vertical="center"/>
    </xf>
    <xf numFmtId="0" fontId="14" fillId="0" borderId="0" xfId="0" applyFont="1" applyAlignment="1">
      <alignment horizontal="center" vertical="center"/>
    </xf>
    <xf numFmtId="0" fontId="13" fillId="3" borderId="4" xfId="0" applyFont="1" applyFill="1" applyBorder="1" applyAlignment="1" applyProtection="1">
      <alignment horizontal="center" vertical="center" shrinkToFit="1"/>
      <protection locked="0"/>
    </xf>
    <xf numFmtId="176" fontId="13" fillId="6" borderId="4" xfId="0" applyNumberFormat="1" applyFont="1" applyFill="1" applyBorder="1" applyAlignment="1">
      <alignment horizontal="right" vertical="center"/>
    </xf>
    <xf numFmtId="0" fontId="14" fillId="0" borderId="1" xfId="0" applyFont="1" applyBorder="1" applyAlignment="1">
      <alignment horizontal="center" vertical="center"/>
    </xf>
    <xf numFmtId="0" fontId="14" fillId="0" borderId="4" xfId="0" applyFont="1" applyBorder="1" applyAlignment="1">
      <alignment horizontal="center" vertical="center"/>
    </xf>
    <xf numFmtId="0" fontId="13" fillId="3" borderId="4" xfId="0" applyFont="1" applyFill="1" applyBorder="1" applyAlignment="1" applyProtection="1">
      <alignment horizontal="center" vertical="center" wrapText="1" shrinkToFit="1"/>
      <protection locked="0"/>
    </xf>
    <xf numFmtId="176" fontId="14" fillId="0" borderId="4" xfId="0" applyNumberFormat="1" applyFont="1" applyBorder="1" applyAlignment="1">
      <alignment horizontal="right" vertical="center"/>
    </xf>
    <xf numFmtId="179" fontId="14" fillId="0" borderId="4" xfId="0" applyNumberFormat="1" applyFont="1" applyBorder="1" applyAlignment="1">
      <alignment horizontal="center" vertical="center"/>
    </xf>
    <xf numFmtId="176" fontId="14" fillId="0" borderId="1" xfId="0" applyNumberFormat="1" applyFont="1" applyBorder="1" applyAlignment="1">
      <alignment horizontal="right" vertical="center"/>
    </xf>
    <xf numFmtId="0" fontId="19" fillId="0" borderId="0" xfId="0" applyFont="1" applyAlignment="1">
      <alignment horizontal="left" vertical="center"/>
    </xf>
    <xf numFmtId="0" fontId="20" fillId="0" borderId="0" xfId="0" applyFont="1" applyAlignment="1">
      <alignment horizontal="left" vertical="center" shrinkToFit="1"/>
    </xf>
    <xf numFmtId="0" fontId="13" fillId="0" borderId="0" xfId="0" applyFont="1" applyAlignment="1"/>
    <xf numFmtId="0" fontId="21" fillId="0" borderId="0" xfId="0" applyFont="1" applyAlignment="1">
      <alignment vertical="center" shrinkToFit="1"/>
    </xf>
    <xf numFmtId="0" fontId="22" fillId="0" borderId="0" xfId="0" applyFont="1" applyAlignment="1">
      <alignment horizontal="center"/>
    </xf>
    <xf numFmtId="0" fontId="15" fillId="0" borderId="0" xfId="0" applyFont="1" applyAlignment="1">
      <alignment horizontal="left"/>
    </xf>
    <xf numFmtId="0" fontId="15" fillId="0" borderId="0" xfId="0" applyFont="1" applyAlignment="1">
      <alignment horizontal="center" vertical="center"/>
    </xf>
    <xf numFmtId="0" fontId="21" fillId="0" borderId="0" xfId="0" applyFont="1">
      <alignment vertical="center"/>
    </xf>
    <xf numFmtId="176" fontId="13" fillId="0" borderId="0" xfId="0" applyNumberFormat="1" applyFont="1" applyAlignment="1"/>
    <xf numFmtId="0" fontId="21" fillId="0" borderId="0" xfId="0" applyFont="1" applyAlignment="1">
      <alignment horizontal="center" vertical="center" shrinkToFit="1"/>
    </xf>
    <xf numFmtId="0" fontId="21" fillId="0" borderId="0" xfId="0" applyFont="1" applyAlignment="1">
      <alignment vertical="center" wrapText="1" shrinkToFit="1"/>
    </xf>
    <xf numFmtId="0" fontId="15" fillId="0" borderId="0" xfId="0" applyFont="1" applyAlignment="1">
      <alignment horizontal="center"/>
    </xf>
    <xf numFmtId="0" fontId="24" fillId="0" borderId="0" xfId="0" applyFont="1" applyAlignment="1">
      <alignment horizontal="center" vertical="center"/>
    </xf>
    <xf numFmtId="0" fontId="15" fillId="0" borderId="7" xfId="0" applyFont="1" applyBorder="1" applyAlignment="1">
      <alignment horizontal="center" vertical="center"/>
    </xf>
    <xf numFmtId="0" fontId="15" fillId="0" borderId="0" xfId="0" applyFont="1" applyAlignment="1">
      <alignment horizontal="left" vertical="center"/>
    </xf>
    <xf numFmtId="0" fontId="21" fillId="0" borderId="0" xfId="0" applyFont="1" applyAlignment="1">
      <alignment horizontal="center" vertical="center"/>
    </xf>
    <xf numFmtId="0" fontId="21" fillId="0" borderId="4" xfId="0" applyFont="1" applyBorder="1" applyAlignment="1" applyProtection="1">
      <alignment vertical="center" wrapText="1" shrinkToFit="1"/>
      <protection locked="0"/>
    </xf>
    <xf numFmtId="0" fontId="21" fillId="3" borderId="20" xfId="0" applyFont="1" applyFill="1" applyBorder="1" applyAlignment="1" applyProtection="1">
      <alignment horizontal="left" vertical="center" wrapText="1" indent="1" shrinkToFit="1"/>
      <protection locked="0"/>
    </xf>
    <xf numFmtId="0" fontId="21" fillId="3" borderId="2" xfId="0" applyFont="1" applyFill="1" applyBorder="1" applyAlignment="1" applyProtection="1">
      <alignment horizontal="left" vertical="center" wrapText="1" indent="1" shrinkToFit="1"/>
      <protection locked="0"/>
    </xf>
    <xf numFmtId="0" fontId="21" fillId="3" borderId="24" xfId="0" applyFont="1" applyFill="1" applyBorder="1" applyAlignment="1" applyProtection="1">
      <alignment horizontal="left" vertical="center" wrapText="1" indent="1" shrinkToFit="1"/>
      <protection locked="0"/>
    </xf>
    <xf numFmtId="0" fontId="27" fillId="0" borderId="0" xfId="0" applyFont="1" applyAlignment="1">
      <alignment horizontal="right" vertical="center" shrinkToFit="1"/>
    </xf>
    <xf numFmtId="0" fontId="28" fillId="0" borderId="0" xfId="0" applyFont="1" applyAlignment="1">
      <alignment horizontal="right"/>
    </xf>
    <xf numFmtId="0" fontId="27" fillId="0" borderId="0" xfId="0" applyFont="1" applyAlignment="1">
      <alignment horizontal="left" vertical="center"/>
    </xf>
    <xf numFmtId="0" fontId="27" fillId="0" borderId="0" xfId="0" applyFont="1" applyAlignment="1">
      <alignment horizontal="left" vertical="center" shrinkToFit="1"/>
    </xf>
    <xf numFmtId="0" fontId="28" fillId="0" borderId="0" xfId="0" applyFont="1" applyAlignment="1">
      <alignment horizontal="left"/>
    </xf>
    <xf numFmtId="0" fontId="13" fillId="0" borderId="0" xfId="0" applyFont="1" applyAlignment="1">
      <alignment horizontal="left" wrapText="1"/>
    </xf>
    <xf numFmtId="0" fontId="13" fillId="0" borderId="0" xfId="0" applyFont="1" applyAlignment="1">
      <alignment horizontal="left"/>
    </xf>
    <xf numFmtId="0" fontId="28" fillId="0" borderId="12" xfId="0" applyFont="1" applyBorder="1" applyAlignment="1">
      <alignment horizontal="left" vertical="center"/>
    </xf>
    <xf numFmtId="0" fontId="15" fillId="0" borderId="0" xfId="0" applyFont="1" applyAlignment="1" applyProtection="1">
      <alignment horizontal="left"/>
      <protection locked="0"/>
    </xf>
    <xf numFmtId="0" fontId="28" fillId="0" borderId="12" xfId="0" applyFont="1" applyBorder="1" applyAlignment="1">
      <alignment horizontal="left"/>
    </xf>
    <xf numFmtId="0" fontId="20" fillId="0" borderId="0" xfId="0" applyFont="1" applyAlignment="1">
      <alignment wrapText="1"/>
    </xf>
    <xf numFmtId="0" fontId="20" fillId="0" borderId="13" xfId="0" applyFont="1" applyBorder="1" applyAlignment="1">
      <alignment wrapText="1"/>
    </xf>
    <xf numFmtId="0" fontId="20" fillId="0" borderId="0" xfId="0" applyFont="1" applyAlignment="1">
      <alignment vertical="center" wrapText="1"/>
    </xf>
    <xf numFmtId="0" fontId="28" fillId="0" borderId="14" xfId="0" applyFont="1" applyBorder="1" applyAlignment="1">
      <alignment horizontal="left"/>
    </xf>
    <xf numFmtId="0" fontId="13" fillId="0" borderId="15" xfId="0" applyFont="1" applyBorder="1" applyAlignment="1">
      <alignment wrapText="1"/>
    </xf>
    <xf numFmtId="0" fontId="13" fillId="0" borderId="16" xfId="0" applyFont="1" applyBorder="1" applyAlignment="1">
      <alignment wrapText="1"/>
    </xf>
    <xf numFmtId="0" fontId="25" fillId="3" borderId="17" xfId="0" applyFont="1" applyFill="1" applyBorder="1" applyAlignment="1" applyProtection="1">
      <alignment horizontal="center" vertical="center"/>
      <protection locked="0"/>
    </xf>
    <xf numFmtId="0" fontId="25" fillId="3" borderId="18" xfId="0" applyFont="1" applyFill="1" applyBorder="1" applyAlignment="1" applyProtection="1">
      <alignment horizontal="center" vertical="center"/>
      <protection locked="0"/>
    </xf>
    <xf numFmtId="0" fontId="25" fillId="3" borderId="19" xfId="0" applyFont="1" applyFill="1" applyBorder="1" applyAlignment="1" applyProtection="1">
      <alignment horizontal="center" vertical="center"/>
      <protection locked="0"/>
    </xf>
    <xf numFmtId="0" fontId="25" fillId="3" borderId="21" xfId="0" applyFont="1" applyFill="1" applyBorder="1" applyAlignment="1" applyProtection="1">
      <alignment horizontal="center" vertical="center" shrinkToFit="1"/>
      <protection locked="0"/>
    </xf>
    <xf numFmtId="0" fontId="25" fillId="3" borderId="22" xfId="0" applyFont="1" applyFill="1" applyBorder="1" applyAlignment="1" applyProtection="1">
      <alignment horizontal="center" vertical="center" shrinkToFit="1"/>
      <protection locked="0"/>
    </xf>
    <xf numFmtId="0" fontId="25" fillId="3" borderId="23" xfId="0" applyFont="1" applyFill="1" applyBorder="1" applyAlignment="1" applyProtection="1">
      <alignment horizontal="center" vertical="center" shrinkToFit="1"/>
      <protection locked="0"/>
    </xf>
    <xf numFmtId="0" fontId="34" fillId="0" borderId="0" xfId="0" applyFont="1" applyAlignment="1"/>
    <xf numFmtId="0" fontId="32" fillId="0" borderId="0" xfId="0" applyFont="1" applyAlignment="1">
      <alignment vertical="top"/>
    </xf>
    <xf numFmtId="182" fontId="13" fillId="3" borderId="1" xfId="0" applyNumberFormat="1" applyFont="1" applyFill="1" applyBorder="1" applyAlignment="1" applyProtection="1">
      <alignment horizontal="center" vertical="center"/>
      <protection locked="0"/>
    </xf>
    <xf numFmtId="176" fontId="14" fillId="0" borderId="4" xfId="0" applyNumberFormat="1" applyFont="1" applyBorder="1" applyAlignment="1">
      <alignment horizontal="right" vertical="center" wrapText="1"/>
    </xf>
    <xf numFmtId="176" fontId="13" fillId="0" borderId="4" xfId="0" applyNumberFormat="1" applyFont="1" applyFill="1" applyBorder="1" applyAlignment="1">
      <alignment horizontal="right" vertical="center"/>
    </xf>
    <xf numFmtId="183" fontId="13" fillId="0" borderId="1" xfId="0" applyNumberFormat="1" applyFont="1" applyFill="1" applyBorder="1" applyAlignment="1" applyProtection="1">
      <alignment horizontal="center" vertical="center" shrinkToFit="1"/>
    </xf>
    <xf numFmtId="181" fontId="13" fillId="0" borderId="1" xfId="0" applyNumberFormat="1" applyFont="1" applyFill="1" applyBorder="1" applyAlignment="1" applyProtection="1">
      <alignment horizontal="center" vertical="center" shrinkToFit="1"/>
    </xf>
    <xf numFmtId="181" fontId="13" fillId="0" borderId="1" xfId="0" applyNumberFormat="1" applyFont="1" applyFill="1" applyBorder="1" applyAlignment="1" applyProtection="1">
      <alignment horizontal="center" vertical="center" wrapText="1" shrinkToFit="1"/>
    </xf>
    <xf numFmtId="180" fontId="13" fillId="6" borderId="4" xfId="0" applyNumberFormat="1" applyFont="1" applyFill="1" applyBorder="1" applyAlignment="1" applyProtection="1">
      <alignment horizontal="right" vertical="center"/>
      <protection locked="0"/>
    </xf>
    <xf numFmtId="180" fontId="13" fillId="3" borderId="4" xfId="0" applyNumberFormat="1" applyFont="1" applyFill="1" applyBorder="1" applyAlignment="1" applyProtection="1">
      <alignment horizontal="right" vertical="center"/>
      <protection locked="0"/>
    </xf>
    <xf numFmtId="0" fontId="7" fillId="0" borderId="30" xfId="2" applyFont="1" applyBorder="1" applyAlignment="1">
      <alignment horizontal="left" vertical="center" wrapText="1"/>
    </xf>
    <xf numFmtId="0" fontId="35" fillId="0" borderId="0" xfId="2" applyFont="1"/>
    <xf numFmtId="0" fontId="35" fillId="0" borderId="0" xfId="2" applyFont="1" applyAlignment="1">
      <alignment vertical="center"/>
    </xf>
    <xf numFmtId="0" fontId="7" fillId="0" borderId="41" xfId="2" applyFont="1" applyBorder="1" applyAlignment="1">
      <alignment horizontal="left" vertical="center" wrapText="1"/>
    </xf>
    <xf numFmtId="0" fontId="7" fillId="0" borderId="39" xfId="2" applyFont="1" applyBorder="1" applyAlignment="1">
      <alignment horizontal="left" vertical="center" wrapText="1"/>
    </xf>
    <xf numFmtId="0" fontId="35" fillId="2" borderId="42" xfId="2" applyFont="1" applyFill="1" applyBorder="1" applyAlignment="1">
      <alignment horizontal="center" vertical="center"/>
    </xf>
    <xf numFmtId="0" fontId="36" fillId="2" borderId="43" xfId="2" applyFont="1" applyFill="1" applyBorder="1" applyAlignment="1">
      <alignment horizontal="center" vertical="center"/>
    </xf>
    <xf numFmtId="0" fontId="36" fillId="4" borderId="43" xfId="2" applyFont="1" applyFill="1" applyBorder="1" applyAlignment="1">
      <alignment horizontal="center" vertical="center"/>
    </xf>
    <xf numFmtId="0" fontId="36" fillId="4" borderId="44" xfId="2" applyFont="1" applyFill="1" applyBorder="1" applyAlignment="1">
      <alignment horizontal="center" vertical="center"/>
    </xf>
    <xf numFmtId="181" fontId="13" fillId="0" borderId="4" xfId="0" applyNumberFormat="1" applyFont="1" applyFill="1" applyBorder="1" applyAlignment="1" applyProtection="1">
      <alignment horizontal="center" vertical="center" wrapText="1" shrinkToFit="1"/>
    </xf>
    <xf numFmtId="0" fontId="7" fillId="0" borderId="40" xfId="2" applyFont="1" applyBorder="1" applyAlignment="1">
      <alignment vertical="center"/>
    </xf>
    <xf numFmtId="0" fontId="7" fillId="0" borderId="41" xfId="2" applyFont="1" applyBorder="1" applyAlignment="1">
      <alignment vertical="center"/>
    </xf>
    <xf numFmtId="0" fontId="7" fillId="0" borderId="1" xfId="2" applyFont="1" applyBorder="1" applyAlignment="1">
      <alignment vertical="center"/>
    </xf>
    <xf numFmtId="0" fontId="7" fillId="0" borderId="1" xfId="2" applyFont="1" applyBorder="1" applyAlignment="1">
      <alignment horizontal="left" vertical="center"/>
    </xf>
    <xf numFmtId="0" fontId="7" fillId="0" borderId="39" xfId="2" applyFont="1" applyBorder="1" applyAlignment="1">
      <alignment vertical="center"/>
    </xf>
    <xf numFmtId="0" fontId="7" fillId="0" borderId="1" xfId="0" applyFont="1" applyBorder="1">
      <alignment vertical="center"/>
    </xf>
    <xf numFmtId="0" fontId="7" fillId="0" borderId="53" xfId="0" applyFont="1" applyBorder="1" applyAlignment="1">
      <alignment horizontal="left" vertical="center"/>
    </xf>
    <xf numFmtId="0" fontId="7" fillId="0" borderId="53" xfId="2" applyFont="1" applyBorder="1" applyAlignment="1">
      <alignment vertical="center"/>
    </xf>
    <xf numFmtId="0" fontId="13" fillId="0" borderId="4" xfId="0" applyFont="1" applyBorder="1" applyAlignment="1">
      <alignment horizontal="center" vertical="center" wrapText="1"/>
    </xf>
    <xf numFmtId="38" fontId="7" fillId="0" borderId="41" xfId="1" applyFont="1" applyFill="1" applyBorder="1" applyAlignment="1" applyProtection="1">
      <alignment horizontal="right" vertical="center"/>
    </xf>
    <xf numFmtId="38" fontId="7" fillId="0" borderId="46" xfId="1" applyFont="1" applyFill="1" applyBorder="1" applyAlignment="1" applyProtection="1">
      <alignment horizontal="right" vertical="center"/>
    </xf>
    <xf numFmtId="0" fontId="7" fillId="0" borderId="30" xfId="2" applyFont="1" applyBorder="1" applyAlignment="1">
      <alignment vertical="center"/>
    </xf>
    <xf numFmtId="38" fontId="7" fillId="0" borderId="1" xfId="1" applyFont="1" applyFill="1" applyBorder="1" applyAlignment="1" applyProtection="1">
      <alignment horizontal="right" vertical="center"/>
    </xf>
    <xf numFmtId="38" fontId="7" fillId="0" borderId="48" xfId="1" applyFont="1" applyFill="1" applyBorder="1" applyAlignment="1" applyProtection="1">
      <alignment horizontal="right" vertical="center"/>
    </xf>
    <xf numFmtId="38" fontId="7" fillId="0" borderId="30" xfId="1" applyFont="1" applyFill="1" applyBorder="1" applyAlignment="1" applyProtection="1">
      <alignment horizontal="right" vertical="center"/>
    </xf>
    <xf numFmtId="38" fontId="7" fillId="0" borderId="51" xfId="1" applyFont="1" applyFill="1" applyBorder="1" applyAlignment="1" applyProtection="1">
      <alignment horizontal="right" vertical="center"/>
    </xf>
    <xf numFmtId="38" fontId="7" fillId="0" borderId="39" xfId="1" applyFont="1" applyFill="1" applyBorder="1" applyAlignment="1" applyProtection="1">
      <alignment horizontal="right" vertical="center"/>
    </xf>
    <xf numFmtId="38" fontId="7" fillId="0" borderId="50" xfId="1" applyFont="1" applyFill="1" applyBorder="1" applyAlignment="1" applyProtection="1">
      <alignment horizontal="right" vertical="center"/>
    </xf>
    <xf numFmtId="38" fontId="7" fillId="0" borderId="53" xfId="1" applyFont="1" applyFill="1" applyBorder="1" applyAlignment="1" applyProtection="1">
      <alignment horizontal="right" vertical="center"/>
    </xf>
    <xf numFmtId="38" fontId="7" fillId="0" borderId="54" xfId="1" applyFont="1" applyFill="1" applyBorder="1" applyAlignment="1" applyProtection="1">
      <alignment horizontal="right" vertical="center"/>
    </xf>
    <xf numFmtId="176" fontId="14" fillId="0" borderId="37" xfId="0" applyNumberFormat="1" applyFont="1" applyBorder="1" applyAlignment="1" applyProtection="1">
      <alignment horizontal="right" vertical="center" wrapText="1"/>
      <protection locked="0"/>
    </xf>
    <xf numFmtId="176" fontId="14" fillId="0" borderId="0" xfId="0" applyNumberFormat="1" applyFont="1" applyBorder="1" applyAlignment="1" applyProtection="1">
      <alignment horizontal="right" vertical="center"/>
      <protection locked="0"/>
    </xf>
    <xf numFmtId="0" fontId="32" fillId="0" borderId="2" xfId="0" applyFont="1" applyBorder="1" applyAlignment="1">
      <alignment horizontal="left" vertical="center"/>
    </xf>
    <xf numFmtId="0" fontId="32" fillId="0" borderId="0" xfId="0" applyFont="1" applyAlignment="1">
      <alignment horizontal="left" vertical="center"/>
    </xf>
    <xf numFmtId="0" fontId="27" fillId="0" borderId="3" xfId="0" applyFont="1" applyBorder="1" applyAlignment="1">
      <alignment horizontal="left" shrinkToFit="1"/>
    </xf>
    <xf numFmtId="0" fontId="21" fillId="0" borderId="4" xfId="0" applyFont="1" applyBorder="1" applyAlignment="1">
      <alignment horizontal="center" vertical="center" textRotation="255" shrinkToFit="1"/>
    </xf>
    <xf numFmtId="0" fontId="21" fillId="0" borderId="4" xfId="0" applyFont="1" applyBorder="1">
      <alignment vertical="center"/>
    </xf>
    <xf numFmtId="0" fontId="25" fillId="0" borderId="4" xfId="0" applyFont="1" applyBorder="1" applyAlignment="1">
      <alignment horizontal="center" vertical="center" shrinkToFit="1"/>
    </xf>
    <xf numFmtId="0" fontId="21" fillId="0" borderId="5" xfId="0" applyFont="1" applyBorder="1" applyAlignment="1">
      <alignment horizontal="center" vertical="center" shrinkToFit="1"/>
    </xf>
    <xf numFmtId="0" fontId="21" fillId="0" borderId="6" xfId="0" applyFont="1" applyBorder="1" applyAlignment="1">
      <alignment horizontal="center" vertical="center" shrinkToFit="1"/>
    </xf>
    <xf numFmtId="0" fontId="21" fillId="0" borderId="5" xfId="0" applyFont="1" applyBorder="1" applyAlignment="1">
      <alignment vertical="center" shrinkToFit="1"/>
    </xf>
    <xf numFmtId="0" fontId="21" fillId="0" borderId="5" xfId="0" applyFont="1" applyBorder="1">
      <alignment vertical="center"/>
    </xf>
    <xf numFmtId="0" fontId="21" fillId="0" borderId="6" xfId="0" applyFont="1" applyBorder="1">
      <alignment vertical="center"/>
    </xf>
    <xf numFmtId="0" fontId="25" fillId="0" borderId="1" xfId="0" applyFont="1" applyBorder="1" applyAlignment="1">
      <alignment horizontal="center" vertical="center" shrinkToFit="1"/>
    </xf>
    <xf numFmtId="0" fontId="21" fillId="0" borderId="1" xfId="0" applyFont="1" applyBorder="1" applyAlignment="1">
      <alignment vertical="center" shrinkToFit="1"/>
    </xf>
    <xf numFmtId="0" fontId="25" fillId="0" borderId="4" xfId="0" applyFont="1" applyBorder="1" applyAlignment="1">
      <alignment horizontal="center" vertical="center"/>
    </xf>
    <xf numFmtId="0" fontId="21" fillId="0" borderId="5" xfId="0" applyFont="1" applyBorder="1" applyAlignment="1">
      <alignment horizontal="center" vertical="center"/>
    </xf>
    <xf numFmtId="0" fontId="21" fillId="0" borderId="6" xfId="0" applyFont="1" applyBorder="1" applyAlignment="1">
      <alignment horizontal="center" vertical="center"/>
    </xf>
    <xf numFmtId="0" fontId="25" fillId="3" borderId="4" xfId="0" applyFont="1" applyFill="1" applyBorder="1" applyAlignment="1" applyProtection="1">
      <alignment horizontal="left" vertical="center" shrinkToFit="1"/>
      <protection locked="0"/>
    </xf>
    <xf numFmtId="0" fontId="25" fillId="3" borderId="5" xfId="0" applyFont="1" applyFill="1" applyBorder="1" applyAlignment="1" applyProtection="1">
      <alignment horizontal="left" vertical="center" shrinkToFit="1"/>
      <protection locked="0"/>
    </xf>
    <xf numFmtId="0" fontId="25" fillId="3" borderId="6" xfId="0" applyFont="1" applyFill="1" applyBorder="1" applyAlignment="1" applyProtection="1">
      <alignment horizontal="left" vertical="center" shrinkToFit="1"/>
      <protection locked="0"/>
    </xf>
    <xf numFmtId="0" fontId="25" fillId="3" borderId="4" xfId="0" applyFont="1" applyFill="1" applyBorder="1" applyAlignment="1" applyProtection="1">
      <alignment vertical="center" shrinkToFit="1"/>
      <protection locked="0"/>
    </xf>
    <xf numFmtId="0" fontId="25" fillId="3" borderId="5" xfId="0" applyFont="1" applyFill="1" applyBorder="1" applyAlignment="1" applyProtection="1">
      <alignment vertical="center" shrinkToFit="1"/>
      <protection locked="0"/>
    </xf>
    <xf numFmtId="0" fontId="25" fillId="3" borderId="6" xfId="0" applyFont="1" applyFill="1" applyBorder="1" applyAlignment="1" applyProtection="1">
      <alignment vertical="center" shrinkToFit="1"/>
      <protection locked="0"/>
    </xf>
    <xf numFmtId="0" fontId="25" fillId="0" borderId="20" xfId="0" applyFont="1" applyBorder="1" applyAlignment="1">
      <alignment horizontal="center" vertical="center"/>
    </xf>
    <xf numFmtId="0" fontId="21" fillId="0" borderId="2" xfId="0" applyFont="1" applyBorder="1" applyAlignment="1">
      <alignment horizontal="center" vertical="center"/>
    </xf>
    <xf numFmtId="0" fontId="30" fillId="0" borderId="0" xfId="0" applyFont="1" applyAlignment="1">
      <alignment horizontal="left" vertical="center" wrapText="1"/>
    </xf>
    <xf numFmtId="0" fontId="20" fillId="0" borderId="0" xfId="0" applyFont="1">
      <alignment vertical="center"/>
    </xf>
    <xf numFmtId="0" fontId="20" fillId="0" borderId="13" xfId="0" applyFont="1" applyBorder="1">
      <alignment vertical="center"/>
    </xf>
    <xf numFmtId="0" fontId="25" fillId="0" borderId="20" xfId="0" applyFont="1" applyBorder="1" applyAlignment="1">
      <alignment vertical="center" shrinkToFit="1"/>
    </xf>
    <xf numFmtId="0" fontId="25" fillId="0" borderId="2" xfId="0" applyFont="1" applyBorder="1">
      <alignment vertical="center"/>
    </xf>
    <xf numFmtId="0" fontId="25" fillId="0" borderId="24" xfId="0" applyFont="1" applyBorder="1">
      <alignment vertical="center"/>
    </xf>
    <xf numFmtId="0" fontId="21" fillId="0" borderId="25" xfId="0" applyFont="1" applyBorder="1" applyAlignment="1">
      <alignment horizontal="center" vertical="center" shrinkToFit="1"/>
    </xf>
    <xf numFmtId="0" fontId="21" fillId="0" borderId="26" xfId="0" applyFont="1" applyBorder="1" applyAlignment="1">
      <alignment horizontal="center" vertical="center" shrinkToFit="1"/>
    </xf>
    <xf numFmtId="0" fontId="21" fillId="0" borderId="27" xfId="0" applyFont="1" applyBorder="1" applyAlignment="1">
      <alignment horizontal="center" vertical="center" shrinkToFit="1"/>
    </xf>
    <xf numFmtId="0" fontId="21" fillId="3" borderId="28" xfId="0" applyFont="1" applyFill="1" applyBorder="1" applyAlignment="1" applyProtection="1">
      <alignment horizontal="left" vertical="center" shrinkToFit="1"/>
      <protection locked="0"/>
    </xf>
    <xf numFmtId="0" fontId="21" fillId="3" borderId="26" xfId="0" applyFont="1" applyFill="1" applyBorder="1" applyAlignment="1" applyProtection="1">
      <alignment horizontal="left" vertical="center" shrinkToFit="1"/>
      <protection locked="0"/>
    </xf>
    <xf numFmtId="0" fontId="21" fillId="3" borderId="29" xfId="0" applyFont="1" applyFill="1" applyBorder="1" applyAlignment="1" applyProtection="1">
      <alignment horizontal="left" vertical="center" shrinkToFit="1"/>
      <protection locked="0"/>
    </xf>
    <xf numFmtId="177" fontId="26" fillId="0" borderId="8" xfId="0" applyNumberFormat="1" applyFont="1" applyBorder="1" applyAlignment="1">
      <alignment horizontal="center" vertical="center" shrinkToFit="1"/>
    </xf>
    <xf numFmtId="177" fontId="26" fillId="0" borderId="8" xfId="0" applyNumberFormat="1" applyFont="1" applyBorder="1" applyAlignment="1">
      <alignment horizontal="center" vertical="center"/>
    </xf>
    <xf numFmtId="0" fontId="26" fillId="0" borderId="8" xfId="0" applyFont="1" applyBorder="1" applyAlignment="1">
      <alignment horizontal="center" vertical="center"/>
    </xf>
    <xf numFmtId="176" fontId="26" fillId="0" borderId="8" xfId="0" applyNumberFormat="1" applyFont="1" applyBorder="1" applyAlignment="1">
      <alignment horizontal="center" vertical="center" shrinkToFit="1"/>
    </xf>
    <xf numFmtId="0" fontId="26" fillId="0" borderId="8" xfId="0" applyFont="1" applyBorder="1" applyAlignment="1">
      <alignment horizontal="center" vertical="center" shrinkToFit="1"/>
    </xf>
    <xf numFmtId="0" fontId="25" fillId="3" borderId="4" xfId="0" applyFont="1" applyFill="1" applyBorder="1" applyAlignment="1" applyProtection="1">
      <alignment horizontal="center" vertical="center"/>
      <protection locked="0"/>
    </xf>
    <xf numFmtId="0" fontId="25" fillId="3" borderId="6" xfId="0" applyFont="1" applyFill="1" applyBorder="1" applyAlignment="1" applyProtection="1">
      <alignment horizontal="center" vertical="center"/>
      <protection locked="0"/>
    </xf>
    <xf numFmtId="0" fontId="25" fillId="0" borderId="4" xfId="0" applyFont="1" applyBorder="1">
      <alignment vertical="center"/>
    </xf>
    <xf numFmtId="0" fontId="29" fillId="0" borderId="9" xfId="0" applyFont="1" applyBorder="1" applyAlignment="1">
      <alignment horizontal="left" vertical="center" wrapText="1"/>
    </xf>
    <xf numFmtId="0" fontId="29" fillId="0" borderId="10" xfId="0" applyFont="1" applyBorder="1" applyAlignment="1">
      <alignment horizontal="left" vertical="center" wrapText="1"/>
    </xf>
    <xf numFmtId="0" fontId="29" fillId="0" borderId="11" xfId="0" applyFont="1" applyBorder="1" applyAlignment="1">
      <alignment horizontal="left" vertical="center" wrapText="1"/>
    </xf>
    <xf numFmtId="0" fontId="29" fillId="0" borderId="12" xfId="0" applyFont="1" applyBorder="1" applyAlignment="1">
      <alignment horizontal="left" vertical="center" wrapText="1"/>
    </xf>
    <xf numFmtId="0" fontId="29" fillId="0" borderId="0" xfId="0" applyFont="1" applyAlignment="1">
      <alignment horizontal="left" vertical="center" wrapText="1"/>
    </xf>
    <xf numFmtId="0" fontId="29" fillId="0" borderId="13" xfId="0" applyFont="1" applyBorder="1" applyAlignment="1">
      <alignment horizontal="left" vertical="center" wrapText="1"/>
    </xf>
    <xf numFmtId="0" fontId="20" fillId="0" borderId="0" xfId="0" applyFont="1" applyAlignment="1">
      <alignment vertical="center" wrapText="1"/>
    </xf>
    <xf numFmtId="0" fontId="20" fillId="0" borderId="13" xfId="0" applyFont="1" applyBorder="1" applyAlignment="1">
      <alignment vertical="center" wrapText="1"/>
    </xf>
    <xf numFmtId="0" fontId="21" fillId="0" borderId="1" xfId="0" applyFont="1" applyBorder="1" applyAlignment="1">
      <alignment horizontal="center" vertical="center" shrinkToFit="1"/>
    </xf>
    <xf numFmtId="0" fontId="21" fillId="3" borderId="1" xfId="0" applyFont="1" applyFill="1" applyBorder="1" applyAlignment="1" applyProtection="1">
      <alignment horizontal="left" vertical="center" indent="1" shrinkToFit="1"/>
      <protection locked="0"/>
    </xf>
    <xf numFmtId="0" fontId="19" fillId="0" borderId="1" xfId="0" applyFont="1" applyBorder="1" applyAlignment="1">
      <alignment horizontal="center" vertical="center" wrapText="1" shrinkToFit="1"/>
    </xf>
    <xf numFmtId="0" fontId="19" fillId="0" borderId="1" xfId="0" applyFont="1" applyBorder="1" applyAlignment="1">
      <alignment horizontal="center" vertical="center" shrinkToFit="1"/>
    </xf>
    <xf numFmtId="0" fontId="10" fillId="3" borderId="1" xfId="4" applyFill="1" applyBorder="1" applyAlignment="1" applyProtection="1">
      <alignment horizontal="left" vertical="center" indent="1" shrinkToFit="1"/>
      <protection locked="0"/>
    </xf>
    <xf numFmtId="0" fontId="21" fillId="3" borderId="1" xfId="0" applyFont="1" applyFill="1" applyBorder="1" applyAlignment="1" applyProtection="1">
      <alignment horizontal="left" vertical="center" wrapText="1" indent="1" shrinkToFit="1"/>
      <protection locked="0"/>
    </xf>
    <xf numFmtId="0" fontId="21" fillId="3" borderId="30" xfId="0" applyFont="1" applyFill="1" applyBorder="1" applyAlignment="1" applyProtection="1">
      <alignment horizontal="left" vertical="center" wrapText="1" indent="1" shrinkToFit="1"/>
      <protection locked="0"/>
    </xf>
    <xf numFmtId="0" fontId="19" fillId="0" borderId="20" xfId="0" applyFont="1" applyBorder="1" applyAlignment="1">
      <alignment horizontal="center" vertical="center" wrapText="1" shrinkToFit="1"/>
    </xf>
    <xf numFmtId="0" fontId="19" fillId="0" borderId="2" xfId="0" applyFont="1" applyBorder="1" applyAlignment="1">
      <alignment horizontal="center" vertical="center" wrapText="1" shrinkToFit="1"/>
    </xf>
    <xf numFmtId="0" fontId="13" fillId="3" borderId="20" xfId="0" applyFont="1" applyFill="1" applyBorder="1" applyAlignment="1" applyProtection="1">
      <alignment horizontal="center" vertical="center" shrinkToFit="1"/>
      <protection locked="0"/>
    </xf>
    <xf numFmtId="0" fontId="13" fillId="3" borderId="2" xfId="0" applyFont="1" applyFill="1" applyBorder="1" applyAlignment="1" applyProtection="1">
      <alignment horizontal="center" vertical="center" shrinkToFit="1"/>
      <protection locked="0"/>
    </xf>
    <xf numFmtId="0" fontId="13" fillId="3" borderId="24" xfId="0" applyFont="1" applyFill="1" applyBorder="1" applyAlignment="1" applyProtection="1">
      <alignment horizontal="center" vertical="center" shrinkToFit="1"/>
      <protection locked="0"/>
    </xf>
    <xf numFmtId="0" fontId="21" fillId="0" borderId="34" xfId="0" applyFont="1" applyBorder="1" applyAlignment="1">
      <alignment horizontal="center" vertical="center" wrapText="1" shrinkToFit="1"/>
    </xf>
    <xf numFmtId="0" fontId="21" fillId="0" borderId="34" xfId="0" applyFont="1" applyBorder="1" applyAlignment="1">
      <alignment horizontal="center" vertical="center" shrinkToFit="1"/>
    </xf>
    <xf numFmtId="0" fontId="21" fillId="3" borderId="34" xfId="0" applyFont="1" applyFill="1" applyBorder="1" applyAlignment="1" applyProtection="1">
      <alignment horizontal="center" vertical="center" shrinkToFit="1"/>
      <protection locked="0"/>
    </xf>
    <xf numFmtId="0" fontId="21" fillId="3" borderId="1" xfId="0" applyFont="1" applyFill="1" applyBorder="1" applyAlignment="1" applyProtection="1">
      <alignment horizontal="center" vertical="center" shrinkToFit="1"/>
      <protection locked="0"/>
    </xf>
    <xf numFmtId="0" fontId="25" fillId="0" borderId="34" xfId="0" applyFont="1" applyBorder="1" applyAlignment="1">
      <alignment horizontal="center" vertical="center" wrapText="1" shrinkToFit="1"/>
    </xf>
    <xf numFmtId="0" fontId="25" fillId="0" borderId="34" xfId="0" applyFont="1" applyBorder="1" applyAlignment="1">
      <alignment horizontal="center" vertical="center" shrinkToFit="1"/>
    </xf>
    <xf numFmtId="0" fontId="19" fillId="3" borderId="20" xfId="0" applyFont="1" applyFill="1" applyBorder="1" applyAlignment="1" applyProtection="1">
      <alignment horizontal="center" vertical="center" shrinkToFit="1"/>
      <protection locked="0"/>
    </xf>
    <xf numFmtId="0" fontId="19" fillId="3" borderId="2" xfId="0" applyFont="1" applyFill="1" applyBorder="1" applyAlignment="1" applyProtection="1">
      <alignment horizontal="center" vertical="center" shrinkToFit="1"/>
      <protection locked="0"/>
    </xf>
    <xf numFmtId="0" fontId="19" fillId="3" borderId="24" xfId="0" applyFont="1" applyFill="1" applyBorder="1" applyAlignment="1" applyProtection="1">
      <alignment horizontal="center" vertical="center" shrinkToFit="1"/>
      <protection locked="0"/>
    </xf>
    <xf numFmtId="0" fontId="19" fillId="0" borderId="20" xfId="0" applyFont="1" applyFill="1" applyBorder="1" applyAlignment="1" applyProtection="1">
      <alignment horizontal="center" vertical="center" wrapText="1" shrinkToFit="1"/>
      <protection locked="0"/>
    </xf>
    <xf numFmtId="0" fontId="19" fillId="0" borderId="2" xfId="0" applyFont="1" applyFill="1" applyBorder="1" applyAlignment="1" applyProtection="1">
      <alignment horizontal="center" vertical="center" wrapText="1" shrinkToFit="1"/>
      <protection locked="0"/>
    </xf>
    <xf numFmtId="0" fontId="19" fillId="0" borderId="24" xfId="0" applyFont="1" applyFill="1" applyBorder="1" applyAlignment="1" applyProtection="1">
      <alignment horizontal="center" vertical="center" wrapText="1" shrinkToFit="1"/>
      <protection locked="0"/>
    </xf>
    <xf numFmtId="0" fontId="19" fillId="3" borderId="20" xfId="0" applyFont="1" applyFill="1" applyBorder="1" applyAlignment="1" applyProtection="1">
      <alignment horizontal="center" vertical="center" wrapText="1" shrinkToFit="1"/>
      <protection locked="0"/>
    </xf>
    <xf numFmtId="0" fontId="19" fillId="3" borderId="2" xfId="0" applyFont="1" applyFill="1" applyBorder="1" applyAlignment="1" applyProtection="1">
      <alignment horizontal="center" vertical="center" wrapText="1" shrinkToFit="1"/>
      <protection locked="0"/>
    </xf>
    <xf numFmtId="0" fontId="19" fillId="3" borderId="24" xfId="0" applyFont="1" applyFill="1" applyBorder="1" applyAlignment="1" applyProtection="1">
      <alignment horizontal="center" vertical="center" wrapText="1" shrinkToFit="1"/>
      <protection locked="0"/>
    </xf>
    <xf numFmtId="0" fontId="21" fillId="0" borderId="20" xfId="0" applyFont="1" applyBorder="1" applyAlignment="1">
      <alignment horizontal="center" vertical="center" shrinkToFit="1"/>
    </xf>
    <xf numFmtId="0" fontId="21" fillId="0" borderId="2" xfId="0" applyFont="1" applyBorder="1" applyAlignment="1">
      <alignment horizontal="center" vertical="center" shrinkToFit="1"/>
    </xf>
    <xf numFmtId="0" fontId="21" fillId="0" borderId="24" xfId="0" applyFont="1" applyBorder="1" applyAlignment="1">
      <alignment horizontal="center" vertical="center" shrinkToFit="1"/>
    </xf>
    <xf numFmtId="0" fontId="21" fillId="0" borderId="35" xfId="0" applyFont="1" applyBorder="1" applyAlignment="1">
      <alignment horizontal="center" vertical="center" shrinkToFit="1"/>
    </xf>
    <xf numFmtId="0" fontId="21" fillId="0" borderId="3" xfId="0" applyFont="1" applyBorder="1" applyAlignment="1">
      <alignment horizontal="center" vertical="center" shrinkToFit="1"/>
    </xf>
    <xf numFmtId="0" fontId="21" fillId="0" borderId="36" xfId="0" applyFont="1" applyBorder="1" applyAlignment="1">
      <alignment horizontal="center" vertical="center" shrinkToFit="1"/>
    </xf>
    <xf numFmtId="0" fontId="21" fillId="3" borderId="1" xfId="0" applyFont="1" applyFill="1" applyBorder="1" applyAlignment="1" applyProtection="1">
      <alignment horizontal="left" vertical="center" wrapText="1" shrinkToFit="1"/>
      <protection locked="0"/>
    </xf>
    <xf numFmtId="0" fontId="21" fillId="0" borderId="31" xfId="0" applyFont="1" applyBorder="1" applyAlignment="1">
      <alignment horizontal="center" vertical="center" wrapText="1" shrinkToFit="1"/>
    </xf>
    <xf numFmtId="0" fontId="21" fillId="0" borderId="32" xfId="0" applyFont="1" applyBorder="1" applyAlignment="1">
      <alignment horizontal="center" vertical="center" wrapText="1" shrinkToFit="1"/>
    </xf>
    <xf numFmtId="0" fontId="21" fillId="0" borderId="33" xfId="0" applyFont="1" applyBorder="1" applyAlignment="1">
      <alignment horizontal="center" vertical="center" wrapText="1" shrinkToFit="1"/>
    </xf>
    <xf numFmtId="0" fontId="21" fillId="3" borderId="34" xfId="0" applyFont="1" applyFill="1" applyBorder="1" applyAlignment="1" applyProtection="1">
      <alignment horizontal="left" vertical="center" wrapText="1" indent="1" shrinkToFit="1"/>
      <protection locked="0"/>
    </xf>
    <xf numFmtId="0" fontId="21" fillId="0" borderId="0" xfId="0" applyFont="1" applyAlignment="1">
      <alignment vertical="center" wrapText="1" shrinkToFit="1"/>
    </xf>
    <xf numFmtId="0" fontId="23" fillId="0" borderId="0" xfId="0" applyFont="1" applyAlignment="1">
      <alignment horizontal="center" vertical="center" shrinkToFit="1"/>
    </xf>
    <xf numFmtId="0" fontId="26" fillId="0" borderId="0" xfId="0" applyFont="1" applyAlignment="1">
      <alignment horizontal="center" vertical="center" wrapText="1" shrinkToFit="1"/>
    </xf>
    <xf numFmtId="0" fontId="26" fillId="0" borderId="0" xfId="0" applyFont="1" applyAlignment="1">
      <alignment horizontal="center" vertical="center" shrinkToFit="1"/>
    </xf>
    <xf numFmtId="0" fontId="21" fillId="0" borderId="0" xfId="0" applyFont="1" applyAlignment="1">
      <alignment horizontal="center" vertical="center" shrinkToFit="1"/>
    </xf>
    <xf numFmtId="0" fontId="21" fillId="0" borderId="0" xfId="0" applyFont="1" applyAlignment="1">
      <alignment vertical="center" shrinkToFit="1"/>
    </xf>
    <xf numFmtId="0" fontId="21" fillId="0" borderId="0" xfId="0" applyFont="1" applyAlignment="1" applyProtection="1">
      <alignment horizontal="center" vertical="center" shrinkToFit="1"/>
      <protection locked="0"/>
    </xf>
    <xf numFmtId="0" fontId="21" fillId="3" borderId="0" xfId="0" applyFont="1" applyFill="1" applyAlignment="1" applyProtection="1">
      <alignment horizontal="center" vertical="center" shrinkToFit="1"/>
    </xf>
    <xf numFmtId="0" fontId="21" fillId="3" borderId="0" xfId="0" applyFont="1" applyFill="1" applyAlignment="1" applyProtection="1">
      <alignment vertical="center" shrinkToFit="1"/>
    </xf>
    <xf numFmtId="0" fontId="13" fillId="0" borderId="0" xfId="0" applyFont="1" applyAlignment="1">
      <alignment horizontal="left" vertical="center"/>
    </xf>
    <xf numFmtId="0" fontId="17" fillId="0" borderId="3" xfId="0" applyFont="1" applyBorder="1" applyAlignment="1">
      <alignment horizontal="left" vertical="center" shrinkToFit="1"/>
    </xf>
    <xf numFmtId="0" fontId="18" fillId="5" borderId="35" xfId="0" applyFont="1" applyFill="1" applyBorder="1" applyAlignment="1">
      <alignment horizontal="center" vertical="center" shrinkToFit="1"/>
    </xf>
    <xf numFmtId="0" fontId="18" fillId="5" borderId="3" xfId="0" applyFont="1" applyFill="1" applyBorder="1" applyAlignment="1">
      <alignment horizontal="center" vertical="center" shrinkToFit="1"/>
    </xf>
    <xf numFmtId="0" fontId="18" fillId="5" borderId="38" xfId="0" applyFont="1" applyFill="1" applyBorder="1" applyAlignment="1">
      <alignment horizontal="center" vertical="center" shrinkToFit="1"/>
    </xf>
    <xf numFmtId="0" fontId="18" fillId="7" borderId="35" xfId="0" applyFont="1" applyFill="1" applyBorder="1" applyAlignment="1">
      <alignment horizontal="center" vertical="center" shrinkToFit="1"/>
    </xf>
    <xf numFmtId="0" fontId="18" fillId="7" borderId="3" xfId="0" applyFont="1" applyFill="1" applyBorder="1" applyAlignment="1">
      <alignment horizontal="center" vertical="center" shrinkToFit="1"/>
    </xf>
    <xf numFmtId="0" fontId="18" fillId="7" borderId="38" xfId="0" applyFont="1" applyFill="1" applyBorder="1" applyAlignment="1">
      <alignment horizontal="center" vertical="center" shrinkToFit="1"/>
    </xf>
    <xf numFmtId="0" fontId="18" fillId="8" borderId="35" xfId="0" applyFont="1" applyFill="1" applyBorder="1" applyAlignment="1">
      <alignment horizontal="center" vertical="center" shrinkToFit="1"/>
    </xf>
    <xf numFmtId="0" fontId="18" fillId="8" borderId="3" xfId="0" applyFont="1" applyFill="1" applyBorder="1" applyAlignment="1">
      <alignment horizontal="center" vertical="center" shrinkToFit="1"/>
    </xf>
    <xf numFmtId="0" fontId="18" fillId="8" borderId="38" xfId="0" applyFont="1" applyFill="1" applyBorder="1" applyAlignment="1">
      <alignment horizontal="center" vertical="center" shrinkToFit="1"/>
    </xf>
    <xf numFmtId="0" fontId="35" fillId="0" borderId="45" xfId="2" applyFont="1" applyBorder="1" applyAlignment="1">
      <alignment horizontal="center" vertical="center"/>
    </xf>
    <xf numFmtId="0" fontId="35" fillId="0" borderId="47" xfId="2" applyFont="1" applyBorder="1" applyAlignment="1">
      <alignment horizontal="center" vertical="center"/>
    </xf>
    <xf numFmtId="0" fontId="35" fillId="0" borderId="49" xfId="2" applyFont="1" applyBorder="1" applyAlignment="1">
      <alignment horizontal="center" vertical="center"/>
    </xf>
    <xf numFmtId="0" fontId="35" fillId="0" borderId="52" xfId="2" applyFont="1" applyBorder="1" applyAlignment="1">
      <alignment horizontal="center" vertical="center"/>
    </xf>
  </cellXfs>
  <cellStyles count="5">
    <cellStyle name="ハイパーリンク" xfId="4" builtinId="8"/>
    <cellStyle name="桁区切り" xfId="1" builtinId="6"/>
    <cellStyle name="桁区切り 2" xfId="3" xr:uid="{00000000-0005-0000-0000-000002000000}"/>
    <cellStyle name="標準" xfId="0" builtinId="0"/>
    <cellStyle name="標準 2" xfId="2" xr:uid="{00000000-0005-0000-0000-000004000000}"/>
  </cellStyles>
  <dxfs count="10">
    <dxf>
      <fill>
        <patternFill>
          <bgColor theme="0"/>
        </patternFill>
      </fill>
    </dxf>
    <dxf>
      <fill>
        <patternFill patternType="solid">
          <bgColor theme="0" tint="-0.499984740745262"/>
        </patternFill>
      </fill>
    </dxf>
    <dxf>
      <fill>
        <patternFill>
          <bgColor theme="7" tint="0.79998168889431442"/>
        </patternFill>
      </fill>
    </dxf>
    <dxf>
      <fill>
        <patternFill>
          <bgColor theme="0" tint="-0.499984740745262"/>
        </patternFill>
      </fill>
    </dxf>
    <dxf>
      <fill>
        <patternFill>
          <bgColor theme="0" tint="-0.499984740745262"/>
        </patternFill>
      </fill>
    </dxf>
    <dxf>
      <fill>
        <patternFill>
          <bgColor theme="0"/>
        </patternFill>
      </fill>
    </dxf>
    <dxf>
      <fill>
        <patternFill>
          <bgColor theme="0" tint="-0.34998626667073579"/>
        </patternFill>
      </fill>
    </dxf>
    <dxf>
      <fill>
        <patternFill>
          <bgColor theme="0" tint="-0.34998626667073579"/>
        </patternFill>
      </fill>
    </dxf>
    <dxf>
      <fill>
        <patternFill patternType="none">
          <bgColor auto="1"/>
        </patternFill>
      </fill>
    </dxf>
    <dxf>
      <fill>
        <patternFill patternType="solid">
          <bgColor theme="7"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ctrlProps/ctrlProp1.xml><?xml version="1.0" encoding="utf-8"?>
<formControlPr xmlns="http://schemas.microsoft.com/office/spreadsheetml/2009/9/main" objectType="CheckBox" checked="Checked" fmlaLink="$AL$34" lockText="1" noThreeD="1"/>
</file>

<file path=xl/ctrlProps/ctrlProp2.xml><?xml version="1.0" encoding="utf-8"?>
<formControlPr xmlns="http://schemas.microsoft.com/office/spreadsheetml/2009/9/main" objectType="CheckBox" checked="Checked" fmlaLink="$AL$36" lockText="1" noThreeD="1"/>
</file>

<file path=xl/ctrlProps/ctrlProp3.xml><?xml version="1.0" encoding="utf-8"?>
<formControlPr xmlns="http://schemas.microsoft.com/office/spreadsheetml/2009/9/main" objectType="CheckBox" checked="Checked" fmlaLink="$AL$38" lockText="1" noThreeD="1"/>
</file>

<file path=xl/ctrlProps/ctrlProp4.xml><?xml version="1.0" encoding="utf-8"?>
<formControlPr xmlns="http://schemas.microsoft.com/office/spreadsheetml/2009/9/main" objectType="CheckBox" checked="Checked" fmlaLink="$AL$40"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69850</xdr:colOff>
          <xdr:row>33</xdr:row>
          <xdr:rowOff>19050</xdr:rowOff>
        </xdr:from>
        <xdr:to>
          <xdr:col>3</xdr:col>
          <xdr:colOff>171450</xdr:colOff>
          <xdr:row>34</xdr:row>
          <xdr:rowOff>101600</xdr:rowOff>
        </xdr:to>
        <xdr:sp macro="" textlink="">
          <xdr:nvSpPr>
            <xdr:cNvPr id="3073" name="Check Box 1" hidden="1">
              <a:extLst>
                <a:ext uri="{63B3BB69-23CF-44E3-9099-C40C66FF867C}">
                  <a14:compatExt spid="_x0000_s3073"/>
                </a:ext>
                <a:ext uri="{FF2B5EF4-FFF2-40B4-BE49-F238E27FC236}">
                  <a16:creationId xmlns:a16="http://schemas.microsoft.com/office/drawing/2014/main" id="{00000000-0008-0000-0100-000001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35</xdr:row>
          <xdr:rowOff>12700</xdr:rowOff>
        </xdr:from>
        <xdr:to>
          <xdr:col>3</xdr:col>
          <xdr:colOff>177800</xdr:colOff>
          <xdr:row>36</xdr:row>
          <xdr:rowOff>101600</xdr:rowOff>
        </xdr:to>
        <xdr:sp macro="" textlink="">
          <xdr:nvSpPr>
            <xdr:cNvPr id="3074" name="Check Box 2" hidden="1">
              <a:extLst>
                <a:ext uri="{63B3BB69-23CF-44E3-9099-C40C66FF867C}">
                  <a14:compatExt spid="_x0000_s3074"/>
                </a:ext>
                <a:ext uri="{FF2B5EF4-FFF2-40B4-BE49-F238E27FC236}">
                  <a16:creationId xmlns:a16="http://schemas.microsoft.com/office/drawing/2014/main" id="{00000000-0008-0000-0100-000002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37</xdr:row>
          <xdr:rowOff>12700</xdr:rowOff>
        </xdr:from>
        <xdr:to>
          <xdr:col>3</xdr:col>
          <xdr:colOff>177800</xdr:colOff>
          <xdr:row>38</xdr:row>
          <xdr:rowOff>0</xdr:rowOff>
        </xdr:to>
        <xdr:sp macro="" textlink="">
          <xdr:nvSpPr>
            <xdr:cNvPr id="3075" name="Check Box 3" hidden="1">
              <a:extLst>
                <a:ext uri="{63B3BB69-23CF-44E3-9099-C40C66FF867C}">
                  <a14:compatExt spid="_x0000_s3075"/>
                </a:ext>
                <a:ext uri="{FF2B5EF4-FFF2-40B4-BE49-F238E27FC236}">
                  <a16:creationId xmlns:a16="http://schemas.microsoft.com/office/drawing/2014/main" id="{00000000-0008-0000-0100-000003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57150</xdr:colOff>
          <xdr:row>39</xdr:row>
          <xdr:rowOff>12700</xdr:rowOff>
        </xdr:from>
        <xdr:to>
          <xdr:col>3</xdr:col>
          <xdr:colOff>177800</xdr:colOff>
          <xdr:row>40</xdr:row>
          <xdr:rowOff>101600</xdr:rowOff>
        </xdr:to>
        <xdr:sp macro="" textlink="">
          <xdr:nvSpPr>
            <xdr:cNvPr id="3076" name="Check Box 4" hidden="1">
              <a:extLst>
                <a:ext uri="{63B3BB69-23CF-44E3-9099-C40C66FF867C}">
                  <a14:compatExt spid="_x0000_s3076"/>
                </a:ext>
                <a:ext uri="{FF2B5EF4-FFF2-40B4-BE49-F238E27FC236}">
                  <a16:creationId xmlns:a16="http://schemas.microsoft.com/office/drawing/2014/main" id="{00000000-0008-0000-0100-0000040C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0</xdr:col>
      <xdr:colOff>259441</xdr:colOff>
      <xdr:row>12</xdr:row>
      <xdr:rowOff>68037</xdr:rowOff>
    </xdr:from>
    <xdr:to>
      <xdr:col>13</xdr:col>
      <xdr:colOff>98779</xdr:colOff>
      <xdr:row>13</xdr:row>
      <xdr:rowOff>244929</xdr:rowOff>
    </xdr:to>
    <xdr:grpSp>
      <xdr:nvGrpSpPr>
        <xdr:cNvPr id="2" name="グループ化 1">
          <a:extLst>
            <a:ext uri="{FF2B5EF4-FFF2-40B4-BE49-F238E27FC236}">
              <a16:creationId xmlns:a16="http://schemas.microsoft.com/office/drawing/2014/main" id="{00000000-0008-0000-0100-000002000000}"/>
            </a:ext>
          </a:extLst>
        </xdr:cNvPr>
        <xdr:cNvGrpSpPr/>
      </xdr:nvGrpSpPr>
      <xdr:grpSpPr>
        <a:xfrm>
          <a:off x="256266" y="3557362"/>
          <a:ext cx="3147688" cy="455234"/>
          <a:chOff x="60475" y="3380621"/>
          <a:chExt cx="3312040" cy="449035"/>
        </a:xfrm>
      </xdr:grpSpPr>
      <xdr:sp macro="" textlink="">
        <xdr:nvSpPr>
          <xdr:cNvPr id="3" name="正方形/長方形 2">
            <a:extLst>
              <a:ext uri="{FF2B5EF4-FFF2-40B4-BE49-F238E27FC236}">
                <a16:creationId xmlns:a16="http://schemas.microsoft.com/office/drawing/2014/main" id="{00000000-0008-0000-0100-000003000000}"/>
              </a:ext>
            </a:extLst>
          </xdr:cNvPr>
          <xdr:cNvSpPr/>
        </xdr:nvSpPr>
        <xdr:spPr>
          <a:xfrm>
            <a:off x="60475" y="3380621"/>
            <a:ext cx="3102429" cy="449035"/>
          </a:xfrm>
          <a:prstGeom prst="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133892" y="3444117"/>
            <a:ext cx="3238623" cy="317504"/>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BIZ UDPゴシック" panose="020B0400000000000000" pitchFamily="50" charset="-128"/>
                <a:ea typeface="BIZ UDPゴシック" panose="020B0400000000000000" pitchFamily="50" charset="-128"/>
              </a:rPr>
              <a:t>黄色の部分のみ記入してください！</a:t>
            </a:r>
          </a:p>
        </xdr:txBody>
      </xdr:sp>
    </xdr:grpSp>
    <xdr:clientData/>
  </xdr:twoCellAnchor>
  <xdr:twoCellAnchor>
    <xdr:from>
      <xdr:col>29</xdr:col>
      <xdr:colOff>132310</xdr:colOff>
      <xdr:row>4</xdr:row>
      <xdr:rowOff>248710</xdr:rowOff>
    </xdr:from>
    <xdr:to>
      <xdr:col>35</xdr:col>
      <xdr:colOff>170763</xdr:colOff>
      <xdr:row>9</xdr:row>
      <xdr:rowOff>24697</xdr:rowOff>
    </xdr:to>
    <xdr:sp macro="" textlink="">
      <xdr:nvSpPr>
        <xdr:cNvPr id="5" name="楕円 4">
          <a:extLst>
            <a:ext uri="{FF2B5EF4-FFF2-40B4-BE49-F238E27FC236}">
              <a16:creationId xmlns:a16="http://schemas.microsoft.com/office/drawing/2014/main" id="{A6E7FADF-2188-433C-9D98-ACE08C7DB7A5}"/>
            </a:ext>
          </a:extLst>
        </xdr:cNvPr>
        <xdr:cNvSpPr/>
      </xdr:nvSpPr>
      <xdr:spPr>
        <a:xfrm>
          <a:off x="7498310" y="1053043"/>
          <a:ext cx="1562453" cy="908404"/>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25</xdr:col>
      <xdr:colOff>18698</xdr:colOff>
      <xdr:row>8</xdr:row>
      <xdr:rowOff>82554</xdr:rowOff>
    </xdr:from>
    <xdr:to>
      <xdr:col>29</xdr:col>
      <xdr:colOff>217313</xdr:colOff>
      <xdr:row>10</xdr:row>
      <xdr:rowOff>24590</xdr:rowOff>
    </xdr:to>
    <xdr:sp macro="" textlink="">
      <xdr:nvSpPr>
        <xdr:cNvPr id="6" name="吹き出し: 折線 5">
          <a:extLst>
            <a:ext uri="{FF2B5EF4-FFF2-40B4-BE49-F238E27FC236}">
              <a16:creationId xmlns:a16="http://schemas.microsoft.com/office/drawing/2014/main" id="{8313FCBF-0411-467F-864A-3E69705DF6B4}"/>
            </a:ext>
          </a:extLst>
        </xdr:cNvPr>
        <xdr:cNvSpPr/>
      </xdr:nvSpPr>
      <xdr:spPr>
        <a:xfrm rot="10800000">
          <a:off x="6368698" y="1818221"/>
          <a:ext cx="1214615" cy="428869"/>
        </a:xfrm>
        <a:prstGeom prst="borderCallout2">
          <a:avLst>
            <a:gd name="adj1" fmla="val 16455"/>
            <a:gd name="adj2" fmla="val 543"/>
            <a:gd name="adj3" fmla="val 16186"/>
            <a:gd name="adj4" fmla="val -41467"/>
            <a:gd name="adj5" fmla="val 56136"/>
            <a:gd name="adj6" fmla="val -57124"/>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editAs="oneCell">
    <xdr:from>
      <xdr:col>24</xdr:col>
      <xdr:colOff>196852</xdr:colOff>
      <xdr:row>8</xdr:row>
      <xdr:rowOff>117833</xdr:rowOff>
    </xdr:from>
    <xdr:to>
      <xdr:col>29</xdr:col>
      <xdr:colOff>198049</xdr:colOff>
      <xdr:row>10</xdr:row>
      <xdr:rowOff>36546</xdr:rowOff>
    </xdr:to>
    <xdr:pic>
      <xdr:nvPicPr>
        <xdr:cNvPr id="7" name="図 6">
          <a:extLst>
            <a:ext uri="{FF2B5EF4-FFF2-40B4-BE49-F238E27FC236}">
              <a16:creationId xmlns:a16="http://schemas.microsoft.com/office/drawing/2014/main" id="{82686D8A-C0DF-47C9-B940-8ADE8FDDB8DB}"/>
            </a:ext>
          </a:extLst>
        </xdr:cNvPr>
        <xdr:cNvPicPr>
          <a:picLocks noChangeAspect="1"/>
        </xdr:cNvPicPr>
      </xdr:nvPicPr>
      <xdr:blipFill>
        <a:blip xmlns:r="http://schemas.openxmlformats.org/officeDocument/2006/relationships" r:embed="rId1"/>
        <a:stretch>
          <a:fillRect/>
        </a:stretch>
      </xdr:blipFill>
      <xdr:spPr>
        <a:xfrm>
          <a:off x="6292852" y="1853500"/>
          <a:ext cx="1271197" cy="405546"/>
        </a:xfrm>
        <a:prstGeom prst="rect">
          <a:avLst/>
        </a:prstGeom>
      </xdr:spPr>
    </xdr:pic>
    <xdr:clientData/>
  </xdr:twoCellAnchor>
  <xdr:twoCellAnchor>
    <xdr:from>
      <xdr:col>1</xdr:col>
      <xdr:colOff>199676</xdr:colOff>
      <xdr:row>22</xdr:row>
      <xdr:rowOff>63502</xdr:rowOff>
    </xdr:from>
    <xdr:to>
      <xdr:col>6</xdr:col>
      <xdr:colOff>179217</xdr:colOff>
      <xdr:row>24</xdr:row>
      <xdr:rowOff>354543</xdr:rowOff>
    </xdr:to>
    <xdr:sp macro="" textlink="">
      <xdr:nvSpPr>
        <xdr:cNvPr id="8" name="吹き出し: 折線 7">
          <a:extLst>
            <a:ext uri="{FF2B5EF4-FFF2-40B4-BE49-F238E27FC236}">
              <a16:creationId xmlns:a16="http://schemas.microsoft.com/office/drawing/2014/main" id="{9BB7966D-9D86-42E7-BB66-BD5D32CCEA38}"/>
            </a:ext>
          </a:extLst>
        </xdr:cNvPr>
        <xdr:cNvSpPr/>
      </xdr:nvSpPr>
      <xdr:spPr>
        <a:xfrm>
          <a:off x="453676" y="7270752"/>
          <a:ext cx="1249541" cy="703791"/>
        </a:xfrm>
        <a:prstGeom prst="borderCallout2">
          <a:avLst>
            <a:gd name="adj1" fmla="val 60890"/>
            <a:gd name="adj2" fmla="val -5199"/>
            <a:gd name="adj3" fmla="val 222889"/>
            <a:gd name="adj4" fmla="val -15854"/>
            <a:gd name="adj5" fmla="val 282658"/>
            <a:gd name="adj6" fmla="val -1461"/>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rgbClr val="FF0000"/>
            </a:solidFill>
          </a:endParaRPr>
        </a:p>
      </xdr:txBody>
    </xdr:sp>
    <xdr:clientData/>
  </xdr:twoCellAnchor>
  <xdr:twoCellAnchor>
    <xdr:from>
      <xdr:col>1</xdr:col>
      <xdr:colOff>1064</xdr:colOff>
      <xdr:row>33</xdr:row>
      <xdr:rowOff>8821</xdr:rowOff>
    </xdr:from>
    <xdr:to>
      <xdr:col>4</xdr:col>
      <xdr:colOff>98784</xdr:colOff>
      <xdr:row>41</xdr:row>
      <xdr:rowOff>77613</xdr:rowOff>
    </xdr:to>
    <xdr:sp macro="" textlink="">
      <xdr:nvSpPr>
        <xdr:cNvPr id="9" name="楕円 8">
          <a:extLst>
            <a:ext uri="{FF2B5EF4-FFF2-40B4-BE49-F238E27FC236}">
              <a16:creationId xmlns:a16="http://schemas.microsoft.com/office/drawing/2014/main" id="{7E805B09-14F5-4141-A4DF-8339E24A2AF2}"/>
            </a:ext>
          </a:extLst>
        </xdr:cNvPr>
        <xdr:cNvSpPr/>
      </xdr:nvSpPr>
      <xdr:spPr>
        <a:xfrm rot="16200000">
          <a:off x="-503055" y="9836857"/>
          <a:ext cx="2375958" cy="859720"/>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1</xdr:col>
      <xdr:colOff>199676</xdr:colOff>
      <xdr:row>22</xdr:row>
      <xdr:rowOff>112184</xdr:rowOff>
    </xdr:from>
    <xdr:to>
      <xdr:col>6</xdr:col>
      <xdr:colOff>232132</xdr:colOff>
      <xdr:row>24</xdr:row>
      <xdr:rowOff>294570</xdr:rowOff>
    </xdr:to>
    <xdr:sp macro="" textlink="">
      <xdr:nvSpPr>
        <xdr:cNvPr id="10" name="テキスト ボックス 9">
          <a:extLst>
            <a:ext uri="{FF2B5EF4-FFF2-40B4-BE49-F238E27FC236}">
              <a16:creationId xmlns:a16="http://schemas.microsoft.com/office/drawing/2014/main" id="{A26C25C7-7C65-489B-A466-1B7251205A6B}"/>
            </a:ext>
          </a:extLst>
        </xdr:cNvPr>
        <xdr:cNvSpPr txBox="1"/>
      </xdr:nvSpPr>
      <xdr:spPr>
        <a:xfrm>
          <a:off x="453676" y="7319434"/>
          <a:ext cx="1302456" cy="59513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BIZ UDPゴシック" panose="020B0400000000000000" pitchFamily="50" charset="-128"/>
              <a:ea typeface="BIZ UDPゴシック" panose="020B0400000000000000" pitchFamily="50" charset="-128"/>
            </a:rPr>
            <a:t>全てにチェックを入れる</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0</xdr:colOff>
      <xdr:row>9</xdr:row>
      <xdr:rowOff>0</xdr:rowOff>
    </xdr:from>
    <xdr:to>
      <xdr:col>5</xdr:col>
      <xdr:colOff>6351</xdr:colOff>
      <xdr:row>9</xdr:row>
      <xdr:rowOff>314551</xdr:rowOff>
    </xdr:to>
    <xdr:sp macro="" textlink="">
      <xdr:nvSpPr>
        <xdr:cNvPr id="2" name="左中かっこ 1">
          <a:extLst>
            <a:ext uri="{FF2B5EF4-FFF2-40B4-BE49-F238E27FC236}">
              <a16:creationId xmlns:a16="http://schemas.microsoft.com/office/drawing/2014/main" id="{036D083F-826A-479B-87E6-42F31C816C28}"/>
            </a:ext>
          </a:extLst>
        </xdr:cNvPr>
        <xdr:cNvSpPr/>
      </xdr:nvSpPr>
      <xdr:spPr>
        <a:xfrm rot="16200000">
          <a:off x="5432312" y="873238"/>
          <a:ext cx="314551" cy="4587876"/>
        </a:xfrm>
        <a:prstGeom prst="leftBrace">
          <a:avLst>
            <a:gd name="adj1" fmla="val 63888"/>
            <a:gd name="adj2" fmla="val 5000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3</xdr:col>
      <xdr:colOff>1345746</xdr:colOff>
      <xdr:row>9</xdr:row>
      <xdr:rowOff>368754</xdr:rowOff>
    </xdr:from>
    <xdr:to>
      <xdr:col>4</xdr:col>
      <xdr:colOff>1901144</xdr:colOff>
      <xdr:row>11</xdr:row>
      <xdr:rowOff>66676</xdr:rowOff>
    </xdr:to>
    <xdr:sp macro="" textlink="">
      <xdr:nvSpPr>
        <xdr:cNvPr id="3" name="テキスト ボックス 2">
          <a:extLst>
            <a:ext uri="{FF2B5EF4-FFF2-40B4-BE49-F238E27FC236}">
              <a16:creationId xmlns:a16="http://schemas.microsoft.com/office/drawing/2014/main" id="{FEFEA26B-0990-454F-BB50-F55D48F87FDD}"/>
            </a:ext>
          </a:extLst>
        </xdr:cNvPr>
        <xdr:cNvSpPr txBox="1"/>
      </xdr:nvSpPr>
      <xdr:spPr>
        <a:xfrm>
          <a:off x="4641396" y="3378654"/>
          <a:ext cx="2298473" cy="459922"/>
        </a:xfrm>
        <a:prstGeom prst="rect">
          <a:avLst/>
        </a:prstGeom>
        <a:solidFill>
          <a:schemeClr val="bg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800">
              <a:solidFill>
                <a:srgbClr val="FF0000"/>
              </a:solidFill>
              <a:latin typeface="BIZ UDPゴシック" panose="020B0400000000000000" pitchFamily="50" charset="-128"/>
              <a:ea typeface="BIZ UDPゴシック" panose="020B0400000000000000" pitchFamily="50" charset="-128"/>
            </a:rPr>
            <a:t>プルダウンから選ぶ</a:t>
          </a:r>
        </a:p>
      </xdr:txBody>
    </xdr:sp>
    <xdr:clientData/>
  </xdr:twoCellAnchor>
  <xdr:twoCellAnchor>
    <xdr:from>
      <xdr:col>4</xdr:col>
      <xdr:colOff>2111375</xdr:colOff>
      <xdr:row>12</xdr:row>
      <xdr:rowOff>0</xdr:rowOff>
    </xdr:from>
    <xdr:to>
      <xdr:col>6</xdr:col>
      <xdr:colOff>1428038</xdr:colOff>
      <xdr:row>13</xdr:row>
      <xdr:rowOff>372533</xdr:rowOff>
    </xdr:to>
    <xdr:sp macro="" textlink="">
      <xdr:nvSpPr>
        <xdr:cNvPr id="4" name="正方形/長方形 3">
          <a:extLst>
            <a:ext uri="{FF2B5EF4-FFF2-40B4-BE49-F238E27FC236}">
              <a16:creationId xmlns:a16="http://schemas.microsoft.com/office/drawing/2014/main" id="{B79AA597-D9EC-4A8C-B3DD-91A4EBA748D2}"/>
            </a:ext>
          </a:extLst>
        </xdr:cNvPr>
        <xdr:cNvSpPr/>
      </xdr:nvSpPr>
      <xdr:spPr>
        <a:xfrm>
          <a:off x="7150100" y="4152900"/>
          <a:ext cx="3583863" cy="753533"/>
        </a:xfrm>
        <a:prstGeom prst="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2111375</xdr:colOff>
      <xdr:row>12</xdr:row>
      <xdr:rowOff>200930</xdr:rowOff>
    </xdr:from>
    <xdr:to>
      <xdr:col>7</xdr:col>
      <xdr:colOff>123930</xdr:colOff>
      <xdr:row>13</xdr:row>
      <xdr:rowOff>151717</xdr:rowOff>
    </xdr:to>
    <xdr:sp macro="" textlink="">
      <xdr:nvSpPr>
        <xdr:cNvPr id="5" name="テキスト ボックス 4">
          <a:extLst>
            <a:ext uri="{FF2B5EF4-FFF2-40B4-BE49-F238E27FC236}">
              <a16:creationId xmlns:a16="http://schemas.microsoft.com/office/drawing/2014/main" id="{8311FE2A-3BA6-4244-86CD-4A5093AE1C8C}"/>
            </a:ext>
          </a:extLst>
        </xdr:cNvPr>
        <xdr:cNvSpPr txBox="1"/>
      </xdr:nvSpPr>
      <xdr:spPr>
        <a:xfrm>
          <a:off x="7150100" y="4353830"/>
          <a:ext cx="3708505" cy="331787"/>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solidFill>
                <a:srgbClr val="FF0000"/>
              </a:solidFill>
              <a:latin typeface="BIZ UDPゴシック" panose="020B0400000000000000" pitchFamily="50" charset="-128"/>
              <a:ea typeface="BIZ UDPゴシック" panose="020B0400000000000000" pitchFamily="50" charset="-128"/>
            </a:rPr>
            <a:t>黄色の部分のみ記入してください！</a:t>
          </a:r>
        </a:p>
      </xdr:txBody>
    </xdr:sp>
    <xdr:clientData/>
  </xdr:twoCellAnchor>
  <xdr:twoCellAnchor>
    <xdr:from>
      <xdr:col>6</xdr:col>
      <xdr:colOff>854075</xdr:colOff>
      <xdr:row>4</xdr:row>
      <xdr:rowOff>333375</xdr:rowOff>
    </xdr:from>
    <xdr:to>
      <xdr:col>7</xdr:col>
      <xdr:colOff>159657</xdr:colOff>
      <xdr:row>6</xdr:row>
      <xdr:rowOff>55336</xdr:rowOff>
    </xdr:to>
    <xdr:sp macro="" textlink="">
      <xdr:nvSpPr>
        <xdr:cNvPr id="6" name="楕円 5">
          <a:extLst>
            <a:ext uri="{FF2B5EF4-FFF2-40B4-BE49-F238E27FC236}">
              <a16:creationId xmlns:a16="http://schemas.microsoft.com/office/drawing/2014/main" id="{DEF25543-9ED6-4F97-A2BA-8A602E5C0157}"/>
            </a:ext>
          </a:extLst>
        </xdr:cNvPr>
        <xdr:cNvSpPr/>
      </xdr:nvSpPr>
      <xdr:spPr>
        <a:xfrm>
          <a:off x="10160000" y="1438275"/>
          <a:ext cx="734332" cy="483961"/>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1302657</xdr:colOff>
      <xdr:row>9</xdr:row>
      <xdr:rowOff>31295</xdr:rowOff>
    </xdr:from>
    <xdr:to>
      <xdr:col>7</xdr:col>
      <xdr:colOff>1302885</xdr:colOff>
      <xdr:row>10</xdr:row>
      <xdr:rowOff>317046</xdr:rowOff>
    </xdr:to>
    <xdr:sp macro="" textlink="">
      <xdr:nvSpPr>
        <xdr:cNvPr id="7" name="吹き出し: 折線 6">
          <a:extLst>
            <a:ext uri="{FF2B5EF4-FFF2-40B4-BE49-F238E27FC236}">
              <a16:creationId xmlns:a16="http://schemas.microsoft.com/office/drawing/2014/main" id="{1F47EB1E-3EF3-4733-B0BB-71D531F2871D}"/>
            </a:ext>
          </a:extLst>
        </xdr:cNvPr>
        <xdr:cNvSpPr/>
      </xdr:nvSpPr>
      <xdr:spPr>
        <a:xfrm>
          <a:off x="10608582" y="3041195"/>
          <a:ext cx="1428978" cy="666751"/>
        </a:xfrm>
        <a:prstGeom prst="borderCallout2">
          <a:avLst>
            <a:gd name="adj1" fmla="val 18750"/>
            <a:gd name="adj2" fmla="val -4386"/>
            <a:gd name="adj3" fmla="val 18109"/>
            <a:gd name="adj4" fmla="val -21667"/>
            <a:gd name="adj5" fmla="val -175326"/>
            <a:gd name="adj6" fmla="val -821"/>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6</xdr:col>
      <xdr:colOff>1361167</xdr:colOff>
      <xdr:row>9</xdr:row>
      <xdr:rowOff>85723</xdr:rowOff>
    </xdr:from>
    <xdr:to>
      <xdr:col>7</xdr:col>
      <xdr:colOff>1383847</xdr:colOff>
      <xdr:row>11</xdr:row>
      <xdr:rowOff>58736</xdr:rowOff>
    </xdr:to>
    <xdr:sp macro="" textlink="">
      <xdr:nvSpPr>
        <xdr:cNvPr id="8" name="テキスト ボックス 7">
          <a:extLst>
            <a:ext uri="{FF2B5EF4-FFF2-40B4-BE49-F238E27FC236}">
              <a16:creationId xmlns:a16="http://schemas.microsoft.com/office/drawing/2014/main" id="{231C6B56-BAAE-4804-93BE-ABA185033AA1}"/>
            </a:ext>
          </a:extLst>
        </xdr:cNvPr>
        <xdr:cNvSpPr txBox="1"/>
      </xdr:nvSpPr>
      <xdr:spPr>
        <a:xfrm>
          <a:off x="10667092" y="3095623"/>
          <a:ext cx="1451430" cy="7350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BIZ UDPゴシック" panose="020B0400000000000000" pitchFamily="50" charset="-128"/>
              <a:ea typeface="BIZ UDPゴシック" panose="020B0400000000000000" pitchFamily="50" charset="-128"/>
            </a:rPr>
            <a:t>指定を受けている定員数を記入</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500284</xdr:colOff>
      <xdr:row>9</xdr:row>
      <xdr:rowOff>187327</xdr:rowOff>
    </xdr:from>
    <xdr:to>
      <xdr:col>4</xdr:col>
      <xdr:colOff>644664</xdr:colOff>
      <xdr:row>11</xdr:row>
      <xdr:rowOff>172510</xdr:rowOff>
    </xdr:to>
    <xdr:sp macro="" textlink="">
      <xdr:nvSpPr>
        <xdr:cNvPr id="3" name="正方形/長方形 2">
          <a:extLst>
            <a:ext uri="{FF2B5EF4-FFF2-40B4-BE49-F238E27FC236}">
              <a16:creationId xmlns:a16="http://schemas.microsoft.com/office/drawing/2014/main" id="{69E1FFB8-3E29-4016-A24C-5A4C38C9F98A}"/>
            </a:ext>
          </a:extLst>
        </xdr:cNvPr>
        <xdr:cNvSpPr/>
      </xdr:nvSpPr>
      <xdr:spPr>
        <a:xfrm>
          <a:off x="2051498" y="3194506"/>
          <a:ext cx="3627809" cy="747183"/>
        </a:xfrm>
        <a:prstGeom prst="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576486</xdr:colOff>
      <xdr:row>9</xdr:row>
      <xdr:rowOff>378640</xdr:rowOff>
    </xdr:from>
    <xdr:to>
      <xdr:col>4</xdr:col>
      <xdr:colOff>802059</xdr:colOff>
      <xdr:row>10</xdr:row>
      <xdr:rowOff>321297</xdr:rowOff>
    </xdr:to>
    <xdr:sp macro="" textlink="">
      <xdr:nvSpPr>
        <xdr:cNvPr id="4" name="テキスト ボックス 3">
          <a:extLst>
            <a:ext uri="{FF2B5EF4-FFF2-40B4-BE49-F238E27FC236}">
              <a16:creationId xmlns:a16="http://schemas.microsoft.com/office/drawing/2014/main" id="{46073553-CB33-4110-8BB9-5DF7AC9F89D5}"/>
            </a:ext>
          </a:extLst>
        </xdr:cNvPr>
        <xdr:cNvSpPr txBox="1"/>
      </xdr:nvSpPr>
      <xdr:spPr>
        <a:xfrm>
          <a:off x="2127700" y="3385819"/>
          <a:ext cx="3709002" cy="323657"/>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solidFill>
                <a:srgbClr val="FF0000"/>
              </a:solidFill>
              <a:latin typeface="BIZ UDPゴシック" panose="020B0400000000000000" pitchFamily="50" charset="-128"/>
              <a:ea typeface="BIZ UDPゴシック" panose="020B0400000000000000" pitchFamily="50" charset="-128"/>
            </a:rPr>
            <a:t>黄色の部分のみ記入してください！</a:t>
          </a:r>
        </a:p>
      </xdr:txBody>
    </xdr:sp>
    <xdr:clientData/>
  </xdr:twoCellAnchor>
  <xdr:twoCellAnchor>
    <xdr:from>
      <xdr:col>5</xdr:col>
      <xdr:colOff>0</xdr:colOff>
      <xdr:row>9</xdr:row>
      <xdr:rowOff>0</xdr:rowOff>
    </xdr:from>
    <xdr:to>
      <xdr:col>9</xdr:col>
      <xdr:colOff>452</xdr:colOff>
      <xdr:row>9</xdr:row>
      <xdr:rowOff>361725</xdr:rowOff>
    </xdr:to>
    <xdr:sp macro="" textlink="">
      <xdr:nvSpPr>
        <xdr:cNvPr id="5" name="左中かっこ 4">
          <a:extLst>
            <a:ext uri="{FF2B5EF4-FFF2-40B4-BE49-F238E27FC236}">
              <a16:creationId xmlns:a16="http://schemas.microsoft.com/office/drawing/2014/main" id="{16C54142-4F7B-494A-9540-9170187D7F87}"/>
            </a:ext>
          </a:extLst>
        </xdr:cNvPr>
        <xdr:cNvSpPr/>
      </xdr:nvSpPr>
      <xdr:spPr>
        <a:xfrm rot="16200000">
          <a:off x="9453220" y="330316"/>
          <a:ext cx="361725" cy="5715452"/>
        </a:xfrm>
        <a:prstGeom prst="leftBrace">
          <a:avLst>
            <a:gd name="adj1" fmla="val 63888"/>
            <a:gd name="adj2" fmla="val 50000"/>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xdr:col>
      <xdr:colOff>1179280</xdr:colOff>
      <xdr:row>10</xdr:row>
      <xdr:rowOff>36289</xdr:rowOff>
    </xdr:from>
    <xdr:to>
      <xdr:col>8</xdr:col>
      <xdr:colOff>437918</xdr:colOff>
      <xdr:row>12</xdr:row>
      <xdr:rowOff>353335</xdr:rowOff>
    </xdr:to>
    <xdr:sp macro="" textlink="">
      <xdr:nvSpPr>
        <xdr:cNvPr id="6" name="テキスト ボックス 5">
          <a:extLst>
            <a:ext uri="{FF2B5EF4-FFF2-40B4-BE49-F238E27FC236}">
              <a16:creationId xmlns:a16="http://schemas.microsoft.com/office/drawing/2014/main" id="{4D2F6833-C19C-4F76-AC91-5DD613B358EB}"/>
            </a:ext>
          </a:extLst>
        </xdr:cNvPr>
        <xdr:cNvSpPr txBox="1"/>
      </xdr:nvSpPr>
      <xdr:spPr>
        <a:xfrm>
          <a:off x="7955637" y="3424468"/>
          <a:ext cx="3544888" cy="1079046"/>
        </a:xfrm>
        <a:prstGeom prst="rect">
          <a:avLst/>
        </a:prstGeom>
        <a:solidFill>
          <a:schemeClr val="bg1"/>
        </a:solidFill>
        <a:ln w="12700"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BIZ UDPゴシック" panose="020B0400000000000000" pitchFamily="50" charset="-128"/>
              <a:ea typeface="BIZ UDPゴシック" panose="020B0400000000000000" pitchFamily="50" charset="-128"/>
            </a:rPr>
            <a:t>事業所で送迎等に使用している車両を記入</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en-US" altLang="ja-JP" sz="1400">
              <a:solidFill>
                <a:srgbClr val="FF0000"/>
              </a:solidFill>
              <a:latin typeface="BIZ UDPゴシック" panose="020B0400000000000000" pitchFamily="50" charset="-128"/>
              <a:ea typeface="BIZ UDPゴシック" panose="020B0400000000000000" pitchFamily="50" charset="-128"/>
            </a:rPr>
            <a:t>※</a:t>
          </a:r>
          <a:r>
            <a:rPr kumimoji="1" lang="ja-JP" altLang="en-US" sz="1400">
              <a:solidFill>
                <a:srgbClr val="FF0000"/>
              </a:solidFill>
              <a:latin typeface="BIZ UDPゴシック" panose="020B0400000000000000" pitchFamily="50" charset="-128"/>
              <a:ea typeface="BIZ UDPゴシック" panose="020B0400000000000000" pitchFamily="50" charset="-128"/>
            </a:rPr>
            <a:t>　訪問系・・・３台まで</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ja-JP" altLang="en-US" sz="1400">
              <a:solidFill>
                <a:srgbClr val="FF0000"/>
              </a:solidFill>
              <a:latin typeface="BIZ UDPゴシック" panose="020B0400000000000000" pitchFamily="50" charset="-128"/>
              <a:ea typeface="BIZ UDPゴシック" panose="020B0400000000000000" pitchFamily="50" charset="-128"/>
            </a:rPr>
            <a:t>　　 通所系・・・４台まで</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ja-JP" altLang="en-US" sz="1400" baseline="0">
              <a:solidFill>
                <a:srgbClr val="FF0000"/>
              </a:solidFill>
              <a:latin typeface="BIZ UDPゴシック" panose="020B0400000000000000" pitchFamily="50" charset="-128"/>
              <a:ea typeface="BIZ UDPゴシック" panose="020B0400000000000000" pitchFamily="50" charset="-128"/>
            </a:rPr>
            <a:t>     </a:t>
          </a:r>
          <a:r>
            <a:rPr kumimoji="1" lang="ja-JP" altLang="en-US" sz="1400">
              <a:solidFill>
                <a:srgbClr val="FF0000"/>
              </a:solidFill>
              <a:latin typeface="BIZ UDPゴシック" panose="020B0400000000000000" pitchFamily="50" charset="-128"/>
              <a:ea typeface="BIZ UDPゴシック" panose="020B0400000000000000" pitchFamily="50" charset="-128"/>
            </a:rPr>
            <a:t>相談系・・・１台まで</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6</xdr:col>
      <xdr:colOff>760642</xdr:colOff>
      <xdr:row>4</xdr:row>
      <xdr:rowOff>0</xdr:rowOff>
    </xdr:from>
    <xdr:to>
      <xdr:col>6</xdr:col>
      <xdr:colOff>1065442</xdr:colOff>
      <xdr:row>6</xdr:row>
      <xdr:rowOff>0</xdr:rowOff>
    </xdr:to>
    <xdr:sp macro="" textlink="">
      <xdr:nvSpPr>
        <xdr:cNvPr id="2" name="左中かっこ 1">
          <a:extLst>
            <a:ext uri="{FF2B5EF4-FFF2-40B4-BE49-F238E27FC236}">
              <a16:creationId xmlns:a16="http://schemas.microsoft.com/office/drawing/2014/main" id="{58104E70-470E-403F-BDCB-EF848EEE3323}"/>
            </a:ext>
          </a:extLst>
        </xdr:cNvPr>
        <xdr:cNvSpPr/>
      </xdr:nvSpPr>
      <xdr:spPr>
        <a:xfrm>
          <a:off x="8971192" y="1104900"/>
          <a:ext cx="304800" cy="762000"/>
        </a:xfrm>
        <a:prstGeom prst="leftBrace">
          <a:avLst>
            <a:gd name="adj1" fmla="val 34999"/>
            <a:gd name="adj2" fmla="val 52098"/>
          </a:avLst>
        </a:prstGeom>
        <a:ln w="28575">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xdr:col>
      <xdr:colOff>826017</xdr:colOff>
      <xdr:row>4</xdr:row>
      <xdr:rowOff>50799</xdr:rowOff>
    </xdr:from>
    <xdr:to>
      <xdr:col>6</xdr:col>
      <xdr:colOff>455842</xdr:colOff>
      <xdr:row>5</xdr:row>
      <xdr:rowOff>352425</xdr:rowOff>
    </xdr:to>
    <xdr:sp macro="" textlink="">
      <xdr:nvSpPr>
        <xdr:cNvPr id="3" name="吹き出し: 折線 2">
          <a:extLst>
            <a:ext uri="{FF2B5EF4-FFF2-40B4-BE49-F238E27FC236}">
              <a16:creationId xmlns:a16="http://schemas.microsoft.com/office/drawing/2014/main" id="{835859E8-8B3E-432D-8D59-ECA2D7E86730}"/>
            </a:ext>
          </a:extLst>
        </xdr:cNvPr>
        <xdr:cNvSpPr/>
      </xdr:nvSpPr>
      <xdr:spPr>
        <a:xfrm rot="10800000">
          <a:off x="5864742" y="1155699"/>
          <a:ext cx="2801650" cy="682626"/>
        </a:xfrm>
        <a:prstGeom prst="borderCallout2">
          <a:avLst>
            <a:gd name="adj1" fmla="val 74508"/>
            <a:gd name="adj2" fmla="val -748"/>
            <a:gd name="adj3" fmla="val 74473"/>
            <a:gd name="adj4" fmla="val -8417"/>
            <a:gd name="adj5" fmla="val 56197"/>
            <a:gd name="adj6" fmla="val -11733"/>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4</xdr:col>
      <xdr:colOff>809625</xdr:colOff>
      <xdr:row>4</xdr:row>
      <xdr:rowOff>104774</xdr:rowOff>
    </xdr:from>
    <xdr:to>
      <xdr:col>6</xdr:col>
      <xdr:colOff>742502</xdr:colOff>
      <xdr:row>6</xdr:row>
      <xdr:rowOff>87312</xdr:rowOff>
    </xdr:to>
    <xdr:sp macro="" textlink="">
      <xdr:nvSpPr>
        <xdr:cNvPr id="4" name="テキスト ボックス 3">
          <a:extLst>
            <a:ext uri="{FF2B5EF4-FFF2-40B4-BE49-F238E27FC236}">
              <a16:creationId xmlns:a16="http://schemas.microsoft.com/office/drawing/2014/main" id="{80CBC629-7A91-4B56-A3BC-298ABDBFA3F9}"/>
            </a:ext>
          </a:extLst>
        </xdr:cNvPr>
        <xdr:cNvSpPr txBox="1"/>
      </xdr:nvSpPr>
      <xdr:spPr>
        <a:xfrm>
          <a:off x="5848350" y="1209674"/>
          <a:ext cx="3104702" cy="7445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BIZ UDPゴシック" panose="020B0400000000000000" pitchFamily="50" charset="-128"/>
              <a:ea typeface="BIZ UDPゴシック" panose="020B0400000000000000" pitchFamily="50" charset="-128"/>
            </a:rPr>
            <a:t>実際に食事の提供を受けている</a:t>
          </a:r>
          <a:endParaRPr kumimoji="1" lang="en-US" altLang="ja-JP" sz="1400">
            <a:solidFill>
              <a:srgbClr val="FF0000"/>
            </a:solidFill>
            <a:latin typeface="BIZ UDPゴシック" panose="020B0400000000000000" pitchFamily="50" charset="-128"/>
            <a:ea typeface="BIZ UDPゴシック" panose="020B0400000000000000" pitchFamily="50" charset="-128"/>
          </a:endParaRPr>
        </a:p>
        <a:p>
          <a:r>
            <a:rPr kumimoji="1" lang="ja-JP" altLang="en-US" sz="1400">
              <a:solidFill>
                <a:srgbClr val="FF0000"/>
              </a:solidFill>
              <a:latin typeface="BIZ UDPゴシック" panose="020B0400000000000000" pitchFamily="50" charset="-128"/>
              <a:ea typeface="BIZ UDPゴシック" panose="020B0400000000000000" pitchFamily="50" charset="-128"/>
            </a:rPr>
            <a:t>利用者数を記入（小数点以下切捨）</a:t>
          </a:r>
        </a:p>
      </xdr:txBody>
    </xdr:sp>
    <xdr:clientData/>
  </xdr:twoCellAnchor>
  <xdr:twoCellAnchor>
    <xdr:from>
      <xdr:col>6</xdr:col>
      <xdr:colOff>854075</xdr:colOff>
      <xdr:row>7</xdr:row>
      <xdr:rowOff>225425</xdr:rowOff>
    </xdr:from>
    <xdr:to>
      <xdr:col>7</xdr:col>
      <xdr:colOff>201613</xdr:colOff>
      <xdr:row>9</xdr:row>
      <xdr:rowOff>201612</xdr:rowOff>
    </xdr:to>
    <xdr:sp macro="" textlink="">
      <xdr:nvSpPr>
        <xdr:cNvPr id="7" name="楕円 6">
          <a:extLst>
            <a:ext uri="{FF2B5EF4-FFF2-40B4-BE49-F238E27FC236}">
              <a16:creationId xmlns:a16="http://schemas.microsoft.com/office/drawing/2014/main" id="{99B51EE0-B493-4B36-9F54-26A283D2E9E4}"/>
            </a:ext>
          </a:extLst>
        </xdr:cNvPr>
        <xdr:cNvSpPr/>
      </xdr:nvSpPr>
      <xdr:spPr>
        <a:xfrm>
          <a:off x="9064625" y="2473325"/>
          <a:ext cx="776288" cy="738187"/>
        </a:xfrm>
        <a:prstGeom prst="ellipse">
          <a:avLst/>
        </a:prstGeom>
        <a:no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0</xdr:colOff>
      <xdr:row>9</xdr:row>
      <xdr:rowOff>168275</xdr:rowOff>
    </xdr:from>
    <xdr:to>
      <xdr:col>6</xdr:col>
      <xdr:colOff>846137</xdr:colOff>
      <xdr:row>11</xdr:row>
      <xdr:rowOff>92076</xdr:rowOff>
    </xdr:to>
    <xdr:sp macro="" textlink="">
      <xdr:nvSpPr>
        <xdr:cNvPr id="8" name="吹き出し: 折線 7">
          <a:extLst>
            <a:ext uri="{FF2B5EF4-FFF2-40B4-BE49-F238E27FC236}">
              <a16:creationId xmlns:a16="http://schemas.microsoft.com/office/drawing/2014/main" id="{91A76E67-64C4-4E5D-91A8-4B45213472CC}"/>
            </a:ext>
          </a:extLst>
        </xdr:cNvPr>
        <xdr:cNvSpPr/>
      </xdr:nvSpPr>
      <xdr:spPr>
        <a:xfrm rot="10800000">
          <a:off x="6781800" y="3178175"/>
          <a:ext cx="2274887" cy="685801"/>
        </a:xfrm>
        <a:prstGeom prst="borderCallout2">
          <a:avLst>
            <a:gd name="adj1" fmla="val 74508"/>
            <a:gd name="adj2" fmla="val -2910"/>
            <a:gd name="adj3" fmla="val 74473"/>
            <a:gd name="adj4" fmla="val -15984"/>
            <a:gd name="adj5" fmla="val 99219"/>
            <a:gd name="adj6" fmla="val -22121"/>
          </a:avLst>
        </a:prstGeom>
        <a:solidFill>
          <a:sysClr val="window" lastClr="FFFFFF"/>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5</xdr:col>
      <xdr:colOff>95250</xdr:colOff>
      <xdr:row>9</xdr:row>
      <xdr:rowOff>206375</xdr:rowOff>
    </xdr:from>
    <xdr:to>
      <xdr:col>6</xdr:col>
      <xdr:colOff>892175</xdr:colOff>
      <xdr:row>11</xdr:row>
      <xdr:rowOff>201613</xdr:rowOff>
    </xdr:to>
    <xdr:sp macro="" textlink="">
      <xdr:nvSpPr>
        <xdr:cNvPr id="9" name="テキスト ボックス 8">
          <a:extLst>
            <a:ext uri="{FF2B5EF4-FFF2-40B4-BE49-F238E27FC236}">
              <a16:creationId xmlns:a16="http://schemas.microsoft.com/office/drawing/2014/main" id="{73AC4D8F-F898-4797-AEA8-8D634558E969}"/>
            </a:ext>
          </a:extLst>
        </xdr:cNvPr>
        <xdr:cNvSpPr txBox="1"/>
      </xdr:nvSpPr>
      <xdr:spPr>
        <a:xfrm>
          <a:off x="6877050" y="3216275"/>
          <a:ext cx="2225675" cy="75723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latin typeface="BIZ UDPゴシック" panose="020B0400000000000000" pitchFamily="50" charset="-128"/>
              <a:ea typeface="BIZ UDPゴシック" panose="020B0400000000000000" pitchFamily="50" charset="-128"/>
            </a:rPr>
            <a:t>食事を提供していない場合は、「０」と記入</a:t>
          </a:r>
        </a:p>
      </xdr:txBody>
    </xdr:sp>
    <xdr:clientData/>
  </xdr:twoCellAnchor>
  <xdr:twoCellAnchor>
    <xdr:from>
      <xdr:col>2</xdr:col>
      <xdr:colOff>1114425</xdr:colOff>
      <xdr:row>10</xdr:row>
      <xdr:rowOff>0</xdr:rowOff>
    </xdr:from>
    <xdr:to>
      <xdr:col>4</xdr:col>
      <xdr:colOff>1198330</xdr:colOff>
      <xdr:row>11</xdr:row>
      <xdr:rowOff>369358</xdr:rowOff>
    </xdr:to>
    <xdr:sp macro="" textlink="">
      <xdr:nvSpPr>
        <xdr:cNvPr id="10" name="正方形/長方形 9">
          <a:extLst>
            <a:ext uri="{FF2B5EF4-FFF2-40B4-BE49-F238E27FC236}">
              <a16:creationId xmlns:a16="http://schemas.microsoft.com/office/drawing/2014/main" id="{3DF509DB-4FC2-4D6F-A2F8-B9AAC016FB8C}"/>
            </a:ext>
          </a:extLst>
        </xdr:cNvPr>
        <xdr:cNvSpPr/>
      </xdr:nvSpPr>
      <xdr:spPr>
        <a:xfrm>
          <a:off x="2667000" y="3390900"/>
          <a:ext cx="3570055" cy="750358"/>
        </a:xfrm>
        <a:prstGeom prst="rect">
          <a:avLst/>
        </a:prstGeom>
        <a:solidFill>
          <a:sysClr val="window" lastClr="FFFFFF"/>
        </a:solidFill>
        <a:ln w="28575">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xdr:col>
      <xdr:colOff>1180043</xdr:colOff>
      <xdr:row>10</xdr:row>
      <xdr:rowOff>203197</xdr:rowOff>
    </xdr:from>
    <xdr:to>
      <xdr:col>4</xdr:col>
      <xdr:colOff>1368878</xdr:colOff>
      <xdr:row>11</xdr:row>
      <xdr:rowOff>134934</xdr:rowOff>
    </xdr:to>
    <xdr:sp macro="" textlink="">
      <xdr:nvSpPr>
        <xdr:cNvPr id="11" name="テキスト ボックス 10">
          <a:extLst>
            <a:ext uri="{FF2B5EF4-FFF2-40B4-BE49-F238E27FC236}">
              <a16:creationId xmlns:a16="http://schemas.microsoft.com/office/drawing/2014/main" id="{A26FEF63-A0B1-4F43-AA42-D0EAC22BC847}"/>
            </a:ext>
          </a:extLst>
        </xdr:cNvPr>
        <xdr:cNvSpPr txBox="1"/>
      </xdr:nvSpPr>
      <xdr:spPr>
        <a:xfrm>
          <a:off x="2732618" y="3594097"/>
          <a:ext cx="3674985" cy="312737"/>
        </a:xfrm>
        <a:prstGeom prst="rect">
          <a:avLst/>
        </a:prstGeom>
        <a:noFill/>
        <a:ln w="12700"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700">
              <a:solidFill>
                <a:srgbClr val="FF0000"/>
              </a:solidFill>
              <a:latin typeface="BIZ UDPゴシック" panose="020B0400000000000000" pitchFamily="50" charset="-128"/>
              <a:ea typeface="BIZ UDPゴシック" panose="020B0400000000000000" pitchFamily="50" charset="-128"/>
            </a:rPr>
            <a:t>黄色の部分のみ記入してください！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Wifs103\&#20445;&#20581;&#31119;&#31049;&#35506;\Users\0227102\Desktop\&#12304;&#21442;&#32771;&#12305;&#24859;&#30693;&#30476;\&#12304;&#20171;&#35703;&#21306;&#20998;&#12305;&#20132;&#20184;&#30003;&#35531;&#26360;&#31561;&#27096;&#2433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介護）"/>
      <sheetName val="様式第1、別紙1"/>
      <sheetName val="申請書 (地域福祉)"/>
      <sheetName val="申請書 (児童福祉)"/>
      <sheetName val="別紙2"/>
      <sheetName val="振込情報"/>
      <sheetName val="各種情報"/>
      <sheetName val="介護テーブル"/>
      <sheetName val="テーブル (2)"/>
    </sheetNames>
    <sheetDataSet>
      <sheetData sheetId="0" refreshError="1"/>
      <sheetData sheetId="1" refreshError="1"/>
      <sheetData sheetId="2" refreshError="1"/>
      <sheetData sheetId="3" refreshError="1"/>
      <sheetData sheetId="4">
        <row r="3">
          <cell r="AH3">
            <v>0</v>
          </cell>
        </row>
      </sheetData>
      <sheetData sheetId="5" refreshError="1"/>
      <sheetData sheetId="6" refreshError="1"/>
      <sheetData sheetId="7">
        <row r="3">
          <cell r="A3" t="str">
            <v>訪問介護</v>
          </cell>
        </row>
        <row r="4">
          <cell r="A4" t="str">
            <v>定期巡回・随時対応型訪問介護看護</v>
          </cell>
        </row>
        <row r="5">
          <cell r="A5" t="str">
            <v>夜間対応型訪問介護</v>
          </cell>
        </row>
        <row r="6">
          <cell r="A6" t="str">
            <v>訪問看護</v>
          </cell>
        </row>
        <row r="7">
          <cell r="A7" t="str">
            <v>居宅介護支援</v>
          </cell>
        </row>
      </sheetData>
      <sheetData sheetId="8"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3" Type="http://schemas.openxmlformats.org/officeDocument/2006/relationships/drawing" Target="../drawings/drawing1.xml"/><Relationship Id="rId7" Type="http://schemas.openxmlformats.org/officeDocument/2006/relationships/ctrlProp" Target="../ctrlProps/ctrlProp3.xml"/><Relationship Id="rId2" Type="http://schemas.openxmlformats.org/officeDocument/2006/relationships/printerSettings" Target="../printerSettings/printerSettings2.bin"/><Relationship Id="rId1" Type="http://schemas.openxmlformats.org/officeDocument/2006/relationships/hyperlink" Target="mailto:aaaaaaaa@pref.tochigi.lg.jp" TargetMode="External"/><Relationship Id="rId6" Type="http://schemas.openxmlformats.org/officeDocument/2006/relationships/ctrlProp" Target="../ctrlProps/ctrlProp2.xml"/><Relationship Id="rId5" Type="http://schemas.openxmlformats.org/officeDocument/2006/relationships/ctrlProp" Target="../ctrlProps/ctrlProp1.xml"/><Relationship Id="rId4"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C3"/>
  <sheetViews>
    <sheetView workbookViewId="0">
      <selection activeCell="B2" sqref="B2"/>
    </sheetView>
  </sheetViews>
  <sheetFormatPr defaultRowHeight="13" x14ac:dyDescent="0.2"/>
  <cols>
    <col min="1" max="1" width="11.6328125" bestFit="1" customWidth="1"/>
    <col min="2" max="3" width="21" customWidth="1"/>
  </cols>
  <sheetData>
    <row r="1" spans="1:3" s="1" customFormat="1" ht="27" customHeight="1" x14ac:dyDescent="0.2">
      <c r="A1" s="5" t="s">
        <v>1</v>
      </c>
      <c r="B1" s="6" t="s">
        <v>3</v>
      </c>
      <c r="C1" s="6" t="s">
        <v>2</v>
      </c>
    </row>
    <row r="2" spans="1:3" ht="27" customHeight="1" x14ac:dyDescent="0.2">
      <c r="A2" s="2" t="s">
        <v>0</v>
      </c>
      <c r="B2" s="3">
        <v>10000</v>
      </c>
      <c r="C2" s="4">
        <v>4</v>
      </c>
    </row>
    <row r="3" spans="1:3" ht="27" customHeight="1" x14ac:dyDescent="0.2">
      <c r="A3" s="2" t="s">
        <v>4</v>
      </c>
      <c r="B3" s="3">
        <v>6000</v>
      </c>
      <c r="C3" s="4">
        <v>3</v>
      </c>
    </row>
  </sheetData>
  <phoneticPr fontId="2"/>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T51"/>
  <sheetViews>
    <sheetView tabSelected="1" view="pageBreakPreview" zoomScale="90" zoomScaleNormal="100" zoomScaleSheetLayoutView="90" workbookViewId="0">
      <selection activeCell="G49" sqref="G49:AJ49"/>
    </sheetView>
  </sheetViews>
  <sheetFormatPr defaultColWidth="8.7265625" defaultRowHeight="14" x14ac:dyDescent="0.2"/>
  <cols>
    <col min="1" max="36" width="3.7265625" style="46" customWidth="1"/>
    <col min="37" max="37" width="3.90625" style="48" hidden="1" customWidth="1"/>
    <col min="38" max="38" width="54" style="49" hidden="1" customWidth="1"/>
    <col min="39" max="39" width="4.6328125" style="46" customWidth="1"/>
    <col min="40" max="40" width="16.6328125" style="46" customWidth="1"/>
    <col min="41" max="41" width="8.6328125" style="46" customWidth="1"/>
    <col min="42" max="42" width="4.6328125" style="46" customWidth="1"/>
    <col min="43" max="57" width="8.7265625" style="46" customWidth="1"/>
    <col min="58" max="16384" width="8.7265625" style="46"/>
  </cols>
  <sheetData>
    <row r="1" spans="1:72" ht="16" x14ac:dyDescent="0.2">
      <c r="A1" s="44" t="s">
        <v>50</v>
      </c>
      <c r="B1" s="45"/>
      <c r="C1" s="45"/>
      <c r="H1" s="47"/>
      <c r="I1" s="47"/>
      <c r="J1" s="47"/>
      <c r="K1" s="47"/>
      <c r="L1" s="47"/>
      <c r="M1" s="47"/>
      <c r="N1" s="47"/>
      <c r="O1" s="47"/>
      <c r="P1" s="47"/>
      <c r="Q1" s="47"/>
      <c r="R1" s="47"/>
      <c r="S1" s="47"/>
      <c r="T1" s="47"/>
      <c r="U1" s="47"/>
      <c r="Y1" s="47"/>
      <c r="Z1" s="47"/>
      <c r="AA1" s="47"/>
      <c r="AB1" s="47"/>
      <c r="AC1" s="47"/>
      <c r="AD1" s="47"/>
      <c r="AE1" s="47"/>
      <c r="AF1" s="47"/>
      <c r="AG1" s="47"/>
    </row>
    <row r="2" spans="1:72" ht="13.5" customHeight="1" x14ac:dyDescent="0.2">
      <c r="H2" s="47"/>
      <c r="I2" s="47"/>
      <c r="J2" s="47"/>
      <c r="K2" s="47"/>
      <c r="L2" s="47"/>
      <c r="M2" s="47"/>
      <c r="N2" s="47"/>
      <c r="O2" s="47"/>
      <c r="P2" s="47"/>
      <c r="Q2" s="47"/>
      <c r="R2" s="47"/>
      <c r="S2" s="47"/>
      <c r="T2" s="47"/>
      <c r="U2" s="47"/>
      <c r="V2" s="47"/>
      <c r="W2" s="47"/>
      <c r="X2" s="47"/>
      <c r="Y2" s="47"/>
      <c r="Z2" s="47"/>
      <c r="AA2" s="47"/>
      <c r="AB2" s="47"/>
      <c r="AC2" s="47"/>
      <c r="AD2" s="219"/>
      <c r="AE2" s="219"/>
      <c r="AF2" s="219"/>
      <c r="AG2" s="219"/>
      <c r="AH2" s="219"/>
      <c r="AI2" s="219"/>
      <c r="AJ2" s="219"/>
      <c r="AK2" s="50" t="str">
        <f>IF(COUNTIF(AK7:AK49,"〇")=24,"〇","×")</f>
        <v>〇</v>
      </c>
      <c r="AL2" s="49" t="s">
        <v>5</v>
      </c>
      <c r="AO2" s="47"/>
      <c r="AP2" s="47"/>
      <c r="AQ2" s="47"/>
      <c r="AS2" s="47"/>
      <c r="AT2" s="47"/>
      <c r="AU2" s="47"/>
      <c r="AV2" s="47"/>
      <c r="AW2" s="47"/>
      <c r="AX2" s="47"/>
      <c r="AY2" s="47"/>
      <c r="AZ2" s="47"/>
      <c r="BA2" s="47"/>
      <c r="BB2" s="51"/>
      <c r="BR2" s="52"/>
      <c r="BS2" s="52"/>
      <c r="BT2" s="52"/>
    </row>
    <row r="3" spans="1:72" ht="13.5" customHeight="1" x14ac:dyDescent="0.2">
      <c r="H3" s="47"/>
      <c r="I3" s="47"/>
      <c r="J3" s="47"/>
      <c r="K3" s="47"/>
      <c r="L3" s="47"/>
      <c r="M3" s="47"/>
      <c r="N3" s="47"/>
      <c r="O3" s="47"/>
      <c r="P3" s="47"/>
      <c r="Q3" s="47"/>
      <c r="R3" s="47"/>
      <c r="S3" s="47"/>
      <c r="T3" s="47"/>
      <c r="U3" s="47"/>
      <c r="V3" s="47"/>
      <c r="W3" s="47"/>
      <c r="X3" s="47"/>
      <c r="Y3" s="47"/>
      <c r="Z3" s="47"/>
      <c r="AA3" s="47"/>
      <c r="AB3" s="47"/>
      <c r="AC3" s="47"/>
      <c r="AD3" s="219"/>
      <c r="AE3" s="219"/>
      <c r="AF3" s="219"/>
      <c r="AG3" s="219"/>
      <c r="AH3" s="219"/>
      <c r="AI3" s="219"/>
      <c r="AJ3" s="219"/>
      <c r="AK3" s="50"/>
      <c r="AO3" s="47"/>
      <c r="AP3" s="47"/>
      <c r="AQ3" s="47"/>
      <c r="AS3" s="47"/>
      <c r="AT3" s="47"/>
      <c r="AU3" s="47"/>
      <c r="AV3" s="47"/>
      <c r="AW3" s="47"/>
      <c r="AX3" s="47"/>
      <c r="AY3" s="47"/>
      <c r="AZ3" s="47"/>
      <c r="BA3" s="47"/>
      <c r="BB3" s="51"/>
      <c r="BR3" s="52"/>
      <c r="BS3" s="52"/>
      <c r="BT3" s="52"/>
    </row>
    <row r="4" spans="1:72" ht="21" customHeight="1" x14ac:dyDescent="0.2">
      <c r="A4" s="220" t="s">
        <v>135</v>
      </c>
      <c r="B4" s="221"/>
      <c r="C4" s="221"/>
      <c r="D4" s="221"/>
      <c r="E4" s="221"/>
      <c r="F4" s="221"/>
      <c r="G4" s="221"/>
      <c r="H4" s="221"/>
      <c r="I4" s="221"/>
      <c r="J4" s="221"/>
      <c r="K4" s="221"/>
      <c r="L4" s="221"/>
      <c r="M4" s="221"/>
      <c r="N4" s="221"/>
      <c r="O4" s="221"/>
      <c r="P4" s="221"/>
      <c r="Q4" s="221"/>
      <c r="R4" s="221"/>
      <c r="S4" s="221"/>
      <c r="T4" s="221"/>
      <c r="U4" s="221"/>
      <c r="V4" s="221"/>
      <c r="W4" s="221"/>
      <c r="X4" s="221"/>
      <c r="Y4" s="221"/>
      <c r="Z4" s="221"/>
      <c r="AA4" s="221"/>
      <c r="AB4" s="221"/>
      <c r="AC4" s="221"/>
      <c r="AD4" s="221"/>
      <c r="AE4" s="221"/>
      <c r="AF4" s="221"/>
      <c r="AG4" s="221"/>
      <c r="AH4" s="221"/>
      <c r="AI4" s="221"/>
      <c r="AJ4" s="221"/>
      <c r="AK4" s="50"/>
      <c r="AL4" s="19"/>
      <c r="AO4" s="47"/>
      <c r="AP4" s="47"/>
      <c r="AQ4" s="47"/>
      <c r="AS4" s="47"/>
      <c r="AT4" s="47"/>
      <c r="AU4" s="47"/>
      <c r="AV4" s="47"/>
      <c r="AW4" s="47"/>
      <c r="AX4" s="47"/>
      <c r="AY4" s="47"/>
      <c r="AZ4" s="47"/>
      <c r="BA4" s="47"/>
      <c r="BB4" s="51"/>
      <c r="BR4" s="52"/>
      <c r="BS4" s="52"/>
      <c r="BT4" s="52"/>
    </row>
    <row r="5" spans="1:72" ht="21" customHeight="1" x14ac:dyDescent="0.2">
      <c r="A5" s="221"/>
      <c r="B5" s="221"/>
      <c r="C5" s="221"/>
      <c r="D5" s="221"/>
      <c r="E5" s="221"/>
      <c r="F5" s="221"/>
      <c r="G5" s="221"/>
      <c r="H5" s="221"/>
      <c r="I5" s="221"/>
      <c r="J5" s="221"/>
      <c r="K5" s="221"/>
      <c r="L5" s="221"/>
      <c r="M5" s="221"/>
      <c r="N5" s="221"/>
      <c r="O5" s="221"/>
      <c r="P5" s="221"/>
      <c r="Q5" s="221"/>
      <c r="R5" s="221"/>
      <c r="S5" s="221"/>
      <c r="T5" s="221"/>
      <c r="U5" s="221"/>
      <c r="V5" s="221"/>
      <c r="W5" s="221"/>
      <c r="X5" s="221"/>
      <c r="Y5" s="221"/>
      <c r="Z5" s="221"/>
      <c r="AA5" s="221"/>
      <c r="AB5" s="221"/>
      <c r="AC5" s="221"/>
      <c r="AD5" s="221"/>
      <c r="AE5" s="221"/>
      <c r="AF5" s="221"/>
      <c r="AG5" s="221"/>
      <c r="AH5" s="221"/>
      <c r="AI5" s="221"/>
      <c r="AJ5" s="221"/>
      <c r="AK5" s="50"/>
      <c r="AL5" s="19"/>
      <c r="AO5" s="47"/>
      <c r="AP5" s="47"/>
      <c r="AQ5" s="47"/>
      <c r="AR5" s="47"/>
      <c r="AS5" s="47"/>
      <c r="AT5" s="47"/>
      <c r="AU5" s="47"/>
      <c r="AV5" s="47"/>
      <c r="AW5" s="47"/>
      <c r="AX5" s="47"/>
      <c r="AY5" s="47"/>
      <c r="AZ5" s="47"/>
      <c r="BA5" s="47"/>
      <c r="BB5" s="47"/>
      <c r="BR5" s="52"/>
      <c r="BS5" s="52"/>
      <c r="BT5" s="52"/>
    </row>
    <row r="6" spans="1:72" ht="21" customHeight="1" x14ac:dyDescent="0.2">
      <c r="A6" s="221"/>
      <c r="B6" s="221"/>
      <c r="C6" s="221"/>
      <c r="D6" s="221"/>
      <c r="E6" s="221"/>
      <c r="F6" s="221"/>
      <c r="G6" s="221"/>
      <c r="H6" s="221"/>
      <c r="I6" s="221"/>
      <c r="J6" s="221"/>
      <c r="K6" s="221"/>
      <c r="L6" s="221"/>
      <c r="M6" s="221"/>
      <c r="N6" s="221"/>
      <c r="O6" s="221"/>
      <c r="P6" s="221"/>
      <c r="Q6" s="221"/>
      <c r="R6" s="221"/>
      <c r="S6" s="221"/>
      <c r="T6" s="221"/>
      <c r="U6" s="221"/>
      <c r="V6" s="221"/>
      <c r="W6" s="221"/>
      <c r="X6" s="221"/>
      <c r="Y6" s="221"/>
      <c r="Z6" s="221"/>
      <c r="AA6" s="221"/>
      <c r="AB6" s="221"/>
      <c r="AC6" s="221"/>
      <c r="AD6" s="221"/>
      <c r="AE6" s="221"/>
      <c r="AF6" s="221"/>
      <c r="AG6" s="221"/>
      <c r="AH6" s="221"/>
      <c r="AI6" s="221"/>
      <c r="AJ6" s="221"/>
      <c r="AK6" s="50"/>
      <c r="AL6" s="19"/>
      <c r="AM6" s="47"/>
      <c r="AN6" s="47"/>
      <c r="AO6" s="47"/>
      <c r="AP6" s="47"/>
      <c r="AQ6" s="47"/>
      <c r="AR6" s="47"/>
      <c r="AS6" s="47"/>
      <c r="AT6" s="47"/>
      <c r="AU6" s="47"/>
      <c r="AV6" s="47"/>
      <c r="AW6" s="47"/>
      <c r="AX6" s="47"/>
      <c r="AY6" s="47"/>
      <c r="BO6" s="52"/>
      <c r="BP6" s="52"/>
      <c r="BQ6" s="52"/>
    </row>
    <row r="7" spans="1:72" ht="16" x14ac:dyDescent="0.2">
      <c r="A7" s="47"/>
      <c r="B7" s="47"/>
      <c r="C7" s="47"/>
      <c r="D7" s="47"/>
      <c r="E7" s="47"/>
      <c r="F7" s="47"/>
      <c r="G7" s="47"/>
      <c r="H7" s="47"/>
      <c r="I7" s="47"/>
      <c r="J7" s="47"/>
      <c r="K7" s="47"/>
      <c r="L7" s="47"/>
      <c r="M7" s="47"/>
      <c r="N7" s="47"/>
      <c r="O7" s="47"/>
      <c r="P7" s="47"/>
      <c r="Q7" s="47"/>
      <c r="R7" s="47"/>
      <c r="S7" s="47"/>
      <c r="T7" s="47"/>
      <c r="U7" s="53"/>
      <c r="V7" s="47"/>
      <c r="W7" s="47"/>
      <c r="X7" s="47"/>
      <c r="Y7" s="47"/>
      <c r="Z7" s="222" t="s">
        <v>6</v>
      </c>
      <c r="AA7" s="222"/>
      <c r="AB7" s="224">
        <v>8</v>
      </c>
      <c r="AC7" s="224"/>
      <c r="AD7" s="222" t="s">
        <v>7</v>
      </c>
      <c r="AE7" s="225">
        <v>1</v>
      </c>
      <c r="AF7" s="225"/>
      <c r="AG7" s="222" t="s">
        <v>8</v>
      </c>
      <c r="AH7" s="225">
        <v>5</v>
      </c>
      <c r="AI7" s="225"/>
      <c r="AJ7" s="222" t="s">
        <v>9</v>
      </c>
      <c r="AK7" s="50" t="str">
        <f>IF(COUNTA(AB7)=1,"〇","×")</f>
        <v>〇</v>
      </c>
      <c r="AL7" s="19" t="s">
        <v>7</v>
      </c>
      <c r="AM7" s="51"/>
      <c r="AN7" s="47"/>
      <c r="AO7" s="47"/>
      <c r="AP7" s="47"/>
      <c r="AQ7" s="47"/>
      <c r="AR7" s="47"/>
      <c r="AS7" s="47"/>
      <c r="AT7" s="47"/>
      <c r="AU7" s="47"/>
      <c r="AV7" s="47"/>
      <c r="AW7" s="47"/>
      <c r="AX7" s="47"/>
      <c r="AY7" s="47"/>
      <c r="BO7" s="52"/>
      <c r="BP7" s="52"/>
      <c r="BQ7" s="52"/>
    </row>
    <row r="8" spans="1:72" ht="16" x14ac:dyDescent="0.2">
      <c r="A8" s="47"/>
      <c r="B8" s="47"/>
      <c r="C8" s="47"/>
      <c r="D8" s="47"/>
      <c r="E8" s="47"/>
      <c r="F8" s="47"/>
      <c r="G8" s="47"/>
      <c r="H8" s="47"/>
      <c r="I8" s="47"/>
      <c r="J8" s="47"/>
      <c r="K8" s="47"/>
      <c r="L8" s="47"/>
      <c r="M8" s="47"/>
      <c r="N8" s="47"/>
      <c r="O8" s="47"/>
      <c r="P8" s="47"/>
      <c r="Q8" s="47"/>
      <c r="R8" s="47"/>
      <c r="S8" s="47"/>
      <c r="T8" s="47"/>
      <c r="U8" s="53"/>
      <c r="V8" s="47"/>
      <c r="W8" s="47"/>
      <c r="X8" s="47"/>
      <c r="Y8" s="47"/>
      <c r="Z8" s="223"/>
      <c r="AA8" s="223"/>
      <c r="AB8" s="224"/>
      <c r="AC8" s="224"/>
      <c r="AD8" s="223"/>
      <c r="AE8" s="226"/>
      <c r="AF8" s="226"/>
      <c r="AG8" s="223"/>
      <c r="AH8" s="226"/>
      <c r="AI8" s="226"/>
      <c r="AJ8" s="223"/>
      <c r="AK8" s="50" t="str">
        <f>IF(COUNTA(AE7)=1,"〇","×")</f>
        <v>〇</v>
      </c>
      <c r="AL8" s="19" t="s">
        <v>10</v>
      </c>
      <c r="AO8" s="47"/>
      <c r="AP8" s="51"/>
      <c r="AQ8" s="47"/>
      <c r="AR8" s="47"/>
      <c r="AS8" s="47"/>
      <c r="AT8" s="47"/>
      <c r="AU8" s="47"/>
      <c r="AV8" s="47"/>
      <c r="AW8" s="47"/>
      <c r="AX8" s="47"/>
      <c r="AY8" s="47"/>
      <c r="AZ8" s="47"/>
      <c r="BA8" s="47"/>
      <c r="BB8" s="47"/>
      <c r="BR8" s="52"/>
      <c r="BS8" s="52"/>
      <c r="BT8" s="52"/>
    </row>
    <row r="9" spans="1:72" ht="16" x14ac:dyDescent="0.2">
      <c r="A9" s="51" t="s">
        <v>48</v>
      </c>
      <c r="B9" s="47"/>
      <c r="C9" s="47"/>
      <c r="D9" s="47"/>
      <c r="E9" s="47"/>
      <c r="F9" s="47"/>
      <c r="G9" s="47"/>
      <c r="H9" s="47"/>
      <c r="I9" s="47"/>
      <c r="J9" s="47"/>
      <c r="K9" s="47"/>
      <c r="L9" s="47"/>
      <c r="M9" s="47"/>
      <c r="N9" s="47"/>
      <c r="O9" s="47"/>
      <c r="P9" s="47"/>
      <c r="Q9" s="47"/>
      <c r="R9" s="47"/>
      <c r="S9" s="47"/>
      <c r="T9" s="47"/>
      <c r="U9" s="53"/>
      <c r="V9" s="47"/>
      <c r="W9" s="47"/>
      <c r="X9" s="47"/>
      <c r="Y9" s="47"/>
      <c r="Z9" s="47"/>
      <c r="AA9" s="47"/>
      <c r="AB9" s="47"/>
      <c r="AC9" s="47"/>
      <c r="AD9" s="47"/>
      <c r="AE9" s="47"/>
      <c r="AF9" s="47"/>
      <c r="AG9" s="47"/>
      <c r="AH9" s="47"/>
      <c r="AI9" s="47"/>
      <c r="AJ9" s="47"/>
      <c r="AK9" s="50" t="str">
        <f>IF(COUNTA(AH7)=1,"〇","×")</f>
        <v>〇</v>
      </c>
      <c r="AL9" s="19" t="s">
        <v>9</v>
      </c>
      <c r="AO9" s="47"/>
      <c r="AP9" s="51"/>
      <c r="AQ9" s="47"/>
      <c r="AR9" s="47"/>
      <c r="AS9" s="47"/>
      <c r="AT9" s="47"/>
      <c r="AU9" s="47"/>
      <c r="AV9" s="47"/>
      <c r="AW9" s="47"/>
      <c r="AX9" s="47"/>
      <c r="AY9" s="47"/>
      <c r="AZ9" s="47"/>
      <c r="BA9" s="47"/>
      <c r="BB9" s="47"/>
      <c r="BR9" s="52"/>
      <c r="BS9" s="52"/>
      <c r="BT9" s="52"/>
    </row>
    <row r="10" spans="1:72" ht="22.5" customHeight="1" x14ac:dyDescent="0.2">
      <c r="A10" s="218" t="s">
        <v>136</v>
      </c>
      <c r="B10" s="218"/>
      <c r="C10" s="218"/>
      <c r="D10" s="218"/>
      <c r="E10" s="218"/>
      <c r="F10" s="218"/>
      <c r="G10" s="218"/>
      <c r="H10" s="218"/>
      <c r="I10" s="218"/>
      <c r="J10" s="218"/>
      <c r="K10" s="218"/>
      <c r="L10" s="218"/>
      <c r="M10" s="218"/>
      <c r="N10" s="218"/>
      <c r="O10" s="218"/>
      <c r="P10" s="218"/>
      <c r="Q10" s="218"/>
      <c r="R10" s="218"/>
      <c r="S10" s="218"/>
      <c r="T10" s="218"/>
      <c r="U10" s="218"/>
      <c r="V10" s="218"/>
      <c r="W10" s="218"/>
      <c r="X10" s="218"/>
      <c r="Y10" s="218"/>
      <c r="Z10" s="218"/>
      <c r="AA10" s="218"/>
      <c r="AB10" s="218"/>
      <c r="AC10" s="218"/>
      <c r="AD10" s="218"/>
      <c r="AE10" s="218"/>
      <c r="AF10" s="218"/>
      <c r="AG10" s="218"/>
      <c r="AH10" s="218"/>
      <c r="AI10" s="218"/>
      <c r="AJ10" s="218"/>
      <c r="AK10" s="50"/>
      <c r="AL10" s="19"/>
      <c r="AO10" s="47"/>
      <c r="AP10" s="51"/>
      <c r="AQ10" s="47"/>
      <c r="AR10" s="47"/>
      <c r="AS10" s="47"/>
      <c r="AT10" s="47"/>
      <c r="AU10" s="47"/>
      <c r="AV10" s="47"/>
      <c r="AW10" s="47"/>
      <c r="AX10" s="47"/>
      <c r="AY10" s="47"/>
      <c r="AZ10" s="47"/>
      <c r="BA10" s="47"/>
      <c r="BB10" s="47"/>
      <c r="BR10" s="52"/>
      <c r="BS10" s="52"/>
      <c r="BT10" s="52"/>
    </row>
    <row r="11" spans="1:72" ht="77.25" customHeight="1" x14ac:dyDescent="0.2">
      <c r="A11" s="218"/>
      <c r="B11" s="218"/>
      <c r="C11" s="218"/>
      <c r="D11" s="218"/>
      <c r="E11" s="218"/>
      <c r="F11" s="218"/>
      <c r="G11" s="218"/>
      <c r="H11" s="218"/>
      <c r="I11" s="218"/>
      <c r="J11" s="218"/>
      <c r="K11" s="218"/>
      <c r="L11" s="218"/>
      <c r="M11" s="218"/>
      <c r="N11" s="218"/>
      <c r="O11" s="218"/>
      <c r="P11" s="218"/>
      <c r="Q11" s="218"/>
      <c r="R11" s="218"/>
      <c r="S11" s="218"/>
      <c r="T11" s="218"/>
      <c r="U11" s="218"/>
      <c r="V11" s="218"/>
      <c r="W11" s="218"/>
      <c r="X11" s="218"/>
      <c r="Y11" s="218"/>
      <c r="Z11" s="218"/>
      <c r="AA11" s="218"/>
      <c r="AB11" s="218"/>
      <c r="AC11" s="218"/>
      <c r="AD11" s="218"/>
      <c r="AE11" s="218"/>
      <c r="AF11" s="218"/>
      <c r="AG11" s="218"/>
      <c r="AH11" s="218"/>
      <c r="AI11" s="218"/>
      <c r="AJ11" s="218"/>
      <c r="AK11" s="50"/>
      <c r="AL11" s="19"/>
      <c r="AO11" s="47"/>
      <c r="AP11" s="47"/>
      <c r="AQ11" s="47"/>
      <c r="AR11" s="47"/>
      <c r="AS11" s="47"/>
      <c r="AT11" s="47"/>
      <c r="AU11" s="47"/>
      <c r="AV11" s="47"/>
      <c r="AW11" s="47"/>
      <c r="AX11" s="47"/>
      <c r="AY11" s="47"/>
      <c r="AZ11" s="47"/>
      <c r="BA11" s="47"/>
      <c r="BB11" s="47"/>
      <c r="BR11" s="52"/>
      <c r="BS11" s="52"/>
      <c r="BT11" s="52"/>
    </row>
    <row r="12" spans="1:72" ht="22.5" customHeight="1" x14ac:dyDescent="0.2">
      <c r="A12" s="54"/>
      <c r="B12" s="16"/>
      <c r="C12" s="16"/>
      <c r="D12" s="16"/>
      <c r="E12" s="16"/>
      <c r="F12" s="16"/>
      <c r="G12" s="16"/>
      <c r="H12" s="16"/>
      <c r="I12" s="16"/>
      <c r="J12" s="16"/>
      <c r="K12" s="16"/>
      <c r="L12" s="16"/>
      <c r="M12" s="16"/>
      <c r="N12" s="16"/>
      <c r="O12" s="16"/>
      <c r="P12" s="16"/>
      <c r="Q12" s="16"/>
      <c r="R12" s="16"/>
      <c r="S12" s="16"/>
      <c r="T12" s="16"/>
      <c r="U12" s="16"/>
      <c r="V12" s="16"/>
      <c r="W12" s="16"/>
      <c r="X12" s="16"/>
      <c r="Y12" s="16"/>
      <c r="Z12" s="16"/>
      <c r="AA12" s="16"/>
      <c r="AB12" s="16"/>
      <c r="AC12" s="16"/>
      <c r="AD12" s="16"/>
      <c r="AE12" s="16"/>
      <c r="AF12" s="16"/>
      <c r="AG12" s="16"/>
      <c r="AH12" s="16"/>
      <c r="AI12" s="16"/>
      <c r="AJ12" s="16"/>
      <c r="AK12" s="55"/>
      <c r="AN12" s="56"/>
      <c r="AO12" s="56"/>
      <c r="AP12" s="56"/>
      <c r="AQ12" s="47"/>
      <c r="AR12" s="47"/>
      <c r="AS12" s="47"/>
      <c r="AT12" s="47"/>
      <c r="AU12" s="47"/>
      <c r="AV12" s="47"/>
      <c r="AW12" s="47"/>
      <c r="AX12" s="47"/>
      <c r="AY12" s="47"/>
      <c r="AZ12" s="47"/>
      <c r="BA12" s="47"/>
      <c r="BB12" s="47"/>
      <c r="BR12" s="52"/>
      <c r="BS12" s="52"/>
      <c r="BT12" s="52"/>
    </row>
    <row r="13" spans="1:72" ht="21.75" customHeight="1" x14ac:dyDescent="0.2">
      <c r="A13" s="54"/>
      <c r="B13" s="16"/>
      <c r="C13" s="16"/>
      <c r="D13" s="16"/>
      <c r="E13" s="16"/>
      <c r="F13" s="16"/>
      <c r="G13" s="16"/>
      <c r="H13" s="16"/>
      <c r="I13" s="16"/>
      <c r="J13" s="16"/>
      <c r="K13" s="16"/>
      <c r="L13" s="16"/>
      <c r="M13" s="16"/>
      <c r="N13" s="187" t="s">
        <v>67</v>
      </c>
      <c r="O13" s="188"/>
      <c r="P13" s="188"/>
      <c r="Q13" s="188"/>
      <c r="R13" s="188"/>
      <c r="S13" s="189" t="s">
        <v>147</v>
      </c>
      <c r="T13" s="190"/>
      <c r="U13" s="190"/>
      <c r="V13" s="190"/>
      <c r="W13" s="190"/>
      <c r="X13" s="190"/>
      <c r="Y13" s="190"/>
      <c r="Z13" s="190"/>
      <c r="AA13" s="190"/>
      <c r="AB13" s="190"/>
      <c r="AC13" s="190"/>
      <c r="AD13" s="190"/>
      <c r="AE13" s="190"/>
      <c r="AF13" s="190"/>
      <c r="AG13" s="190"/>
      <c r="AH13" s="190"/>
      <c r="AI13" s="190"/>
      <c r="AJ13" s="191"/>
      <c r="AK13" s="55" t="str">
        <f>IF(COUNTA(S13)=1,"〇","×")</f>
        <v>〇</v>
      </c>
      <c r="AL13" s="49" t="s">
        <v>80</v>
      </c>
      <c r="AN13" s="56"/>
      <c r="AO13" s="56"/>
      <c r="AP13" s="56"/>
      <c r="AQ13" s="47"/>
      <c r="AR13" s="47"/>
      <c r="AS13" s="47"/>
      <c r="AT13" s="47"/>
      <c r="AU13" s="47"/>
      <c r="AV13" s="47"/>
      <c r="AW13" s="47"/>
      <c r="AX13" s="47"/>
      <c r="AY13" s="47"/>
      <c r="AZ13" s="47"/>
      <c r="BA13" s="47"/>
      <c r="BB13" s="47"/>
      <c r="BR13" s="52"/>
      <c r="BS13" s="52"/>
      <c r="BT13" s="52"/>
    </row>
    <row r="14" spans="1:72" ht="36" customHeight="1" x14ac:dyDescent="0.2">
      <c r="A14" s="47"/>
      <c r="B14" s="47"/>
      <c r="C14" s="47"/>
      <c r="D14" s="47"/>
      <c r="E14" s="47"/>
      <c r="F14" s="47"/>
      <c r="G14" s="47"/>
      <c r="H14" s="47"/>
      <c r="I14" s="47"/>
      <c r="J14" s="47"/>
      <c r="K14" s="47"/>
      <c r="L14" s="47"/>
      <c r="M14" s="47"/>
      <c r="N14" s="214" t="s">
        <v>128</v>
      </c>
      <c r="O14" s="215"/>
      <c r="P14" s="215"/>
      <c r="Q14" s="215"/>
      <c r="R14" s="216"/>
      <c r="S14" s="217" t="s">
        <v>148</v>
      </c>
      <c r="T14" s="217"/>
      <c r="U14" s="217"/>
      <c r="V14" s="217"/>
      <c r="W14" s="217"/>
      <c r="X14" s="217"/>
      <c r="Y14" s="217"/>
      <c r="Z14" s="217"/>
      <c r="AA14" s="217"/>
      <c r="AB14" s="217"/>
      <c r="AC14" s="217"/>
      <c r="AD14" s="217"/>
      <c r="AE14" s="217"/>
      <c r="AF14" s="217"/>
      <c r="AG14" s="217"/>
      <c r="AH14" s="217"/>
      <c r="AI14" s="217"/>
      <c r="AJ14" s="217"/>
      <c r="AK14" s="57" t="str">
        <f>IF(COUNTA(S14)=1,"〇","×")</f>
        <v>〇</v>
      </c>
      <c r="AL14" s="58" t="s">
        <v>11</v>
      </c>
      <c r="AN14" s="59"/>
      <c r="AO14" s="51"/>
      <c r="AP14" s="47"/>
      <c r="AQ14" s="47"/>
      <c r="AR14" s="47"/>
      <c r="AS14" s="47"/>
      <c r="AT14" s="47"/>
      <c r="AU14" s="47"/>
      <c r="AV14" s="47"/>
      <c r="AW14" s="47"/>
      <c r="AX14" s="47"/>
      <c r="AY14" s="47"/>
      <c r="AZ14" s="47"/>
      <c r="BA14" s="47"/>
      <c r="BB14" s="47"/>
      <c r="BR14" s="52"/>
      <c r="BS14" s="52"/>
      <c r="BT14" s="52"/>
    </row>
    <row r="15" spans="1:72" ht="24" customHeight="1" x14ac:dyDescent="0.2">
      <c r="A15" s="47"/>
      <c r="B15" s="47"/>
      <c r="C15" s="47"/>
      <c r="D15" s="47"/>
      <c r="E15" s="47"/>
      <c r="F15" s="47"/>
      <c r="G15" s="47"/>
      <c r="H15" s="47"/>
      <c r="I15" s="47"/>
      <c r="J15" s="47"/>
      <c r="K15" s="47"/>
      <c r="L15" s="47"/>
      <c r="M15" s="47"/>
      <c r="N15" s="207" t="s">
        <v>129</v>
      </c>
      <c r="O15" s="208"/>
      <c r="P15" s="208"/>
      <c r="Q15" s="208"/>
      <c r="R15" s="209"/>
      <c r="S15" s="60" t="s">
        <v>81</v>
      </c>
      <c r="T15" s="213" t="s">
        <v>149</v>
      </c>
      <c r="U15" s="213"/>
      <c r="V15" s="213"/>
      <c r="W15" s="213"/>
      <c r="X15" s="213"/>
      <c r="Y15" s="61"/>
      <c r="Z15" s="62"/>
      <c r="AA15" s="62"/>
      <c r="AB15" s="62"/>
      <c r="AC15" s="62"/>
      <c r="AD15" s="62"/>
      <c r="AE15" s="62"/>
      <c r="AF15" s="62"/>
      <c r="AG15" s="62"/>
      <c r="AH15" s="62"/>
      <c r="AI15" s="62"/>
      <c r="AJ15" s="63"/>
      <c r="AK15" s="57" t="str">
        <f>IF(COUNTA(T15)=1,"〇","×")</f>
        <v>〇</v>
      </c>
      <c r="AL15" s="58" t="s">
        <v>82</v>
      </c>
      <c r="AN15" s="59"/>
      <c r="AO15" s="51"/>
      <c r="AP15" s="47"/>
      <c r="AQ15" s="47"/>
      <c r="AR15" s="47"/>
      <c r="AS15" s="47"/>
      <c r="AT15" s="47"/>
      <c r="AU15" s="47"/>
      <c r="AV15" s="47"/>
      <c r="AW15" s="47"/>
      <c r="AX15" s="47"/>
      <c r="AY15" s="47"/>
      <c r="AZ15" s="47"/>
      <c r="BA15" s="47"/>
      <c r="BB15" s="47"/>
      <c r="BR15" s="52"/>
      <c r="BS15" s="52"/>
      <c r="BT15" s="52"/>
    </row>
    <row r="16" spans="1:72" ht="36" customHeight="1" x14ac:dyDescent="0.2">
      <c r="A16" s="47"/>
      <c r="B16" s="47"/>
      <c r="C16" s="47"/>
      <c r="D16" s="47"/>
      <c r="E16" s="47"/>
      <c r="F16" s="47"/>
      <c r="G16" s="47"/>
      <c r="H16" s="47"/>
      <c r="I16" s="47"/>
      <c r="J16" s="47"/>
      <c r="K16" s="47"/>
      <c r="L16" s="47"/>
      <c r="M16" s="47"/>
      <c r="N16" s="210"/>
      <c r="O16" s="211"/>
      <c r="P16" s="211"/>
      <c r="Q16" s="211"/>
      <c r="R16" s="212"/>
      <c r="S16" s="185" t="s">
        <v>150</v>
      </c>
      <c r="T16" s="185"/>
      <c r="U16" s="185"/>
      <c r="V16" s="185"/>
      <c r="W16" s="185"/>
      <c r="X16" s="185"/>
      <c r="Y16" s="186"/>
      <c r="Z16" s="186"/>
      <c r="AA16" s="186"/>
      <c r="AB16" s="186"/>
      <c r="AC16" s="186"/>
      <c r="AD16" s="186"/>
      <c r="AE16" s="186"/>
      <c r="AF16" s="186"/>
      <c r="AG16" s="186"/>
      <c r="AH16" s="186"/>
      <c r="AI16" s="186"/>
      <c r="AJ16" s="186"/>
      <c r="AK16" s="57" t="str">
        <f>IF(COUNTA(S16)=1,"〇","×")</f>
        <v>〇</v>
      </c>
      <c r="AL16" s="58" t="s">
        <v>12</v>
      </c>
      <c r="AO16" s="51"/>
      <c r="AP16" s="47"/>
      <c r="AQ16" s="47"/>
      <c r="AR16" s="47"/>
      <c r="AS16" s="47"/>
      <c r="AU16" s="47"/>
      <c r="AV16" s="47"/>
      <c r="AW16" s="47"/>
      <c r="AX16" s="47"/>
      <c r="AY16" s="47"/>
      <c r="AZ16" s="47"/>
      <c r="BA16" s="47"/>
      <c r="BB16" s="47"/>
      <c r="BR16" s="52"/>
      <c r="BS16" s="52"/>
      <c r="BT16" s="52"/>
    </row>
    <row r="17" spans="1:72" ht="22.5" customHeight="1" x14ac:dyDescent="0.2">
      <c r="A17" s="47"/>
      <c r="B17" s="47"/>
      <c r="C17" s="47"/>
      <c r="D17" s="47"/>
      <c r="E17" s="47"/>
      <c r="F17" s="47"/>
      <c r="G17" s="47"/>
      <c r="H17" s="47"/>
      <c r="I17" s="47"/>
      <c r="J17" s="47"/>
      <c r="K17" s="47"/>
      <c r="L17" s="47"/>
      <c r="M17" s="47"/>
      <c r="N17" s="187" t="s">
        <v>67</v>
      </c>
      <c r="O17" s="188"/>
      <c r="P17" s="188"/>
      <c r="Q17" s="188"/>
      <c r="R17" s="188"/>
      <c r="S17" s="198" t="s">
        <v>151</v>
      </c>
      <c r="T17" s="199"/>
      <c r="U17" s="199"/>
      <c r="V17" s="199"/>
      <c r="W17" s="200"/>
      <c r="X17" s="201" t="s">
        <v>68</v>
      </c>
      <c r="Y17" s="202"/>
      <c r="Z17" s="202"/>
      <c r="AA17" s="202"/>
      <c r="AB17" s="203"/>
      <c r="AC17" s="204" t="s">
        <v>153</v>
      </c>
      <c r="AD17" s="205"/>
      <c r="AE17" s="205"/>
      <c r="AF17" s="205"/>
      <c r="AG17" s="205"/>
      <c r="AH17" s="205"/>
      <c r="AI17" s="205"/>
      <c r="AJ17" s="206"/>
      <c r="AK17" s="57" t="str">
        <f>IF(COUNTA(AC17)=1,"〇","×")</f>
        <v>〇</v>
      </c>
      <c r="AL17" s="58" t="s">
        <v>83</v>
      </c>
      <c r="AO17" s="51"/>
      <c r="AP17" s="47"/>
      <c r="AQ17" s="47"/>
      <c r="AR17" s="47"/>
      <c r="AS17" s="47"/>
      <c r="AU17" s="47"/>
      <c r="AV17" s="47"/>
      <c r="AW17" s="47"/>
      <c r="AX17" s="47"/>
      <c r="AY17" s="47"/>
      <c r="AZ17" s="47"/>
      <c r="BA17" s="47"/>
      <c r="BB17" s="47"/>
      <c r="BR17" s="52"/>
      <c r="BS17" s="52"/>
      <c r="BT17" s="52"/>
    </row>
    <row r="18" spans="1:72" ht="18" customHeight="1" x14ac:dyDescent="0.2">
      <c r="A18" s="47"/>
      <c r="B18" s="47"/>
      <c r="C18" s="47"/>
      <c r="D18" s="47"/>
      <c r="E18" s="47"/>
      <c r="F18" s="47"/>
      <c r="G18" s="47"/>
      <c r="H18" s="47"/>
      <c r="I18" s="47"/>
      <c r="J18" s="47"/>
      <c r="K18" s="47"/>
      <c r="L18" s="47"/>
      <c r="M18" s="47"/>
      <c r="N18" s="192" t="s">
        <v>130</v>
      </c>
      <c r="O18" s="193"/>
      <c r="P18" s="193"/>
      <c r="Q18" s="193"/>
      <c r="R18" s="193"/>
      <c r="S18" s="194" t="s">
        <v>152</v>
      </c>
      <c r="T18" s="194"/>
      <c r="U18" s="194"/>
      <c r="V18" s="194"/>
      <c r="W18" s="194"/>
      <c r="X18" s="196" t="s">
        <v>131</v>
      </c>
      <c r="Y18" s="197"/>
      <c r="Z18" s="197"/>
      <c r="AA18" s="197"/>
      <c r="AB18" s="197"/>
      <c r="AC18" s="194" t="s">
        <v>154</v>
      </c>
      <c r="AD18" s="194"/>
      <c r="AE18" s="194"/>
      <c r="AF18" s="194"/>
      <c r="AG18" s="194"/>
      <c r="AH18" s="194"/>
      <c r="AI18" s="194"/>
      <c r="AJ18" s="194"/>
      <c r="AK18" s="57" t="str">
        <f>IF(COUNTA(S18)=1,"〇","×")</f>
        <v>〇</v>
      </c>
      <c r="AL18" s="58" t="s">
        <v>14</v>
      </c>
      <c r="AO18" s="51"/>
      <c r="AP18" s="47"/>
      <c r="AQ18" s="47"/>
      <c r="AR18" s="47"/>
      <c r="AS18" s="47"/>
      <c r="AT18" s="47"/>
      <c r="AU18" s="47"/>
      <c r="AV18" s="47"/>
      <c r="AW18" s="47"/>
      <c r="AX18" s="47"/>
      <c r="AY18" s="47"/>
      <c r="AZ18" s="47"/>
      <c r="BA18" s="47"/>
      <c r="BB18" s="47"/>
      <c r="BR18" s="52"/>
      <c r="BS18" s="52"/>
      <c r="BT18" s="52"/>
    </row>
    <row r="19" spans="1:72" ht="18" customHeight="1" x14ac:dyDescent="0.2">
      <c r="A19" s="47"/>
      <c r="B19" s="47"/>
      <c r="C19" s="47"/>
      <c r="D19" s="47"/>
      <c r="E19" s="47"/>
      <c r="F19" s="47"/>
      <c r="G19" s="47"/>
      <c r="H19" s="47"/>
      <c r="I19" s="47"/>
      <c r="J19" s="47"/>
      <c r="K19" s="47"/>
      <c r="L19" s="47"/>
      <c r="M19" s="47"/>
      <c r="N19" s="180"/>
      <c r="O19" s="180"/>
      <c r="P19" s="180"/>
      <c r="Q19" s="180"/>
      <c r="R19" s="180"/>
      <c r="S19" s="195"/>
      <c r="T19" s="195"/>
      <c r="U19" s="195"/>
      <c r="V19" s="195"/>
      <c r="W19" s="195"/>
      <c r="X19" s="139"/>
      <c r="Y19" s="139"/>
      <c r="Z19" s="139"/>
      <c r="AA19" s="139"/>
      <c r="AB19" s="139"/>
      <c r="AC19" s="195"/>
      <c r="AD19" s="195"/>
      <c r="AE19" s="195"/>
      <c r="AF19" s="195"/>
      <c r="AG19" s="195"/>
      <c r="AH19" s="195"/>
      <c r="AI19" s="195"/>
      <c r="AJ19" s="195"/>
      <c r="AK19" s="57" t="str">
        <f>IF(COUNTA(AC18)=1,"〇","×")</f>
        <v>〇</v>
      </c>
      <c r="AL19" s="58" t="s">
        <v>15</v>
      </c>
      <c r="AM19" s="47"/>
      <c r="AN19" s="47"/>
      <c r="AO19" s="51"/>
      <c r="AP19" s="47"/>
      <c r="AQ19" s="47"/>
      <c r="AR19" s="47"/>
      <c r="AS19" s="47"/>
      <c r="AT19" s="47"/>
      <c r="AU19" s="47"/>
      <c r="AV19" s="47"/>
      <c r="AW19" s="47"/>
      <c r="AX19" s="47"/>
      <c r="AY19" s="47"/>
      <c r="AZ19" s="47"/>
      <c r="BA19" s="47"/>
      <c r="BB19" s="47"/>
    </row>
    <row r="20" spans="1:72" ht="36" customHeight="1" x14ac:dyDescent="0.2">
      <c r="A20" s="47"/>
      <c r="B20" s="47"/>
      <c r="C20" s="47"/>
      <c r="D20" s="47"/>
      <c r="E20" s="47"/>
      <c r="F20" s="47"/>
      <c r="G20" s="47"/>
      <c r="H20" s="47"/>
      <c r="I20" s="47"/>
      <c r="J20" s="47"/>
      <c r="K20" s="47"/>
      <c r="L20" s="47"/>
      <c r="M20" s="47"/>
      <c r="N20" s="180" t="s">
        <v>16</v>
      </c>
      <c r="O20" s="180"/>
      <c r="P20" s="180"/>
      <c r="Q20" s="180"/>
      <c r="R20" s="180"/>
      <c r="S20" s="180" t="s">
        <v>13</v>
      </c>
      <c r="T20" s="180"/>
      <c r="U20" s="180"/>
      <c r="V20" s="180"/>
      <c r="W20" s="181" t="s">
        <v>155</v>
      </c>
      <c r="X20" s="181"/>
      <c r="Y20" s="181"/>
      <c r="Z20" s="181"/>
      <c r="AA20" s="181"/>
      <c r="AB20" s="181"/>
      <c r="AC20" s="181"/>
      <c r="AD20" s="181"/>
      <c r="AE20" s="181"/>
      <c r="AF20" s="181"/>
      <c r="AG20" s="181"/>
      <c r="AH20" s="181"/>
      <c r="AI20" s="181"/>
      <c r="AJ20" s="181"/>
      <c r="AK20" s="57" t="str">
        <f>IF(COUNTA(W20)=1,"〇","×")</f>
        <v>〇</v>
      </c>
      <c r="AL20" s="58" t="s">
        <v>17</v>
      </c>
      <c r="AM20" s="47"/>
      <c r="AN20" s="47"/>
      <c r="AO20" s="51"/>
      <c r="AP20" s="47"/>
      <c r="AQ20" s="47"/>
      <c r="AR20" s="47"/>
      <c r="AS20" s="47"/>
      <c r="AT20" s="47"/>
      <c r="AU20" s="47"/>
      <c r="AV20" s="47"/>
      <c r="AW20" s="47"/>
      <c r="AX20" s="47"/>
      <c r="AY20" s="47"/>
      <c r="AZ20" s="47"/>
      <c r="BA20" s="47"/>
      <c r="BB20" s="47"/>
    </row>
    <row r="21" spans="1:72" ht="36" customHeight="1" x14ac:dyDescent="0.2">
      <c r="A21" s="47"/>
      <c r="B21" s="47"/>
      <c r="C21" s="47"/>
      <c r="D21" s="47"/>
      <c r="E21" s="47"/>
      <c r="F21" s="47"/>
      <c r="G21" s="47"/>
      <c r="H21" s="47"/>
      <c r="I21" s="47"/>
      <c r="J21" s="47"/>
      <c r="K21" s="47"/>
      <c r="L21" s="47"/>
      <c r="M21" s="47"/>
      <c r="N21" s="180"/>
      <c r="O21" s="180"/>
      <c r="P21" s="180"/>
      <c r="Q21" s="180"/>
      <c r="R21" s="180"/>
      <c r="S21" s="180" t="s">
        <v>18</v>
      </c>
      <c r="T21" s="180"/>
      <c r="U21" s="180"/>
      <c r="V21" s="180"/>
      <c r="W21" s="181" t="s">
        <v>156</v>
      </c>
      <c r="X21" s="181"/>
      <c r="Y21" s="181"/>
      <c r="Z21" s="181"/>
      <c r="AA21" s="181"/>
      <c r="AB21" s="181"/>
      <c r="AC21" s="181"/>
      <c r="AD21" s="181"/>
      <c r="AE21" s="181"/>
      <c r="AF21" s="181"/>
      <c r="AG21" s="181"/>
      <c r="AH21" s="181"/>
      <c r="AI21" s="181"/>
      <c r="AJ21" s="181"/>
      <c r="AK21" s="57" t="str">
        <f>IF(COUNTA(W21)=1,"〇","×")</f>
        <v>〇</v>
      </c>
      <c r="AL21" s="58" t="s">
        <v>19</v>
      </c>
      <c r="AM21" s="47"/>
      <c r="AN21" s="47"/>
      <c r="AO21" s="51"/>
      <c r="AP21" s="47"/>
      <c r="AQ21" s="47"/>
      <c r="AR21" s="47"/>
      <c r="AS21" s="47"/>
      <c r="AT21" s="47"/>
      <c r="AU21" s="47"/>
      <c r="AV21" s="47"/>
      <c r="AW21" s="47"/>
      <c r="AX21" s="47"/>
      <c r="AY21" s="47"/>
      <c r="AZ21" s="47"/>
      <c r="BA21" s="47"/>
      <c r="BB21" s="47"/>
    </row>
    <row r="22" spans="1:72" ht="44.25" customHeight="1" x14ac:dyDescent="0.2">
      <c r="A22" s="47"/>
      <c r="B22" s="47"/>
      <c r="C22" s="47"/>
      <c r="D22" s="47"/>
      <c r="E22" s="47"/>
      <c r="F22" s="47"/>
      <c r="G22" s="47"/>
      <c r="H22" s="47"/>
      <c r="I22" s="47"/>
      <c r="J22" s="47"/>
      <c r="K22" s="47"/>
      <c r="L22" s="47"/>
      <c r="M22" s="47"/>
      <c r="N22" s="180"/>
      <c r="O22" s="180"/>
      <c r="P22" s="180"/>
      <c r="Q22" s="180"/>
      <c r="R22" s="180"/>
      <c r="S22" s="182" t="s">
        <v>95</v>
      </c>
      <c r="T22" s="183"/>
      <c r="U22" s="183"/>
      <c r="V22" s="183"/>
      <c r="W22" s="184" t="s">
        <v>157</v>
      </c>
      <c r="X22" s="181"/>
      <c r="Y22" s="181"/>
      <c r="Z22" s="181"/>
      <c r="AA22" s="181"/>
      <c r="AB22" s="181"/>
      <c r="AC22" s="181"/>
      <c r="AD22" s="181"/>
      <c r="AE22" s="181"/>
      <c r="AF22" s="181"/>
      <c r="AG22" s="181"/>
      <c r="AH22" s="181"/>
      <c r="AI22" s="181"/>
      <c r="AJ22" s="181"/>
      <c r="AK22" s="57" t="str">
        <f>IF(COUNTA(W22)=1,"〇","×")</f>
        <v>〇</v>
      </c>
      <c r="AL22" s="58" t="s">
        <v>20</v>
      </c>
      <c r="AM22" s="47"/>
      <c r="AN22" s="47"/>
      <c r="AO22" s="51"/>
      <c r="AP22" s="47"/>
      <c r="AQ22" s="47"/>
      <c r="AR22" s="47"/>
      <c r="AS22" s="47"/>
      <c r="AT22" s="47"/>
      <c r="AU22" s="47"/>
      <c r="AV22" s="47"/>
      <c r="AW22" s="47"/>
      <c r="AX22" s="47"/>
      <c r="AY22" s="47"/>
      <c r="AZ22" s="47"/>
      <c r="BA22" s="47"/>
      <c r="BB22" s="47"/>
    </row>
    <row r="23" spans="1:72" ht="11.25" customHeight="1" thickBot="1" x14ac:dyDescent="0.25">
      <c r="A23" s="47"/>
      <c r="B23" s="47"/>
      <c r="C23" s="47"/>
      <c r="D23" s="47"/>
      <c r="E23" s="47"/>
      <c r="F23" s="47"/>
      <c r="G23" s="47"/>
      <c r="H23" s="47"/>
      <c r="I23" s="47"/>
      <c r="J23" s="47"/>
      <c r="K23" s="47"/>
      <c r="L23" s="47"/>
      <c r="M23" s="47"/>
      <c r="N23" s="53"/>
      <c r="O23" s="53"/>
      <c r="P23" s="53"/>
      <c r="Q23" s="53"/>
      <c r="R23" s="53"/>
      <c r="S23" s="53"/>
      <c r="T23" s="53"/>
      <c r="U23" s="53"/>
      <c r="V23" s="53"/>
      <c r="W23" s="47"/>
      <c r="X23" s="47"/>
      <c r="Y23" s="47"/>
      <c r="Z23" s="47"/>
      <c r="AA23" s="47"/>
      <c r="AB23" s="47"/>
      <c r="AC23" s="47"/>
      <c r="AD23" s="47"/>
      <c r="AE23" s="47"/>
      <c r="AF23" s="47"/>
      <c r="AG23" s="47"/>
      <c r="AH23" s="47"/>
      <c r="AI23" s="47"/>
      <c r="AJ23" s="47"/>
      <c r="AK23" s="55"/>
    </row>
    <row r="24" spans="1:72" ht="21" thickBot="1" x14ac:dyDescent="0.25">
      <c r="A24" s="47"/>
      <c r="B24" s="47"/>
      <c r="H24" s="166" t="s">
        <v>103</v>
      </c>
      <c r="I24" s="166"/>
      <c r="J24" s="166"/>
      <c r="K24" s="166"/>
      <c r="L24" s="166"/>
      <c r="M24" s="166"/>
      <c r="N24" s="166"/>
      <c r="O24" s="166"/>
      <c r="P24" s="166"/>
      <c r="Q24" s="166"/>
      <c r="R24" s="164">
        <f>IF(AK2="×","未記入箇所ありのため表示不可",MAX(物価高騰対策!A5:A100))</f>
        <v>5</v>
      </c>
      <c r="S24" s="164"/>
      <c r="T24" s="164"/>
      <c r="U24" s="164"/>
      <c r="V24" s="164"/>
      <c r="W24" s="164"/>
      <c r="X24" s="164"/>
      <c r="Y24" s="164"/>
      <c r="Z24" s="165"/>
      <c r="AA24" s="165"/>
      <c r="AB24" s="165"/>
      <c r="AC24" s="165"/>
      <c r="AK24" s="50"/>
      <c r="AL24" s="49" t="s">
        <v>21</v>
      </c>
    </row>
    <row r="25" spans="1:72" ht="30" customHeight="1" thickBot="1" x14ac:dyDescent="0.25">
      <c r="A25" s="47"/>
      <c r="B25" s="47"/>
      <c r="H25" s="166" t="s">
        <v>22</v>
      </c>
      <c r="I25" s="166"/>
      <c r="J25" s="166"/>
      <c r="K25" s="166"/>
      <c r="L25" s="166"/>
      <c r="M25" s="166"/>
      <c r="N25" s="166"/>
      <c r="O25" s="166"/>
      <c r="P25" s="166"/>
      <c r="Q25" s="166"/>
      <c r="R25" s="167">
        <f>IF(AK2="×","未入力箇所ありのため表示不可",SUM(物価高騰対策!I5:I100,車両燃料費高騰対策!M5:M100,食材料費高騰対策!I5:I100))</f>
        <v>464000</v>
      </c>
      <c r="S25" s="168"/>
      <c r="T25" s="168"/>
      <c r="U25" s="168"/>
      <c r="V25" s="168"/>
      <c r="W25" s="168"/>
      <c r="X25" s="168"/>
      <c r="Y25" s="168"/>
      <c r="Z25" s="168"/>
      <c r="AA25" s="168"/>
      <c r="AB25" s="168"/>
      <c r="AC25" s="168"/>
      <c r="AD25" s="53"/>
      <c r="AE25" s="53"/>
      <c r="AF25" s="53"/>
      <c r="AG25" s="53"/>
      <c r="AH25" s="53"/>
      <c r="AK25" s="55"/>
    </row>
    <row r="26" spans="1:72" ht="16" x14ac:dyDescent="0.2">
      <c r="A26" s="64"/>
      <c r="B26" s="65"/>
      <c r="C26" s="66"/>
      <c r="D26" s="67"/>
      <c r="E26" s="67"/>
      <c r="F26" s="67"/>
      <c r="G26" s="67"/>
      <c r="H26" s="67"/>
      <c r="I26" s="67"/>
      <c r="J26" s="67"/>
      <c r="K26" s="67"/>
      <c r="L26" s="67"/>
      <c r="M26" s="67"/>
      <c r="N26" s="67"/>
      <c r="O26" s="67"/>
      <c r="P26" s="67"/>
      <c r="Q26" s="67"/>
      <c r="R26" s="67"/>
      <c r="S26" s="67"/>
      <c r="T26" s="67"/>
      <c r="U26" s="67"/>
      <c r="V26" s="67"/>
      <c r="W26" s="67"/>
      <c r="X26" s="67"/>
      <c r="Y26" s="67"/>
      <c r="Z26" s="67"/>
      <c r="AA26" s="67"/>
      <c r="AB26" s="67"/>
      <c r="AC26" s="67"/>
      <c r="AD26" s="67"/>
      <c r="AE26" s="67"/>
      <c r="AF26" s="67"/>
      <c r="AG26" s="67"/>
      <c r="AH26" s="67"/>
      <c r="AI26" s="67"/>
      <c r="AJ26" s="67"/>
      <c r="AK26" s="55"/>
    </row>
    <row r="27" spans="1:72" ht="16.5" thickBot="1" x14ac:dyDescent="0.25">
      <c r="A27" s="64"/>
      <c r="B27" s="65"/>
      <c r="C27" s="66"/>
      <c r="D27" s="67"/>
      <c r="E27" s="67"/>
      <c r="F27" s="67"/>
      <c r="G27" s="67"/>
      <c r="H27" s="67"/>
      <c r="I27" s="67"/>
      <c r="J27" s="67"/>
      <c r="K27" s="67"/>
      <c r="L27" s="67"/>
      <c r="M27" s="67"/>
      <c r="N27" s="67"/>
      <c r="O27" s="67"/>
      <c r="P27" s="67"/>
      <c r="Q27" s="67"/>
      <c r="R27" s="67"/>
      <c r="S27" s="67"/>
      <c r="T27" s="67"/>
      <c r="U27" s="67"/>
      <c r="V27" s="67"/>
      <c r="W27" s="67"/>
      <c r="X27" s="67"/>
      <c r="Y27" s="67"/>
      <c r="Z27" s="67"/>
      <c r="AA27" s="67"/>
      <c r="AB27" s="67"/>
      <c r="AC27" s="67"/>
      <c r="AD27" s="67"/>
      <c r="AE27" s="67"/>
      <c r="AF27" s="67"/>
      <c r="AG27" s="67"/>
      <c r="AH27" s="67"/>
      <c r="AI27" s="67"/>
      <c r="AJ27" s="67"/>
      <c r="AK27" s="55"/>
    </row>
    <row r="28" spans="1:72" ht="10" customHeight="1" x14ac:dyDescent="0.2">
      <c r="A28" s="67"/>
      <c r="B28" s="68"/>
      <c r="C28" s="172" t="s">
        <v>23</v>
      </c>
      <c r="D28" s="173"/>
      <c r="E28" s="173"/>
      <c r="F28" s="173"/>
      <c r="G28" s="173"/>
      <c r="H28" s="173"/>
      <c r="I28" s="173"/>
      <c r="J28" s="173"/>
      <c r="K28" s="173"/>
      <c r="L28" s="173"/>
      <c r="M28" s="173"/>
      <c r="N28" s="173"/>
      <c r="O28" s="173"/>
      <c r="P28" s="173"/>
      <c r="Q28" s="173"/>
      <c r="R28" s="173"/>
      <c r="S28" s="173"/>
      <c r="T28" s="173"/>
      <c r="U28" s="173"/>
      <c r="V28" s="173"/>
      <c r="W28" s="173"/>
      <c r="X28" s="173"/>
      <c r="Y28" s="173"/>
      <c r="Z28" s="173"/>
      <c r="AA28" s="173"/>
      <c r="AB28" s="173"/>
      <c r="AC28" s="173"/>
      <c r="AD28" s="173"/>
      <c r="AE28" s="173"/>
      <c r="AF28" s="173"/>
      <c r="AG28" s="173"/>
      <c r="AH28" s="174"/>
      <c r="AI28" s="68"/>
      <c r="AJ28" s="68"/>
      <c r="AK28" s="55"/>
    </row>
    <row r="29" spans="1:72" ht="21.75" customHeight="1" x14ac:dyDescent="0.2">
      <c r="A29" s="67"/>
      <c r="C29" s="175"/>
      <c r="D29" s="176"/>
      <c r="E29" s="176"/>
      <c r="F29" s="176"/>
      <c r="G29" s="176"/>
      <c r="H29" s="176"/>
      <c r="I29" s="176"/>
      <c r="J29" s="176"/>
      <c r="K29" s="176"/>
      <c r="L29" s="176"/>
      <c r="M29" s="176"/>
      <c r="N29" s="176"/>
      <c r="O29" s="176"/>
      <c r="P29" s="176"/>
      <c r="Q29" s="176"/>
      <c r="R29" s="176"/>
      <c r="S29" s="176"/>
      <c r="T29" s="176"/>
      <c r="U29" s="176"/>
      <c r="V29" s="176"/>
      <c r="W29" s="176"/>
      <c r="X29" s="176"/>
      <c r="Y29" s="176"/>
      <c r="Z29" s="176"/>
      <c r="AA29" s="176"/>
      <c r="AB29" s="176"/>
      <c r="AC29" s="176"/>
      <c r="AD29" s="176"/>
      <c r="AE29" s="176"/>
      <c r="AF29" s="176"/>
      <c r="AG29" s="176"/>
      <c r="AH29" s="177"/>
      <c r="AI29" s="68"/>
      <c r="AJ29" s="68"/>
      <c r="AK29" s="55"/>
    </row>
    <row r="30" spans="1:72" ht="10" customHeight="1" x14ac:dyDescent="0.2">
      <c r="A30" s="67"/>
      <c r="C30" s="175"/>
      <c r="D30" s="176"/>
      <c r="E30" s="176"/>
      <c r="F30" s="176"/>
      <c r="G30" s="176"/>
      <c r="H30" s="176"/>
      <c r="I30" s="176"/>
      <c r="J30" s="176"/>
      <c r="K30" s="176"/>
      <c r="L30" s="176"/>
      <c r="M30" s="176"/>
      <c r="N30" s="176"/>
      <c r="O30" s="176"/>
      <c r="P30" s="176"/>
      <c r="Q30" s="176"/>
      <c r="R30" s="176"/>
      <c r="S30" s="176"/>
      <c r="T30" s="176"/>
      <c r="U30" s="176"/>
      <c r="V30" s="176"/>
      <c r="W30" s="176"/>
      <c r="X30" s="176"/>
      <c r="Y30" s="176"/>
      <c r="Z30" s="176"/>
      <c r="AA30" s="176"/>
      <c r="AB30" s="176"/>
      <c r="AC30" s="176"/>
      <c r="AD30" s="176"/>
      <c r="AE30" s="176"/>
      <c r="AF30" s="176"/>
      <c r="AG30" s="176"/>
      <c r="AH30" s="177"/>
      <c r="AI30" s="68"/>
      <c r="AJ30" s="68"/>
      <c r="AK30" s="55"/>
    </row>
    <row r="31" spans="1:72" ht="22.15" hidden="1" customHeight="1" x14ac:dyDescent="0.2">
      <c r="A31" s="67"/>
      <c r="B31" s="68"/>
      <c r="C31" s="175"/>
      <c r="D31" s="176"/>
      <c r="E31" s="176"/>
      <c r="F31" s="176"/>
      <c r="G31" s="176"/>
      <c r="H31" s="176"/>
      <c r="I31" s="176"/>
      <c r="J31" s="176"/>
      <c r="K31" s="176"/>
      <c r="L31" s="176"/>
      <c r="M31" s="176"/>
      <c r="N31" s="176"/>
      <c r="O31" s="176"/>
      <c r="P31" s="176"/>
      <c r="Q31" s="176"/>
      <c r="R31" s="176"/>
      <c r="S31" s="176"/>
      <c r="T31" s="176"/>
      <c r="U31" s="176"/>
      <c r="V31" s="176"/>
      <c r="W31" s="176"/>
      <c r="X31" s="176"/>
      <c r="Y31" s="176"/>
      <c r="Z31" s="176"/>
      <c r="AA31" s="176"/>
      <c r="AB31" s="176"/>
      <c r="AC31" s="176"/>
      <c r="AD31" s="176"/>
      <c r="AE31" s="176"/>
      <c r="AF31" s="176"/>
      <c r="AG31" s="176"/>
      <c r="AH31" s="177"/>
      <c r="AI31" s="69"/>
      <c r="AJ31" s="69"/>
      <c r="AL31" s="70"/>
    </row>
    <row r="32" spans="1:72" ht="22.15" hidden="1" customHeight="1" x14ac:dyDescent="0.2">
      <c r="A32" s="67"/>
      <c r="B32" s="68"/>
      <c r="C32" s="175"/>
      <c r="D32" s="176"/>
      <c r="E32" s="176"/>
      <c r="F32" s="176"/>
      <c r="G32" s="176"/>
      <c r="H32" s="176"/>
      <c r="I32" s="176"/>
      <c r="J32" s="176"/>
      <c r="K32" s="176"/>
      <c r="L32" s="176"/>
      <c r="M32" s="176"/>
      <c r="N32" s="176"/>
      <c r="O32" s="176"/>
      <c r="P32" s="176"/>
      <c r="Q32" s="176"/>
      <c r="R32" s="176"/>
      <c r="S32" s="176"/>
      <c r="T32" s="176"/>
      <c r="U32" s="176"/>
      <c r="V32" s="176"/>
      <c r="W32" s="176"/>
      <c r="X32" s="176"/>
      <c r="Y32" s="176"/>
      <c r="Z32" s="176"/>
      <c r="AA32" s="176"/>
      <c r="AB32" s="176"/>
      <c r="AC32" s="176"/>
      <c r="AD32" s="176"/>
      <c r="AE32" s="176"/>
      <c r="AF32" s="176"/>
      <c r="AG32" s="176"/>
      <c r="AH32" s="177"/>
      <c r="AI32" s="69"/>
      <c r="AJ32" s="69"/>
      <c r="AL32" s="70"/>
    </row>
    <row r="33" spans="1:38" ht="10" customHeight="1" x14ac:dyDescent="0.2">
      <c r="A33" s="67"/>
      <c r="B33" s="68"/>
      <c r="C33" s="175"/>
      <c r="D33" s="176"/>
      <c r="E33" s="176"/>
      <c r="F33" s="176"/>
      <c r="G33" s="176"/>
      <c r="H33" s="176"/>
      <c r="I33" s="176"/>
      <c r="J33" s="176"/>
      <c r="K33" s="176"/>
      <c r="L33" s="176"/>
      <c r="M33" s="176"/>
      <c r="N33" s="176"/>
      <c r="O33" s="176"/>
      <c r="P33" s="176"/>
      <c r="Q33" s="176"/>
      <c r="R33" s="176"/>
      <c r="S33" s="176"/>
      <c r="T33" s="176"/>
      <c r="U33" s="176"/>
      <c r="V33" s="176"/>
      <c r="W33" s="176"/>
      <c r="X33" s="176"/>
      <c r="Y33" s="176"/>
      <c r="Z33" s="176"/>
      <c r="AA33" s="176"/>
      <c r="AB33" s="176"/>
      <c r="AC33" s="176"/>
      <c r="AD33" s="176"/>
      <c r="AE33" s="176"/>
      <c r="AF33" s="176"/>
      <c r="AG33" s="176"/>
      <c r="AH33" s="177"/>
      <c r="AI33" s="69"/>
      <c r="AJ33" s="69"/>
      <c r="AK33" s="55"/>
    </row>
    <row r="34" spans="1:38" ht="40" customHeight="1" x14ac:dyDescent="0.2">
      <c r="A34" s="67"/>
      <c r="B34" s="68"/>
      <c r="C34" s="71"/>
      <c r="D34" s="152" t="s">
        <v>143</v>
      </c>
      <c r="E34" s="178"/>
      <c r="F34" s="178"/>
      <c r="G34" s="178"/>
      <c r="H34" s="178"/>
      <c r="I34" s="178"/>
      <c r="J34" s="178"/>
      <c r="K34" s="178"/>
      <c r="L34" s="178"/>
      <c r="M34" s="178"/>
      <c r="N34" s="178"/>
      <c r="O34" s="178"/>
      <c r="P34" s="178"/>
      <c r="Q34" s="178"/>
      <c r="R34" s="178"/>
      <c r="S34" s="178"/>
      <c r="T34" s="178"/>
      <c r="U34" s="178"/>
      <c r="V34" s="178"/>
      <c r="W34" s="178"/>
      <c r="X34" s="178"/>
      <c r="Y34" s="178"/>
      <c r="Z34" s="178"/>
      <c r="AA34" s="178"/>
      <c r="AB34" s="178"/>
      <c r="AC34" s="178"/>
      <c r="AD34" s="178"/>
      <c r="AE34" s="178"/>
      <c r="AF34" s="178"/>
      <c r="AG34" s="178"/>
      <c r="AH34" s="179"/>
      <c r="AI34" s="69"/>
      <c r="AJ34" s="69"/>
      <c r="AK34" s="55" t="str">
        <f>IF(AL34=TRUE,"〇","×")</f>
        <v>〇</v>
      </c>
      <c r="AL34" s="72" t="b">
        <v>1</v>
      </c>
    </row>
    <row r="35" spans="1:38" ht="10" customHeight="1" x14ac:dyDescent="0.2">
      <c r="A35" s="67"/>
      <c r="B35" s="68"/>
      <c r="C35" s="73"/>
      <c r="D35" s="74"/>
      <c r="E35" s="74"/>
      <c r="F35" s="74"/>
      <c r="G35" s="74"/>
      <c r="H35" s="74"/>
      <c r="I35" s="74"/>
      <c r="J35" s="74"/>
      <c r="K35" s="74"/>
      <c r="L35" s="74"/>
      <c r="M35" s="74"/>
      <c r="N35" s="74"/>
      <c r="O35" s="74"/>
      <c r="P35" s="74"/>
      <c r="Q35" s="74"/>
      <c r="R35" s="74"/>
      <c r="S35" s="74"/>
      <c r="T35" s="74"/>
      <c r="U35" s="74"/>
      <c r="V35" s="74"/>
      <c r="W35" s="74"/>
      <c r="X35" s="74"/>
      <c r="Y35" s="74"/>
      <c r="Z35" s="74"/>
      <c r="AA35" s="74"/>
      <c r="AB35" s="74"/>
      <c r="AC35" s="74"/>
      <c r="AD35" s="74"/>
      <c r="AE35" s="74"/>
      <c r="AF35" s="74"/>
      <c r="AG35" s="74"/>
      <c r="AH35" s="75"/>
      <c r="AI35" s="69"/>
      <c r="AJ35" s="69"/>
      <c r="AL35" s="70"/>
    </row>
    <row r="36" spans="1:38" ht="40" customHeight="1" x14ac:dyDescent="0.2">
      <c r="A36" s="67"/>
      <c r="B36" s="68"/>
      <c r="C36" s="73"/>
      <c r="D36" s="152" t="s">
        <v>105</v>
      </c>
      <c r="E36" s="153"/>
      <c r="F36" s="153"/>
      <c r="G36" s="153"/>
      <c r="H36" s="153"/>
      <c r="I36" s="153"/>
      <c r="J36" s="153"/>
      <c r="K36" s="153"/>
      <c r="L36" s="153"/>
      <c r="M36" s="153"/>
      <c r="N36" s="153"/>
      <c r="O36" s="153"/>
      <c r="P36" s="153"/>
      <c r="Q36" s="153"/>
      <c r="R36" s="153"/>
      <c r="S36" s="153"/>
      <c r="T36" s="153"/>
      <c r="U36" s="153"/>
      <c r="V36" s="153"/>
      <c r="W36" s="153"/>
      <c r="X36" s="153"/>
      <c r="Y36" s="153"/>
      <c r="Z36" s="153"/>
      <c r="AA36" s="153"/>
      <c r="AB36" s="153"/>
      <c r="AC36" s="153"/>
      <c r="AD36" s="153"/>
      <c r="AE36" s="153"/>
      <c r="AF36" s="153"/>
      <c r="AG36" s="153"/>
      <c r="AH36" s="154"/>
      <c r="AI36" s="69"/>
      <c r="AJ36" s="69"/>
      <c r="AK36" s="55" t="str">
        <f>IF(AL36=TRUE,"〇","×")</f>
        <v>〇</v>
      </c>
      <c r="AL36" s="72" t="b">
        <v>1</v>
      </c>
    </row>
    <row r="37" spans="1:38" ht="10" customHeight="1" x14ac:dyDescent="0.2">
      <c r="A37" s="67"/>
      <c r="B37" s="68"/>
      <c r="C37" s="73"/>
      <c r="D37" s="74"/>
      <c r="E37" s="74"/>
      <c r="F37" s="74"/>
      <c r="G37" s="74"/>
      <c r="H37" s="74"/>
      <c r="I37" s="74"/>
      <c r="J37" s="74"/>
      <c r="K37" s="74"/>
      <c r="L37" s="74"/>
      <c r="M37" s="74"/>
      <c r="N37" s="74"/>
      <c r="O37" s="74"/>
      <c r="P37" s="74"/>
      <c r="Q37" s="74"/>
      <c r="R37" s="74"/>
      <c r="S37" s="74"/>
      <c r="T37" s="74"/>
      <c r="U37" s="74"/>
      <c r="V37" s="74"/>
      <c r="W37" s="74"/>
      <c r="X37" s="74"/>
      <c r="Y37" s="74"/>
      <c r="Z37" s="74"/>
      <c r="AA37" s="74"/>
      <c r="AB37" s="74"/>
      <c r="AC37" s="74"/>
      <c r="AD37" s="74"/>
      <c r="AE37" s="74"/>
      <c r="AF37" s="74"/>
      <c r="AG37" s="74"/>
      <c r="AH37" s="75"/>
      <c r="AI37" s="69"/>
      <c r="AJ37" s="69"/>
      <c r="AL37" s="70"/>
    </row>
    <row r="38" spans="1:38" ht="40" customHeight="1" x14ac:dyDescent="0.2">
      <c r="A38" s="67"/>
      <c r="B38" s="68"/>
      <c r="C38" s="73"/>
      <c r="D38" s="152" t="s">
        <v>66</v>
      </c>
      <c r="E38" s="153"/>
      <c r="F38" s="153"/>
      <c r="G38" s="153"/>
      <c r="H38" s="153"/>
      <c r="I38" s="153"/>
      <c r="J38" s="153"/>
      <c r="K38" s="153"/>
      <c r="L38" s="153"/>
      <c r="M38" s="153"/>
      <c r="N38" s="153"/>
      <c r="O38" s="153"/>
      <c r="P38" s="153"/>
      <c r="Q38" s="153"/>
      <c r="R38" s="153"/>
      <c r="S38" s="153"/>
      <c r="T38" s="153"/>
      <c r="U38" s="153"/>
      <c r="V38" s="153"/>
      <c r="W38" s="153"/>
      <c r="X38" s="153"/>
      <c r="Y38" s="153"/>
      <c r="Z38" s="153"/>
      <c r="AA38" s="153"/>
      <c r="AB38" s="153"/>
      <c r="AC38" s="153"/>
      <c r="AD38" s="153"/>
      <c r="AE38" s="153"/>
      <c r="AF38" s="153"/>
      <c r="AG38" s="153"/>
      <c r="AH38" s="154"/>
      <c r="AI38" s="69"/>
      <c r="AJ38" s="69"/>
      <c r="AK38" s="55" t="str">
        <f>IF(AL38=TRUE,"〇","×")</f>
        <v>〇</v>
      </c>
      <c r="AL38" s="72" t="b">
        <v>1</v>
      </c>
    </row>
    <row r="39" spans="1:38" ht="10" customHeight="1" x14ac:dyDescent="0.2">
      <c r="A39" s="67"/>
      <c r="B39" s="68"/>
      <c r="C39" s="73"/>
      <c r="D39" s="76"/>
      <c r="E39" s="74"/>
      <c r="F39" s="74"/>
      <c r="G39" s="74"/>
      <c r="H39" s="74"/>
      <c r="I39" s="74"/>
      <c r="J39" s="74"/>
      <c r="K39" s="74"/>
      <c r="L39" s="74"/>
      <c r="M39" s="74"/>
      <c r="N39" s="74"/>
      <c r="O39" s="74"/>
      <c r="P39" s="74"/>
      <c r="Q39" s="74"/>
      <c r="R39" s="74"/>
      <c r="S39" s="74"/>
      <c r="T39" s="74"/>
      <c r="U39" s="74"/>
      <c r="V39" s="74"/>
      <c r="W39" s="74"/>
      <c r="X39" s="74"/>
      <c r="Y39" s="74"/>
      <c r="Z39" s="74"/>
      <c r="AA39" s="74"/>
      <c r="AB39" s="74"/>
      <c r="AC39" s="74"/>
      <c r="AD39" s="74"/>
      <c r="AE39" s="74"/>
      <c r="AF39" s="74"/>
      <c r="AG39" s="74"/>
      <c r="AH39" s="75"/>
      <c r="AI39" s="69"/>
      <c r="AJ39" s="69"/>
      <c r="AL39" s="70"/>
    </row>
    <row r="40" spans="1:38" ht="21.75" customHeight="1" x14ac:dyDescent="0.2">
      <c r="A40" s="67"/>
      <c r="B40" s="68"/>
      <c r="C40" s="71"/>
      <c r="D40" s="152" t="s">
        <v>24</v>
      </c>
      <c r="E40" s="153"/>
      <c r="F40" s="153"/>
      <c r="G40" s="153"/>
      <c r="H40" s="153"/>
      <c r="I40" s="153"/>
      <c r="J40" s="153"/>
      <c r="K40" s="153"/>
      <c r="L40" s="153"/>
      <c r="M40" s="153"/>
      <c r="N40" s="153"/>
      <c r="O40" s="153"/>
      <c r="P40" s="153"/>
      <c r="Q40" s="153"/>
      <c r="R40" s="153"/>
      <c r="S40" s="153"/>
      <c r="T40" s="153"/>
      <c r="U40" s="153"/>
      <c r="V40" s="153"/>
      <c r="W40" s="153"/>
      <c r="X40" s="153"/>
      <c r="Y40" s="153"/>
      <c r="Z40" s="153"/>
      <c r="AA40" s="153"/>
      <c r="AB40" s="153"/>
      <c r="AC40" s="153"/>
      <c r="AD40" s="153"/>
      <c r="AE40" s="153"/>
      <c r="AF40" s="153"/>
      <c r="AG40" s="153"/>
      <c r="AH40" s="154"/>
      <c r="AI40" s="69"/>
      <c r="AJ40" s="69"/>
      <c r="AK40" s="55" t="str">
        <f>IF(AL40=TRUE,"〇","×")</f>
        <v>〇</v>
      </c>
      <c r="AL40" s="72" t="b">
        <v>1</v>
      </c>
    </row>
    <row r="41" spans="1:38" ht="10" customHeight="1" thickBot="1" x14ac:dyDescent="0.25">
      <c r="A41" s="67"/>
      <c r="B41" s="68"/>
      <c r="C41" s="77"/>
      <c r="D41" s="78"/>
      <c r="E41" s="78"/>
      <c r="F41" s="78"/>
      <c r="G41" s="78"/>
      <c r="H41" s="78"/>
      <c r="I41" s="78"/>
      <c r="J41" s="78"/>
      <c r="K41" s="78"/>
      <c r="L41" s="78"/>
      <c r="M41" s="78"/>
      <c r="N41" s="78"/>
      <c r="O41" s="78"/>
      <c r="P41" s="78"/>
      <c r="Q41" s="78"/>
      <c r="R41" s="78"/>
      <c r="S41" s="78"/>
      <c r="T41" s="78"/>
      <c r="U41" s="78"/>
      <c r="V41" s="78"/>
      <c r="W41" s="78"/>
      <c r="X41" s="78"/>
      <c r="Y41" s="78"/>
      <c r="Z41" s="78"/>
      <c r="AA41" s="78"/>
      <c r="AB41" s="78"/>
      <c r="AC41" s="78"/>
      <c r="AD41" s="78"/>
      <c r="AE41" s="78"/>
      <c r="AF41" s="78"/>
      <c r="AG41" s="78"/>
      <c r="AH41" s="79"/>
      <c r="AI41" s="69"/>
      <c r="AJ41" s="69"/>
    </row>
    <row r="42" spans="1:38" ht="30.75" customHeight="1" x14ac:dyDescent="0.2">
      <c r="A42" s="130" t="s">
        <v>96</v>
      </c>
      <c r="B42" s="130"/>
      <c r="C42" s="130"/>
      <c r="D42" s="130"/>
      <c r="E42" s="130"/>
      <c r="F42" s="130"/>
      <c r="G42" s="130"/>
      <c r="H42" s="130"/>
      <c r="I42" s="130"/>
      <c r="J42" s="130"/>
      <c r="K42" s="130"/>
      <c r="L42" s="130"/>
      <c r="M42" s="130"/>
      <c r="N42" s="130"/>
      <c r="O42" s="130"/>
      <c r="P42" s="130"/>
      <c r="Q42" s="130"/>
      <c r="R42" s="130"/>
      <c r="S42" s="130"/>
      <c r="T42" s="130"/>
      <c r="U42" s="130"/>
      <c r="V42" s="130"/>
      <c r="W42" s="130"/>
      <c r="X42" s="130"/>
      <c r="Y42" s="130"/>
      <c r="Z42" s="130"/>
      <c r="AA42" s="130"/>
      <c r="AB42" s="130"/>
      <c r="AC42" s="130"/>
      <c r="AD42" s="130"/>
      <c r="AE42" s="130"/>
      <c r="AF42" s="130"/>
      <c r="AG42" s="130"/>
      <c r="AH42" s="130"/>
      <c r="AI42" s="130"/>
      <c r="AJ42" s="130"/>
    </row>
    <row r="43" spans="1:38" ht="27" customHeight="1" x14ac:dyDescent="0.2">
      <c r="A43" s="131" t="s">
        <v>25</v>
      </c>
      <c r="B43" s="133" t="s">
        <v>26</v>
      </c>
      <c r="C43" s="134"/>
      <c r="D43" s="134"/>
      <c r="E43" s="134"/>
      <c r="F43" s="135"/>
      <c r="G43" s="80">
        <v>0</v>
      </c>
      <c r="H43" s="81">
        <v>1</v>
      </c>
      <c r="I43" s="81">
        <v>2</v>
      </c>
      <c r="J43" s="82">
        <v>3</v>
      </c>
      <c r="K43" s="136"/>
      <c r="L43" s="137"/>
      <c r="M43" s="137"/>
      <c r="N43" s="137"/>
      <c r="O43" s="137"/>
      <c r="P43" s="137"/>
      <c r="Q43" s="137"/>
      <c r="R43" s="137"/>
      <c r="S43" s="137"/>
      <c r="T43" s="137"/>
      <c r="U43" s="137"/>
      <c r="V43" s="137"/>
      <c r="W43" s="137"/>
      <c r="X43" s="137"/>
      <c r="Y43" s="137"/>
      <c r="Z43" s="137"/>
      <c r="AA43" s="137"/>
      <c r="AB43" s="137"/>
      <c r="AC43" s="137"/>
      <c r="AD43" s="137"/>
      <c r="AE43" s="137"/>
      <c r="AF43" s="137"/>
      <c r="AG43" s="137"/>
      <c r="AH43" s="137"/>
      <c r="AI43" s="137"/>
      <c r="AJ43" s="138"/>
      <c r="AK43" s="57" t="str">
        <f>IF(COUNTA(G43:J43)=4,"〇","×")</f>
        <v>〇</v>
      </c>
      <c r="AL43" s="58" t="s">
        <v>27</v>
      </c>
    </row>
    <row r="44" spans="1:38" ht="27" customHeight="1" x14ac:dyDescent="0.2">
      <c r="A44" s="132"/>
      <c r="B44" s="139" t="s">
        <v>28</v>
      </c>
      <c r="C44" s="140"/>
      <c r="D44" s="140"/>
      <c r="E44" s="140"/>
      <c r="F44" s="140"/>
      <c r="G44" s="80">
        <v>4</v>
      </c>
      <c r="H44" s="81">
        <v>5</v>
      </c>
      <c r="I44" s="82">
        <v>6</v>
      </c>
      <c r="J44" s="136" t="s">
        <v>29</v>
      </c>
      <c r="K44" s="137"/>
      <c r="L44" s="137"/>
      <c r="M44" s="137"/>
      <c r="N44" s="137"/>
      <c r="O44" s="137"/>
      <c r="P44" s="137"/>
      <c r="Q44" s="137"/>
      <c r="R44" s="137"/>
      <c r="S44" s="137"/>
      <c r="T44" s="137"/>
      <c r="U44" s="137"/>
      <c r="V44" s="137"/>
      <c r="W44" s="137"/>
      <c r="X44" s="137"/>
      <c r="Y44" s="137"/>
      <c r="Z44" s="137"/>
      <c r="AA44" s="137"/>
      <c r="AB44" s="137"/>
      <c r="AC44" s="137"/>
      <c r="AD44" s="137"/>
      <c r="AE44" s="137"/>
      <c r="AF44" s="137"/>
      <c r="AG44" s="137"/>
      <c r="AH44" s="137"/>
      <c r="AI44" s="137"/>
      <c r="AJ44" s="138"/>
      <c r="AK44" s="57" t="str">
        <f>IF(COUNTA(G44:I44)=3,"〇","×")</f>
        <v>〇</v>
      </c>
      <c r="AL44" s="58" t="s">
        <v>30</v>
      </c>
    </row>
    <row r="45" spans="1:38" ht="27" customHeight="1" x14ac:dyDescent="0.2">
      <c r="A45" s="132"/>
      <c r="B45" s="141" t="s">
        <v>31</v>
      </c>
      <c r="C45" s="142"/>
      <c r="D45" s="142"/>
      <c r="E45" s="142"/>
      <c r="F45" s="143"/>
      <c r="G45" s="144" t="s">
        <v>158</v>
      </c>
      <c r="H45" s="145"/>
      <c r="I45" s="145"/>
      <c r="J45" s="145"/>
      <c r="K45" s="145"/>
      <c r="L45" s="145"/>
      <c r="M45" s="145"/>
      <c r="N45" s="145"/>
      <c r="O45" s="145"/>
      <c r="P45" s="145"/>
      <c r="Q45" s="145"/>
      <c r="R45" s="145"/>
      <c r="S45" s="145"/>
      <c r="T45" s="145"/>
      <c r="U45" s="145"/>
      <c r="V45" s="145"/>
      <c r="W45" s="146"/>
      <c r="X45" s="136"/>
      <c r="Y45" s="137"/>
      <c r="Z45" s="137"/>
      <c r="AA45" s="137"/>
      <c r="AB45" s="137"/>
      <c r="AC45" s="137"/>
      <c r="AD45" s="137"/>
      <c r="AE45" s="137"/>
      <c r="AF45" s="137"/>
      <c r="AG45" s="137"/>
      <c r="AH45" s="137"/>
      <c r="AI45" s="137"/>
      <c r="AJ45" s="138"/>
      <c r="AK45" s="57" t="str">
        <f>IF(COUNTA(G45)=1,"〇","×")</f>
        <v>〇</v>
      </c>
      <c r="AL45" s="58" t="s">
        <v>32</v>
      </c>
    </row>
    <row r="46" spans="1:38" ht="27" customHeight="1" x14ac:dyDescent="0.2">
      <c r="A46" s="132"/>
      <c r="B46" s="141" t="s">
        <v>33</v>
      </c>
      <c r="C46" s="142"/>
      <c r="D46" s="142"/>
      <c r="E46" s="142"/>
      <c r="F46" s="143"/>
      <c r="G46" s="147" t="s">
        <v>159</v>
      </c>
      <c r="H46" s="148"/>
      <c r="I46" s="148"/>
      <c r="J46" s="148"/>
      <c r="K46" s="148"/>
      <c r="L46" s="148"/>
      <c r="M46" s="149"/>
      <c r="N46" s="136"/>
      <c r="O46" s="137"/>
      <c r="P46" s="137"/>
      <c r="Q46" s="137"/>
      <c r="R46" s="137"/>
      <c r="S46" s="137"/>
      <c r="T46" s="137"/>
      <c r="U46" s="137"/>
      <c r="V46" s="137"/>
      <c r="W46" s="137"/>
      <c r="X46" s="137"/>
      <c r="Y46" s="137"/>
      <c r="Z46" s="137"/>
      <c r="AA46" s="137"/>
      <c r="AB46" s="137"/>
      <c r="AC46" s="137"/>
      <c r="AD46" s="137"/>
      <c r="AE46" s="137"/>
      <c r="AF46" s="137"/>
      <c r="AG46" s="137"/>
      <c r="AH46" s="137"/>
      <c r="AI46" s="137"/>
      <c r="AJ46" s="138"/>
      <c r="AK46" s="57" t="str">
        <f>IF(COUNTA(G46)=1,"〇","×")</f>
        <v>〇</v>
      </c>
      <c r="AL46" s="58" t="s">
        <v>34</v>
      </c>
    </row>
    <row r="47" spans="1:38" ht="27" customHeight="1" x14ac:dyDescent="0.2">
      <c r="A47" s="132"/>
      <c r="B47" s="141" t="s">
        <v>35</v>
      </c>
      <c r="C47" s="142"/>
      <c r="D47" s="142"/>
      <c r="E47" s="142"/>
      <c r="F47" s="142"/>
      <c r="G47" s="169">
        <v>1</v>
      </c>
      <c r="H47" s="170"/>
      <c r="I47" s="171" t="s">
        <v>36</v>
      </c>
      <c r="J47" s="137"/>
      <c r="K47" s="137"/>
      <c r="L47" s="137"/>
      <c r="M47" s="137"/>
      <c r="N47" s="137"/>
      <c r="O47" s="137"/>
      <c r="P47" s="137"/>
      <c r="Q47" s="137"/>
      <c r="R47" s="137"/>
      <c r="S47" s="137"/>
      <c r="T47" s="137"/>
      <c r="U47" s="137"/>
      <c r="V47" s="137"/>
      <c r="W47" s="137"/>
      <c r="X47" s="137"/>
      <c r="Y47" s="137"/>
      <c r="Z47" s="137"/>
      <c r="AA47" s="137"/>
      <c r="AB47" s="137"/>
      <c r="AC47" s="137"/>
      <c r="AD47" s="137"/>
      <c r="AE47" s="137"/>
      <c r="AF47" s="137"/>
      <c r="AG47" s="137"/>
      <c r="AH47" s="137"/>
      <c r="AI47" s="137"/>
      <c r="AJ47" s="138"/>
      <c r="AK47" s="57" t="str">
        <f>IF(COUNTA(G47)=1,"〇","×")</f>
        <v>〇</v>
      </c>
      <c r="AL47" s="58" t="s">
        <v>37</v>
      </c>
    </row>
    <row r="48" spans="1:38" ht="27" customHeight="1" thickBot="1" x14ac:dyDescent="0.25">
      <c r="A48" s="132"/>
      <c r="B48" s="150" t="s">
        <v>38</v>
      </c>
      <c r="C48" s="151"/>
      <c r="D48" s="151"/>
      <c r="E48" s="151"/>
      <c r="F48" s="151"/>
      <c r="G48" s="83">
        <v>1</v>
      </c>
      <c r="H48" s="84">
        <v>2</v>
      </c>
      <c r="I48" s="84">
        <v>3</v>
      </c>
      <c r="J48" s="84">
        <v>4</v>
      </c>
      <c r="K48" s="84">
        <v>5</v>
      </c>
      <c r="L48" s="84">
        <v>6</v>
      </c>
      <c r="M48" s="85">
        <v>7</v>
      </c>
      <c r="N48" s="155" t="s">
        <v>39</v>
      </c>
      <c r="O48" s="156"/>
      <c r="P48" s="156"/>
      <c r="Q48" s="156"/>
      <c r="R48" s="156"/>
      <c r="S48" s="156"/>
      <c r="T48" s="156"/>
      <c r="U48" s="156"/>
      <c r="V48" s="156"/>
      <c r="W48" s="156"/>
      <c r="X48" s="156"/>
      <c r="Y48" s="156"/>
      <c r="Z48" s="156"/>
      <c r="AA48" s="156"/>
      <c r="AB48" s="156"/>
      <c r="AC48" s="156"/>
      <c r="AD48" s="156"/>
      <c r="AE48" s="156"/>
      <c r="AF48" s="156"/>
      <c r="AG48" s="156"/>
      <c r="AH48" s="156"/>
      <c r="AI48" s="156"/>
      <c r="AJ48" s="157"/>
      <c r="AK48" s="57" t="str">
        <f>IF(COUNTA(G48:M48)=7,"〇","×")</f>
        <v>〇</v>
      </c>
      <c r="AL48" s="58" t="s">
        <v>40</v>
      </c>
    </row>
    <row r="49" spans="1:38" ht="27" customHeight="1" thickBot="1" x14ac:dyDescent="0.25">
      <c r="A49" s="132"/>
      <c r="B49" s="158" t="s">
        <v>97</v>
      </c>
      <c r="C49" s="159"/>
      <c r="D49" s="159"/>
      <c r="E49" s="159"/>
      <c r="F49" s="160"/>
      <c r="G49" s="161" t="s">
        <v>160</v>
      </c>
      <c r="H49" s="162"/>
      <c r="I49" s="162"/>
      <c r="J49" s="162"/>
      <c r="K49" s="162"/>
      <c r="L49" s="162"/>
      <c r="M49" s="162"/>
      <c r="N49" s="162"/>
      <c r="O49" s="162"/>
      <c r="P49" s="162"/>
      <c r="Q49" s="162"/>
      <c r="R49" s="162"/>
      <c r="S49" s="162"/>
      <c r="T49" s="162"/>
      <c r="U49" s="162"/>
      <c r="V49" s="162"/>
      <c r="W49" s="162"/>
      <c r="X49" s="162"/>
      <c r="Y49" s="162"/>
      <c r="Z49" s="162"/>
      <c r="AA49" s="162"/>
      <c r="AB49" s="162"/>
      <c r="AC49" s="162"/>
      <c r="AD49" s="162"/>
      <c r="AE49" s="162"/>
      <c r="AF49" s="162"/>
      <c r="AG49" s="162"/>
      <c r="AH49" s="162"/>
      <c r="AI49" s="162"/>
      <c r="AJ49" s="163"/>
      <c r="AK49" s="50" t="str">
        <f>IF(COUNTA(G49:AJ49)&gt;=1,"〇","×")</f>
        <v>〇</v>
      </c>
      <c r="AL49" s="58" t="s">
        <v>41</v>
      </c>
    </row>
    <row r="50" spans="1:38" ht="25.5" customHeight="1" x14ac:dyDescent="0.2">
      <c r="A50" s="128" t="s">
        <v>98</v>
      </c>
      <c r="B50" s="129"/>
      <c r="C50" s="129"/>
      <c r="D50" s="129"/>
      <c r="E50" s="129"/>
      <c r="F50" s="129"/>
      <c r="G50" s="129"/>
      <c r="H50" s="129"/>
      <c r="I50" s="129"/>
      <c r="J50" s="129"/>
      <c r="K50" s="129"/>
      <c r="L50" s="129"/>
      <c r="M50" s="129"/>
      <c r="N50" s="129"/>
      <c r="O50" s="129"/>
      <c r="P50" s="129"/>
      <c r="Q50" s="129"/>
      <c r="R50" s="129"/>
      <c r="S50" s="129"/>
      <c r="T50" s="129"/>
      <c r="U50" s="129"/>
      <c r="V50" s="129"/>
      <c r="W50" s="129"/>
      <c r="X50" s="129"/>
      <c r="Y50" s="129"/>
      <c r="Z50" s="129"/>
      <c r="AA50" s="129"/>
      <c r="AB50" s="129"/>
      <c r="AC50" s="129"/>
      <c r="AD50" s="129"/>
      <c r="AE50" s="129"/>
      <c r="AF50" s="129"/>
      <c r="AG50" s="129"/>
      <c r="AH50" s="129"/>
      <c r="AI50" s="129"/>
      <c r="AJ50" s="129"/>
    </row>
    <row r="51" spans="1:38" ht="25.5" customHeight="1" x14ac:dyDescent="0.2">
      <c r="A51" s="86"/>
      <c r="B51" s="86"/>
      <c r="C51" s="87" t="s">
        <v>99</v>
      </c>
      <c r="D51" s="86"/>
      <c r="E51" s="86"/>
      <c r="F51" s="86"/>
      <c r="G51" s="86"/>
      <c r="H51" s="86"/>
      <c r="I51" s="86"/>
      <c r="J51" s="86"/>
      <c r="K51" s="86"/>
      <c r="L51" s="86"/>
      <c r="M51" s="86"/>
      <c r="N51" s="86"/>
      <c r="O51" s="86"/>
      <c r="P51" s="86"/>
      <c r="Q51" s="86"/>
      <c r="R51" s="86"/>
      <c r="S51" s="86"/>
      <c r="T51" s="86"/>
      <c r="U51" s="86"/>
      <c r="V51" s="86"/>
      <c r="W51" s="86"/>
      <c r="X51" s="86"/>
      <c r="Y51" s="86"/>
      <c r="Z51" s="86"/>
      <c r="AA51" s="86"/>
      <c r="AB51" s="86"/>
      <c r="AC51" s="86"/>
      <c r="AD51" s="86"/>
      <c r="AE51" s="86"/>
      <c r="AF51" s="86"/>
      <c r="AG51" s="86"/>
      <c r="AH51" s="86"/>
      <c r="AI51" s="86"/>
      <c r="AJ51" s="86"/>
    </row>
  </sheetData>
  <mergeCells count="61">
    <mergeCell ref="A10:AJ11"/>
    <mergeCell ref="AD2:AJ3"/>
    <mergeCell ref="A4:AJ6"/>
    <mergeCell ref="Z7:AA8"/>
    <mergeCell ref="AB7:AC8"/>
    <mergeCell ref="AD7:AD8"/>
    <mergeCell ref="AE7:AF8"/>
    <mergeCell ref="AG7:AG8"/>
    <mergeCell ref="AH7:AI8"/>
    <mergeCell ref="AJ7:AJ8"/>
    <mergeCell ref="S16:AJ16"/>
    <mergeCell ref="N13:R13"/>
    <mergeCell ref="S13:AJ13"/>
    <mergeCell ref="N18:R19"/>
    <mergeCell ref="S18:W19"/>
    <mergeCell ref="X18:AB19"/>
    <mergeCell ref="AC18:AJ19"/>
    <mergeCell ref="N17:R17"/>
    <mergeCell ref="S17:W17"/>
    <mergeCell ref="X17:AB17"/>
    <mergeCell ref="AC17:AJ17"/>
    <mergeCell ref="N15:R16"/>
    <mergeCell ref="T15:X15"/>
    <mergeCell ref="N14:R14"/>
    <mergeCell ref="S14:AJ14"/>
    <mergeCell ref="N20:R22"/>
    <mergeCell ref="S20:V20"/>
    <mergeCell ref="W20:AJ20"/>
    <mergeCell ref="S21:V21"/>
    <mergeCell ref="W21:AJ21"/>
    <mergeCell ref="S22:V22"/>
    <mergeCell ref="W22:AJ22"/>
    <mergeCell ref="D40:AH40"/>
    <mergeCell ref="N48:AJ48"/>
    <mergeCell ref="B49:F49"/>
    <mergeCell ref="G49:AJ49"/>
    <mergeCell ref="R24:AC24"/>
    <mergeCell ref="H25:Q25"/>
    <mergeCell ref="R25:AC25"/>
    <mergeCell ref="G47:H47"/>
    <mergeCell ref="I47:AJ47"/>
    <mergeCell ref="C28:AH33"/>
    <mergeCell ref="D34:AH34"/>
    <mergeCell ref="D36:AH36"/>
    <mergeCell ref="D38:AH38"/>
    <mergeCell ref="H24:Q24"/>
    <mergeCell ref="A50:AJ50"/>
    <mergeCell ref="A42:AJ42"/>
    <mergeCell ref="A43:A49"/>
    <mergeCell ref="B43:F43"/>
    <mergeCell ref="K43:AJ43"/>
    <mergeCell ref="B44:F44"/>
    <mergeCell ref="J44:AJ44"/>
    <mergeCell ref="B45:F45"/>
    <mergeCell ref="G45:W45"/>
    <mergeCell ref="X45:AJ45"/>
    <mergeCell ref="B46:F46"/>
    <mergeCell ref="G46:M46"/>
    <mergeCell ref="N46:AJ46"/>
    <mergeCell ref="B47:F47"/>
    <mergeCell ref="B48:F48"/>
  </mergeCells>
  <phoneticPr fontId="2"/>
  <dataValidations count="21">
    <dataValidation imeMode="off" allowBlank="1" showInputMessage="1" showErrorMessage="1" promptTitle="連絡先メールアドレス" prompt="担当の方とやりとりが可能なメールアドレスを記入してください。_x000a_例）kaigohoken@pref.tochigi.lg.jp_x000a_メールアドレスがない場合は、FAX番号を記入してください。" sqref="W22:AJ22" xr:uid="{87538C21-B5EC-4EAC-9381-7BFF531DB726}"/>
    <dataValidation type="textLength" imeMode="halfKatakana" allowBlank="1" showInputMessage="1" showErrorMessage="1" error="入力文字数超過" prompt="左詰めで半角カタカナ30字以内で入力してください。" sqref="G49:AJ49" xr:uid="{00000000-0002-0000-0100-000001000000}">
      <formula1>1</formula1>
      <formula2>30</formula2>
    </dataValidation>
    <dataValidation imeMode="off" allowBlank="1" showInputMessage="1" showErrorMessage="1" promptTitle="申請日" prompt="申請する月を入力してください。" sqref="AE7:AF8" xr:uid="{00000000-0002-0000-0100-000002000000}"/>
    <dataValidation imeMode="on" allowBlank="1" showInputMessage="1" showErrorMessage="1" errorTitle="指定口座への振り込みが希望されています。" error="国保連登録口座以外への振込を希望する際は上段で「希望する」を選択してください。" promptTitle="金融機関名の入力" prompt="略称等は用いず、正式な名称を誤りのないように入力してください。" sqref="G45:W45" xr:uid="{5CC6DECA-C74A-4B86-8D7F-1FF04503473C}"/>
    <dataValidation imeMode="off" allowBlank="1" showInputMessage="1" showErrorMessage="1" promptTitle="この申請の御担当の方への連絡先" prompt="担当の方と連絡が取れる電話番号を記入してください。_x000a_例）028-623-3029" sqref="W21:AJ21" xr:uid="{997807B2-C2BF-4442-89BF-F5BE69F7B877}"/>
    <dataValidation imeMode="on" allowBlank="1" showInputMessage="1" showErrorMessage="1" promptTitle="法人における担当者の氏名" prompt="担当者の方の氏名を記入してください。_x000a_例）山田　次郎" sqref="W20:AJ20" xr:uid="{65243C31-12C7-4F43-BC4D-07BAF016030B}"/>
    <dataValidation allowBlank="1" showInputMessage="1" showErrorMessage="1" promptTitle="法人名称" prompt="法人の【正式名称】を入力してください。_x000a_例）社会福祉法人栃木県" sqref="Y14:AJ15 S14:X14" xr:uid="{00000000-0002-0000-0100-000007000000}"/>
    <dataValidation allowBlank="1" showInputMessage="1" showErrorMessage="1" promptTitle="代表者の氏名" prompt="氏名は、法人代表者の氏名を正確に記入してください。（例）田中　太郎" sqref="AC18:AJ19" xr:uid="{5C459503-97A8-4DB7-9066-BA62795F5DAF}"/>
    <dataValidation allowBlank="1" showInputMessage="1" showErrorMessage="1" promptTitle="代表者の職名" prompt="代表者職名は、法人における役職名（（例）代表取締役、理事長等）を記入してください。" sqref="S18:W19" xr:uid="{81C7637F-2853-4677-ABAA-CAEED1B737E9}"/>
    <dataValidation type="whole" imeMode="off" allowBlank="1" showInputMessage="1" showErrorMessage="1" promptTitle="申請日" prompt="申請日の日付（１～31）のいずれかを入力してください。" sqref="AH7:AI8" xr:uid="{00000000-0002-0000-0100-00000A000000}">
      <formula1>1</formula1>
      <formula2>31</formula2>
    </dataValidation>
    <dataValidation allowBlank="1" showInputMessage="1" showErrorMessage="1" promptTitle="自動表示" prompt="本ページの黄色セル及び【申立事項】のチェックボックスにいずれもチェック、また、２ページ目以降の黄色セルに必要事項を入力することにより、自動表示されます。" sqref="R25:AC25" xr:uid="{00000000-0002-0000-0100-00000B000000}"/>
    <dataValidation type="custom" imeMode="halfAlpha"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G48:M48" xr:uid="{00000000-0002-0000-0100-00000C000000}">
      <formula1>AND(LENB(G48:M48)=LEN(G48:M48))</formula1>
    </dataValidation>
    <dataValidation type="custom"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G44:I44" xr:uid="{A0C41BFF-A869-49EC-8F30-7F39A305DC85}">
      <formula1>AND(LENB(G44:I44)=LEN(G44:I44))</formula1>
    </dataValidation>
    <dataValidation type="custom" allowBlank="1" showInputMessage="1" showErrorMessage="1" errorTitle="半角数字以外が入力されています。" error="全角数字等の入力は制限されています。_x000a_必ず半角数字で入力してください。" promptTitle="半角数字を入力" prompt="全角数字等の入力は制限されています。_x000a_半角数字を１マスに１字ずつ入力してください。" sqref="G43:J43" xr:uid="{7888DFBD-3722-4A69-8636-76987B2DB4AF}">
      <formula1>AND(LENB(D43:G43)=LEN(D43:G43))</formula1>
    </dataValidation>
    <dataValidation imeMode="on" allowBlank="1" showInputMessage="1" showErrorMessage="1" sqref="AC18:AJ19 T14:X14 S18:W19 S14:S15 Y14:AJ15 G46:M46" xr:uid="{00000000-0002-0000-0100-00000F000000}"/>
    <dataValidation type="list" allowBlank="1" showInputMessage="1" showErrorMessage="1" sqref="G47:H47" xr:uid="{00000000-0002-0000-0100-000010000000}">
      <formula1>"1,2"</formula1>
    </dataValidation>
    <dataValidation allowBlank="1" showErrorMessage="1" sqref="AD24:AJ25" xr:uid="{00000000-0002-0000-0100-000011000000}"/>
    <dataValidation imeMode="fullKatakana" allowBlank="1" showInputMessage="1" showErrorMessage="1" sqref="S17:W17 S13:AJ13 AC17:AJ17" xr:uid="{00000000-0002-0000-0100-000012000000}"/>
    <dataValidation allowBlank="1" showInputMessage="1" showErrorMessage="1" promptTitle="法人所在地" prompt="法人本部の所在地を正確に入力してください。_x000a_例）宇都宮市塙田1-1-20" sqref="S16:AJ16" xr:uid="{541568F3-6839-4C26-9707-260739469CA8}"/>
    <dataValidation imeMode="on" allowBlank="1" showInputMessage="1" showErrorMessage="1" promptTitle="法人名称" prompt="法人の【正式名称】を入力してください。_x000a_例）医療法人栃木県" sqref="S15" xr:uid="{1AC2F90C-76C4-4DA3-9585-14B2FD4AD3FB}"/>
    <dataValidation imeMode="on" allowBlank="1" showInputMessage="1" showErrorMessage="1" prompt="事業所の所在地ではなく、法人の所在地（法人の本店所在地）を記載してください。" sqref="S16:AJ16" xr:uid="{0CB3A28A-3467-4815-A5E7-78BF977C327D}"/>
  </dataValidations>
  <hyperlinks>
    <hyperlink ref="W22" r:id="rId1" xr:uid="{8D8B29E5-79A6-4997-82B4-6ADEE918114D}"/>
  </hyperlinks>
  <pageMargins left="0.7" right="0.7" top="0.75" bottom="0.75" header="0.3" footer="0.3"/>
  <pageSetup paperSize="9" scale="65" orientation="portrait" r:id="rId2"/>
  <drawing r:id="rId3"/>
  <legacyDrawing r:id="rId4"/>
  <mc:AlternateContent xmlns:mc="http://schemas.openxmlformats.org/markup-compatibility/2006">
    <mc:Choice Requires="x14">
      <controls>
        <mc:AlternateContent xmlns:mc="http://schemas.openxmlformats.org/markup-compatibility/2006">
          <mc:Choice Requires="x14">
            <control shapeId="3073" r:id="rId5" name="Check Box 1">
              <controlPr defaultSize="0" autoFill="0" autoLine="0" autoPict="0">
                <anchor moveWithCells="1">
                  <from>
                    <xdr:col>2</xdr:col>
                    <xdr:colOff>69850</xdr:colOff>
                    <xdr:row>33</xdr:row>
                    <xdr:rowOff>19050</xdr:rowOff>
                  </from>
                  <to>
                    <xdr:col>3</xdr:col>
                    <xdr:colOff>171450</xdr:colOff>
                    <xdr:row>34</xdr:row>
                    <xdr:rowOff>107950</xdr:rowOff>
                  </to>
                </anchor>
              </controlPr>
            </control>
          </mc:Choice>
        </mc:AlternateContent>
        <mc:AlternateContent xmlns:mc="http://schemas.openxmlformats.org/markup-compatibility/2006">
          <mc:Choice Requires="x14">
            <control shapeId="3074" r:id="rId6" name="Check Box 2">
              <controlPr defaultSize="0" autoFill="0" autoLine="0" autoPict="0">
                <anchor moveWithCells="1">
                  <from>
                    <xdr:col>2</xdr:col>
                    <xdr:colOff>57150</xdr:colOff>
                    <xdr:row>35</xdr:row>
                    <xdr:rowOff>12700</xdr:rowOff>
                  </from>
                  <to>
                    <xdr:col>3</xdr:col>
                    <xdr:colOff>184150</xdr:colOff>
                    <xdr:row>36</xdr:row>
                    <xdr:rowOff>107950</xdr:rowOff>
                  </to>
                </anchor>
              </controlPr>
            </control>
          </mc:Choice>
        </mc:AlternateContent>
        <mc:AlternateContent xmlns:mc="http://schemas.openxmlformats.org/markup-compatibility/2006">
          <mc:Choice Requires="x14">
            <control shapeId="3075" r:id="rId7" name="Check Box 3">
              <controlPr defaultSize="0" autoFill="0" autoLine="0" autoPict="0">
                <anchor moveWithCells="1">
                  <from>
                    <xdr:col>2</xdr:col>
                    <xdr:colOff>57150</xdr:colOff>
                    <xdr:row>37</xdr:row>
                    <xdr:rowOff>12700</xdr:rowOff>
                  </from>
                  <to>
                    <xdr:col>3</xdr:col>
                    <xdr:colOff>184150</xdr:colOff>
                    <xdr:row>38</xdr:row>
                    <xdr:rowOff>0</xdr:rowOff>
                  </to>
                </anchor>
              </controlPr>
            </control>
          </mc:Choice>
        </mc:AlternateContent>
        <mc:AlternateContent xmlns:mc="http://schemas.openxmlformats.org/markup-compatibility/2006">
          <mc:Choice Requires="x14">
            <control shapeId="3076" r:id="rId8" name="Check Box 4">
              <controlPr defaultSize="0" autoFill="0" autoLine="0" autoPict="0">
                <anchor moveWithCells="1">
                  <from>
                    <xdr:col>2</xdr:col>
                    <xdr:colOff>57150</xdr:colOff>
                    <xdr:row>39</xdr:row>
                    <xdr:rowOff>12700</xdr:rowOff>
                  </from>
                  <to>
                    <xdr:col>3</xdr:col>
                    <xdr:colOff>184150</xdr:colOff>
                    <xdr:row>40</xdr:row>
                    <xdr:rowOff>107950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42D332-0603-4EB8-8024-20233BE0FF33}">
  <sheetPr>
    <tabColor theme="5" tint="0.59999389629810485"/>
    <pageSetUpPr fitToPage="1"/>
  </sheetPr>
  <dimension ref="A1:K140"/>
  <sheetViews>
    <sheetView view="pageBreakPreview" zoomScaleNormal="100" zoomScaleSheetLayoutView="100" workbookViewId="0">
      <pane xSplit="1" ySplit="4" topLeftCell="B5" activePane="bottomRight" state="frozen"/>
      <selection pane="topRight" activeCell="B1" sqref="B1"/>
      <selection pane="bottomLeft" activeCell="A4" sqref="A4"/>
      <selection pane="bottomRight" activeCell="H6" sqref="H6"/>
    </sheetView>
  </sheetViews>
  <sheetFormatPr defaultColWidth="8.7265625" defaultRowHeight="20" x14ac:dyDescent="0.2"/>
  <cols>
    <col min="1" max="1" width="4.08984375" customWidth="1"/>
    <col min="2" max="2" width="18.08984375" bestFit="1" customWidth="1"/>
    <col min="3" max="3" width="25" style="12" customWidth="1"/>
    <col min="4" max="4" width="25" customWidth="1"/>
    <col min="5" max="5" width="40.6328125" customWidth="1"/>
    <col min="6" max="8" width="20.453125" customWidth="1"/>
    <col min="9" max="9" width="17.6328125" customWidth="1"/>
    <col min="10" max="10" width="24.08984375" style="11" hidden="1" customWidth="1"/>
    <col min="11" max="11" width="27.26953125" style="13" hidden="1" customWidth="1"/>
    <col min="12" max="19" width="8.7265625" customWidth="1"/>
  </cols>
  <sheetData>
    <row r="1" spans="1:11" ht="14" x14ac:dyDescent="0.2">
      <c r="A1" s="227" t="s">
        <v>141</v>
      </c>
      <c r="B1" s="227"/>
      <c r="C1" s="16"/>
      <c r="D1" s="17"/>
      <c r="E1" s="17"/>
      <c r="F1" s="17"/>
      <c r="G1" s="17" t="s">
        <v>108</v>
      </c>
      <c r="H1" s="17"/>
      <c r="I1" s="18"/>
      <c r="J1" s="19"/>
      <c r="K1" s="20"/>
    </row>
    <row r="2" spans="1:11" ht="14" x14ac:dyDescent="0.2">
      <c r="A2" s="21"/>
      <c r="B2" s="228" t="s">
        <v>87</v>
      </c>
      <c r="C2" s="228"/>
      <c r="D2" s="228"/>
      <c r="E2" s="228"/>
      <c r="F2" s="228"/>
      <c r="G2" s="228"/>
      <c r="H2" s="228"/>
      <c r="I2" s="22"/>
      <c r="J2" s="19"/>
      <c r="K2" s="20"/>
    </row>
    <row r="3" spans="1:11" ht="28.5" customHeight="1" x14ac:dyDescent="0.2">
      <c r="A3" s="23"/>
      <c r="B3" s="229" t="s">
        <v>76</v>
      </c>
      <c r="C3" s="230"/>
      <c r="D3" s="230"/>
      <c r="E3" s="230"/>
      <c r="F3" s="230"/>
      <c r="G3" s="230"/>
      <c r="H3" s="230"/>
      <c r="I3" s="231"/>
      <c r="J3" s="19"/>
      <c r="K3" s="20"/>
    </row>
    <row r="4" spans="1:11" s="1" customFormat="1" ht="30" customHeight="1" x14ac:dyDescent="0.2">
      <c r="A4" s="24" t="s">
        <v>46</v>
      </c>
      <c r="B4" s="24" t="s">
        <v>42</v>
      </c>
      <c r="C4" s="25" t="s">
        <v>43</v>
      </c>
      <c r="D4" s="24" t="s">
        <v>44</v>
      </c>
      <c r="E4" s="26" t="s">
        <v>106</v>
      </c>
      <c r="F4" s="26" t="s">
        <v>45</v>
      </c>
      <c r="G4" s="26" t="s">
        <v>85</v>
      </c>
      <c r="H4" s="26" t="s">
        <v>86</v>
      </c>
      <c r="I4" s="27" t="s">
        <v>75</v>
      </c>
      <c r="J4" s="19" t="s">
        <v>47</v>
      </c>
      <c r="K4" s="28" t="s">
        <v>49</v>
      </c>
    </row>
    <row r="5" spans="1:11" ht="30" customHeight="1" x14ac:dyDescent="0.2">
      <c r="A5" s="24">
        <f>IF(B5="","",1)</f>
        <v>1</v>
      </c>
      <c r="B5" s="88">
        <v>910101234</v>
      </c>
      <c r="C5" s="31" t="s">
        <v>161</v>
      </c>
      <c r="D5" s="32" t="s">
        <v>118</v>
      </c>
      <c r="E5" s="40" t="s">
        <v>137</v>
      </c>
      <c r="F5" s="33">
        <f>IFERROR(VLOOKUP(D5&amp;E5,入力しない!$D$2:$E$47,2,FALSE),"")</f>
        <v>48000</v>
      </c>
      <c r="G5" s="94"/>
      <c r="H5" s="37" t="str">
        <f t="shared" ref="H5:H50" si="0">IF(OR(D5="共同生活援助",D5="短期入所",D5="宿泊型自立訓練",D5="施設入所支援",D5="福祉型障害児入所支援",D5="医療型障害児入所支援"),G5*F5,"")</f>
        <v/>
      </c>
      <c r="I5" s="126">
        <f>IF(B5="","",IF(OR(D5="共同生活援助",D5="短期入所",D5="宿泊型自立訓練",D5="施設入所支援",D5="福祉型障害児入所支援",D5="医療型障害児入所支援"),IF(K5=FALSE,"",F5*G5),IF(K5=FALSE,"事業所又はサービスが重複しています",F5)))</f>
        <v>48000</v>
      </c>
      <c r="J5" s="19" t="str">
        <f t="shared" ref="J5:J36" si="1">B5&amp;D5</f>
        <v>910101234就労継続支援Ａ型</v>
      </c>
      <c r="K5" s="34" t="b">
        <f t="shared" ref="K5:K36" si="2">COUNTIF(J:J,J5)=1</f>
        <v>1</v>
      </c>
    </row>
    <row r="6" spans="1:11" ht="30" customHeight="1" x14ac:dyDescent="0.2">
      <c r="A6" s="24">
        <f>IF(B6="","",A5+1)</f>
        <v>2</v>
      </c>
      <c r="B6" s="88">
        <v>920601234</v>
      </c>
      <c r="C6" s="31" t="s">
        <v>162</v>
      </c>
      <c r="D6" s="32" t="s">
        <v>111</v>
      </c>
      <c r="E6" s="40" t="s">
        <v>142</v>
      </c>
      <c r="F6" s="33">
        <f>IFERROR(VLOOKUP(D6&amp;E6,入力しない!$D$2:$E$47,2,FALSE),"")</f>
        <v>4000</v>
      </c>
      <c r="G6" s="94">
        <v>8</v>
      </c>
      <c r="H6" s="37">
        <f t="shared" si="0"/>
        <v>32000</v>
      </c>
      <c r="I6" s="126">
        <f t="shared" ref="I5:I50" si="3">IF(B6="","",IF(OR(D6="共同生活援助",D6="短期入所",D6="宿泊型自立訓練",D6="施設入所支援",D6="福祉型障害児入所支援",D6="医療型障害児入所支援"),IF(K6=FALSE,"",F6*G6),IF(K6=FALSE,"事業所又はサービスが重複しています",F6)))</f>
        <v>32000</v>
      </c>
      <c r="J6" s="19" t="str">
        <f t="shared" si="1"/>
        <v>920601234共同生活援助</v>
      </c>
      <c r="K6" s="34" t="b">
        <f t="shared" si="2"/>
        <v>1</v>
      </c>
    </row>
    <row r="7" spans="1:11" ht="30" customHeight="1" x14ac:dyDescent="0.2">
      <c r="A7" s="24">
        <f t="shared" ref="A7:A70" si="4">IF(B7="","",A6+1)</f>
        <v>3</v>
      </c>
      <c r="B7" s="88">
        <v>910604321</v>
      </c>
      <c r="C7" s="31" t="s">
        <v>163</v>
      </c>
      <c r="D7" s="32" t="s">
        <v>139</v>
      </c>
      <c r="E7" s="40" t="s">
        <v>137</v>
      </c>
      <c r="F7" s="33">
        <f>IFERROR(VLOOKUP(D7&amp;E7,入力しない!$D$2:$E$47,2,FALSE),"")</f>
        <v>24000</v>
      </c>
      <c r="G7" s="94"/>
      <c r="H7" s="37" t="str">
        <f t="shared" si="0"/>
        <v/>
      </c>
      <c r="I7" s="126">
        <f t="shared" si="3"/>
        <v>24000</v>
      </c>
      <c r="J7" s="19" t="str">
        <f t="shared" si="1"/>
        <v>910604321居宅介護・重度訪問介護・同行援護・行動援護・重度障害者等包括支援</v>
      </c>
      <c r="K7" s="34" t="b">
        <f t="shared" si="2"/>
        <v>1</v>
      </c>
    </row>
    <row r="8" spans="1:11" ht="30" customHeight="1" x14ac:dyDescent="0.2">
      <c r="A8" s="24">
        <f t="shared" si="4"/>
        <v>4</v>
      </c>
      <c r="B8" s="88">
        <v>951004321</v>
      </c>
      <c r="C8" s="31" t="s">
        <v>164</v>
      </c>
      <c r="D8" s="32" t="s">
        <v>127</v>
      </c>
      <c r="E8" s="40" t="s">
        <v>142</v>
      </c>
      <c r="F8" s="33">
        <f>IFERROR(VLOOKUP(D8&amp;E8,入力しない!$D$2:$E$47,2,FALSE),"")</f>
        <v>12000</v>
      </c>
      <c r="G8" s="94"/>
      <c r="H8" s="37" t="str">
        <f t="shared" si="0"/>
        <v/>
      </c>
      <c r="I8" s="126">
        <f t="shared" si="3"/>
        <v>12000</v>
      </c>
      <c r="J8" s="19" t="str">
        <f t="shared" si="1"/>
        <v>951004321一般相談支援・特定相談支援・障害児相談支援</v>
      </c>
      <c r="K8" s="34" t="b">
        <f t="shared" si="2"/>
        <v>1</v>
      </c>
    </row>
    <row r="9" spans="1:11" ht="30" customHeight="1" x14ac:dyDescent="0.2">
      <c r="A9" s="24">
        <f t="shared" si="4"/>
        <v>5</v>
      </c>
      <c r="B9" s="88">
        <v>951004321</v>
      </c>
      <c r="C9" s="31" t="s">
        <v>165</v>
      </c>
      <c r="D9" s="32" t="s">
        <v>122</v>
      </c>
      <c r="E9" s="40" t="s">
        <v>137</v>
      </c>
      <c r="F9" s="33">
        <f>IFERROR(VLOOKUP(D9&amp;E9,入力しない!$D$2:$E$47,2,FALSE),"")</f>
        <v>48000</v>
      </c>
      <c r="G9" s="94"/>
      <c r="H9" s="37" t="str">
        <f t="shared" si="0"/>
        <v/>
      </c>
      <c r="I9" s="126">
        <f t="shared" si="3"/>
        <v>48000</v>
      </c>
      <c r="J9" s="19" t="str">
        <f t="shared" si="1"/>
        <v>951004321放課後等デイサービス</v>
      </c>
      <c r="K9" s="34" t="b">
        <f t="shared" si="2"/>
        <v>1</v>
      </c>
    </row>
    <row r="10" spans="1:11" ht="30" customHeight="1" x14ac:dyDescent="0.2">
      <c r="A10" s="24" t="str">
        <f>IF(B10="","",A9+1)</f>
        <v/>
      </c>
      <c r="B10" s="88"/>
      <c r="C10" s="31"/>
      <c r="D10" s="32"/>
      <c r="E10" s="40"/>
      <c r="F10" s="33" t="str">
        <f>IFERROR(VLOOKUP(D10&amp;E10,入力しない!$D$2:$E$47,2,FALSE),"")</f>
        <v/>
      </c>
      <c r="G10" s="94"/>
      <c r="H10" s="37" t="str">
        <f t="shared" si="0"/>
        <v/>
      </c>
      <c r="I10" s="126" t="str">
        <f t="shared" si="3"/>
        <v/>
      </c>
      <c r="J10" s="19" t="str">
        <f t="shared" si="1"/>
        <v/>
      </c>
      <c r="K10" s="34" t="b">
        <f t="shared" si="2"/>
        <v>0</v>
      </c>
    </row>
    <row r="11" spans="1:11" ht="30" customHeight="1" x14ac:dyDescent="0.2">
      <c r="A11" s="24" t="str">
        <f t="shared" si="4"/>
        <v/>
      </c>
      <c r="B11" s="88"/>
      <c r="C11" s="31"/>
      <c r="D11" s="32"/>
      <c r="E11" s="40"/>
      <c r="F11" s="33" t="str">
        <f>IFERROR(VLOOKUP(D11&amp;E11,入力しない!$D$2:$E$47,2,FALSE),"")</f>
        <v/>
      </c>
      <c r="G11" s="94"/>
      <c r="H11" s="37" t="str">
        <f t="shared" si="0"/>
        <v/>
      </c>
      <c r="I11" s="126" t="str">
        <f t="shared" si="3"/>
        <v/>
      </c>
      <c r="J11" s="19" t="str">
        <f t="shared" si="1"/>
        <v/>
      </c>
      <c r="K11" s="34" t="b">
        <f t="shared" si="2"/>
        <v>0</v>
      </c>
    </row>
    <row r="12" spans="1:11" ht="30" customHeight="1" x14ac:dyDescent="0.2">
      <c r="A12" s="24" t="str">
        <f t="shared" si="4"/>
        <v/>
      </c>
      <c r="B12" s="88"/>
      <c r="C12" s="31"/>
      <c r="D12" s="32"/>
      <c r="E12" s="40"/>
      <c r="F12" s="33" t="str">
        <f>IFERROR(VLOOKUP(D12&amp;E12,入力しない!$D$2:$E$47,2,FALSE),"")</f>
        <v/>
      </c>
      <c r="G12" s="94"/>
      <c r="H12" s="37" t="str">
        <f t="shared" si="0"/>
        <v/>
      </c>
      <c r="I12" s="126" t="str">
        <f t="shared" si="3"/>
        <v/>
      </c>
      <c r="J12" s="19" t="str">
        <f t="shared" si="1"/>
        <v/>
      </c>
      <c r="K12" s="34" t="b">
        <f t="shared" si="2"/>
        <v>0</v>
      </c>
    </row>
    <row r="13" spans="1:11" ht="30" customHeight="1" x14ac:dyDescent="0.2">
      <c r="A13" s="24" t="str">
        <f t="shared" si="4"/>
        <v/>
      </c>
      <c r="B13" s="88"/>
      <c r="C13" s="31"/>
      <c r="D13" s="32"/>
      <c r="E13" s="40"/>
      <c r="F13" s="33" t="str">
        <f>IFERROR(VLOOKUP(D13&amp;E13,入力しない!$D$2:$E$47,2,FALSE),"")</f>
        <v/>
      </c>
      <c r="G13" s="94"/>
      <c r="H13" s="37" t="str">
        <f t="shared" si="0"/>
        <v/>
      </c>
      <c r="I13" s="126" t="str">
        <f t="shared" si="3"/>
        <v/>
      </c>
      <c r="J13" s="19" t="str">
        <f t="shared" si="1"/>
        <v/>
      </c>
      <c r="K13" s="34" t="b">
        <f t="shared" si="2"/>
        <v>0</v>
      </c>
    </row>
    <row r="14" spans="1:11" ht="30" customHeight="1" x14ac:dyDescent="0.2">
      <c r="A14" s="24" t="str">
        <f t="shared" si="4"/>
        <v/>
      </c>
      <c r="B14" s="88"/>
      <c r="C14" s="31"/>
      <c r="D14" s="32"/>
      <c r="E14" s="40"/>
      <c r="F14" s="33" t="str">
        <f>IFERROR(VLOOKUP(D14&amp;E14,入力しない!$D$2:$E$47,2,FALSE),"")</f>
        <v/>
      </c>
      <c r="G14" s="94"/>
      <c r="H14" s="37" t="str">
        <f t="shared" si="0"/>
        <v/>
      </c>
      <c r="I14" s="126" t="str">
        <f t="shared" si="3"/>
        <v/>
      </c>
      <c r="J14" s="19" t="str">
        <f t="shared" si="1"/>
        <v/>
      </c>
      <c r="K14" s="34" t="b">
        <f t="shared" si="2"/>
        <v>0</v>
      </c>
    </row>
    <row r="15" spans="1:11" ht="30" customHeight="1" x14ac:dyDescent="0.2">
      <c r="A15" s="24" t="str">
        <f t="shared" si="4"/>
        <v/>
      </c>
      <c r="B15" s="88"/>
      <c r="C15" s="31"/>
      <c r="D15" s="32"/>
      <c r="E15" s="40"/>
      <c r="F15" s="33" t="str">
        <f>IFERROR(VLOOKUP(D15&amp;E15,入力しない!$D$2:$E$47,2,FALSE),"")</f>
        <v/>
      </c>
      <c r="G15" s="94"/>
      <c r="H15" s="37" t="str">
        <f t="shared" si="0"/>
        <v/>
      </c>
      <c r="I15" s="126" t="str">
        <f t="shared" si="3"/>
        <v/>
      </c>
      <c r="J15" s="19" t="str">
        <f t="shared" si="1"/>
        <v/>
      </c>
      <c r="K15" s="34" t="b">
        <f t="shared" si="2"/>
        <v>0</v>
      </c>
    </row>
    <row r="16" spans="1:11" ht="30" customHeight="1" x14ac:dyDescent="0.2">
      <c r="A16" s="24" t="str">
        <f t="shared" si="4"/>
        <v/>
      </c>
      <c r="B16" s="88"/>
      <c r="C16" s="31"/>
      <c r="D16" s="32"/>
      <c r="E16" s="40"/>
      <c r="F16" s="33" t="str">
        <f>IFERROR(VLOOKUP(D16&amp;E16,入力しない!$D$2:$E$47,2,FALSE),"")</f>
        <v/>
      </c>
      <c r="G16" s="94"/>
      <c r="H16" s="37" t="str">
        <f t="shared" si="0"/>
        <v/>
      </c>
      <c r="I16" s="126" t="str">
        <f t="shared" si="3"/>
        <v/>
      </c>
      <c r="J16" s="19" t="str">
        <f t="shared" si="1"/>
        <v/>
      </c>
      <c r="K16" s="34" t="b">
        <f t="shared" si="2"/>
        <v>0</v>
      </c>
    </row>
    <row r="17" spans="1:11" ht="30" customHeight="1" x14ac:dyDescent="0.2">
      <c r="A17" s="24" t="str">
        <f t="shared" si="4"/>
        <v/>
      </c>
      <c r="B17" s="88"/>
      <c r="C17" s="31"/>
      <c r="D17" s="32"/>
      <c r="E17" s="40"/>
      <c r="F17" s="33" t="str">
        <f>IFERROR(VLOOKUP(D17&amp;E17,入力しない!$D$2:$E$47,2,FALSE),"")</f>
        <v/>
      </c>
      <c r="G17" s="94"/>
      <c r="H17" s="37" t="str">
        <f t="shared" si="0"/>
        <v/>
      </c>
      <c r="I17" s="126" t="str">
        <f t="shared" si="3"/>
        <v/>
      </c>
      <c r="J17" s="19" t="str">
        <f t="shared" si="1"/>
        <v/>
      </c>
      <c r="K17" s="34" t="b">
        <f t="shared" si="2"/>
        <v>0</v>
      </c>
    </row>
    <row r="18" spans="1:11" ht="30" customHeight="1" x14ac:dyDescent="0.2">
      <c r="A18" s="24" t="str">
        <f t="shared" si="4"/>
        <v/>
      </c>
      <c r="B18" s="88"/>
      <c r="C18" s="31"/>
      <c r="D18" s="32"/>
      <c r="E18" s="40"/>
      <c r="F18" s="33" t="str">
        <f>IFERROR(VLOOKUP(D18&amp;E18,入力しない!$D$2:$E$47,2,FALSE),"")</f>
        <v/>
      </c>
      <c r="G18" s="94"/>
      <c r="H18" s="37" t="str">
        <f t="shared" si="0"/>
        <v/>
      </c>
      <c r="I18" s="126" t="str">
        <f t="shared" si="3"/>
        <v/>
      </c>
      <c r="J18" s="19" t="str">
        <f t="shared" si="1"/>
        <v/>
      </c>
      <c r="K18" s="34" t="b">
        <f t="shared" si="2"/>
        <v>0</v>
      </c>
    </row>
    <row r="19" spans="1:11" ht="30" customHeight="1" x14ac:dyDescent="0.2">
      <c r="A19" s="24" t="str">
        <f t="shared" si="4"/>
        <v/>
      </c>
      <c r="B19" s="88"/>
      <c r="C19" s="31"/>
      <c r="D19" s="32"/>
      <c r="E19" s="40"/>
      <c r="F19" s="33" t="str">
        <f>IFERROR(VLOOKUP(D19&amp;E19,入力しない!$D$2:$E$47,2,FALSE),"")</f>
        <v/>
      </c>
      <c r="G19" s="94"/>
      <c r="H19" s="37" t="str">
        <f t="shared" si="0"/>
        <v/>
      </c>
      <c r="I19" s="126" t="str">
        <f t="shared" si="3"/>
        <v/>
      </c>
      <c r="J19" s="19" t="str">
        <f t="shared" si="1"/>
        <v/>
      </c>
      <c r="K19" s="34" t="b">
        <f t="shared" si="2"/>
        <v>0</v>
      </c>
    </row>
    <row r="20" spans="1:11" ht="30" customHeight="1" x14ac:dyDescent="0.2">
      <c r="A20" s="24" t="str">
        <f t="shared" si="4"/>
        <v/>
      </c>
      <c r="B20" s="88"/>
      <c r="C20" s="31"/>
      <c r="D20" s="32"/>
      <c r="E20" s="40"/>
      <c r="F20" s="33" t="str">
        <f>IFERROR(VLOOKUP(D20&amp;E20,入力しない!$D$2:$E$47,2,FALSE),"")</f>
        <v/>
      </c>
      <c r="G20" s="94"/>
      <c r="H20" s="37" t="str">
        <f t="shared" si="0"/>
        <v/>
      </c>
      <c r="I20" s="126" t="str">
        <f t="shared" si="3"/>
        <v/>
      </c>
      <c r="J20" s="19" t="str">
        <f t="shared" si="1"/>
        <v/>
      </c>
      <c r="K20" s="34" t="b">
        <f t="shared" si="2"/>
        <v>0</v>
      </c>
    </row>
    <row r="21" spans="1:11" ht="30" customHeight="1" x14ac:dyDescent="0.2">
      <c r="A21" s="24" t="str">
        <f t="shared" si="4"/>
        <v/>
      </c>
      <c r="B21" s="88"/>
      <c r="C21" s="31"/>
      <c r="D21" s="32"/>
      <c r="E21" s="40"/>
      <c r="F21" s="33" t="str">
        <f>IFERROR(VLOOKUP(D21&amp;E21,入力しない!$D$2:$E$47,2,FALSE),"")</f>
        <v/>
      </c>
      <c r="G21" s="94"/>
      <c r="H21" s="37" t="str">
        <f t="shared" si="0"/>
        <v/>
      </c>
      <c r="I21" s="126" t="str">
        <f t="shared" si="3"/>
        <v/>
      </c>
      <c r="J21" s="19" t="str">
        <f t="shared" si="1"/>
        <v/>
      </c>
      <c r="K21" s="34" t="b">
        <f t="shared" si="2"/>
        <v>0</v>
      </c>
    </row>
    <row r="22" spans="1:11" ht="30" customHeight="1" x14ac:dyDescent="0.2">
      <c r="A22" s="24" t="str">
        <f t="shared" si="4"/>
        <v/>
      </c>
      <c r="B22" s="88"/>
      <c r="C22" s="31"/>
      <c r="D22" s="32"/>
      <c r="E22" s="40"/>
      <c r="F22" s="33" t="str">
        <f>IFERROR(VLOOKUP(D22&amp;E22,入力しない!$D$2:$E$47,2,FALSE),"")</f>
        <v/>
      </c>
      <c r="G22" s="94"/>
      <c r="H22" s="37" t="str">
        <f t="shared" si="0"/>
        <v/>
      </c>
      <c r="I22" s="126" t="str">
        <f t="shared" si="3"/>
        <v/>
      </c>
      <c r="J22" s="19" t="str">
        <f t="shared" si="1"/>
        <v/>
      </c>
      <c r="K22" s="34" t="b">
        <f t="shared" si="2"/>
        <v>0</v>
      </c>
    </row>
    <row r="23" spans="1:11" ht="30" customHeight="1" x14ac:dyDescent="0.2">
      <c r="A23" s="24" t="str">
        <f t="shared" si="4"/>
        <v/>
      </c>
      <c r="B23" s="88"/>
      <c r="C23" s="31"/>
      <c r="D23" s="32"/>
      <c r="E23" s="40"/>
      <c r="F23" s="33" t="str">
        <f>IFERROR(VLOOKUP(D23&amp;E23,入力しない!$D$2:$E$47,2,FALSE),"")</f>
        <v/>
      </c>
      <c r="G23" s="94"/>
      <c r="H23" s="37" t="str">
        <f t="shared" si="0"/>
        <v/>
      </c>
      <c r="I23" s="126" t="str">
        <f t="shared" si="3"/>
        <v/>
      </c>
      <c r="J23" s="19" t="str">
        <f t="shared" si="1"/>
        <v/>
      </c>
      <c r="K23" s="34" t="b">
        <f t="shared" si="2"/>
        <v>0</v>
      </c>
    </row>
    <row r="24" spans="1:11" ht="30" customHeight="1" x14ac:dyDescent="0.2">
      <c r="A24" s="24" t="str">
        <f t="shared" si="4"/>
        <v/>
      </c>
      <c r="B24" s="88"/>
      <c r="C24" s="31"/>
      <c r="D24" s="32"/>
      <c r="E24" s="40"/>
      <c r="F24" s="33" t="str">
        <f>IFERROR(VLOOKUP(D24&amp;E24,入力しない!$D$2:$E$47,2,FALSE),"")</f>
        <v/>
      </c>
      <c r="G24" s="94"/>
      <c r="H24" s="37" t="str">
        <f t="shared" si="0"/>
        <v/>
      </c>
      <c r="I24" s="126" t="str">
        <f t="shared" si="3"/>
        <v/>
      </c>
      <c r="J24" s="19" t="str">
        <f t="shared" si="1"/>
        <v/>
      </c>
      <c r="K24" s="34" t="b">
        <f t="shared" si="2"/>
        <v>0</v>
      </c>
    </row>
    <row r="25" spans="1:11" ht="30" customHeight="1" x14ac:dyDescent="0.2">
      <c r="A25" s="24" t="str">
        <f t="shared" si="4"/>
        <v/>
      </c>
      <c r="B25" s="88"/>
      <c r="C25" s="31"/>
      <c r="D25" s="32"/>
      <c r="E25" s="40"/>
      <c r="F25" s="33" t="str">
        <f>IFERROR(VLOOKUP(D25&amp;E25,入力しない!$D$2:$E$47,2,FALSE),"")</f>
        <v/>
      </c>
      <c r="G25" s="94"/>
      <c r="H25" s="37" t="str">
        <f t="shared" si="0"/>
        <v/>
      </c>
      <c r="I25" s="126" t="str">
        <f t="shared" si="3"/>
        <v/>
      </c>
      <c r="J25" s="19" t="str">
        <f t="shared" si="1"/>
        <v/>
      </c>
      <c r="K25" s="34" t="b">
        <f t="shared" si="2"/>
        <v>0</v>
      </c>
    </row>
    <row r="26" spans="1:11" ht="30" customHeight="1" x14ac:dyDescent="0.2">
      <c r="A26" s="24" t="str">
        <f t="shared" si="4"/>
        <v/>
      </c>
      <c r="B26" s="88"/>
      <c r="C26" s="31"/>
      <c r="D26" s="32"/>
      <c r="E26" s="40"/>
      <c r="F26" s="33" t="str">
        <f>IFERROR(VLOOKUP(D26&amp;E26,入力しない!$D$2:$E$47,2,FALSE),"")</f>
        <v/>
      </c>
      <c r="G26" s="94"/>
      <c r="H26" s="37" t="str">
        <f t="shared" si="0"/>
        <v/>
      </c>
      <c r="I26" s="126" t="str">
        <f t="shared" si="3"/>
        <v/>
      </c>
      <c r="J26" s="19" t="str">
        <f t="shared" si="1"/>
        <v/>
      </c>
      <c r="K26" s="34" t="b">
        <f t="shared" si="2"/>
        <v>0</v>
      </c>
    </row>
    <row r="27" spans="1:11" ht="30" customHeight="1" x14ac:dyDescent="0.2">
      <c r="A27" s="24" t="str">
        <f t="shared" si="4"/>
        <v/>
      </c>
      <c r="B27" s="88"/>
      <c r="C27" s="31"/>
      <c r="D27" s="32"/>
      <c r="E27" s="40"/>
      <c r="F27" s="33" t="str">
        <f>IFERROR(VLOOKUP(D27&amp;E27,入力しない!$D$2:$E$47,2,FALSE),"")</f>
        <v/>
      </c>
      <c r="G27" s="94"/>
      <c r="H27" s="37" t="str">
        <f t="shared" si="0"/>
        <v/>
      </c>
      <c r="I27" s="126" t="str">
        <f t="shared" si="3"/>
        <v/>
      </c>
      <c r="J27" s="19" t="str">
        <f t="shared" si="1"/>
        <v/>
      </c>
      <c r="K27" s="34" t="b">
        <f t="shared" si="2"/>
        <v>0</v>
      </c>
    </row>
    <row r="28" spans="1:11" ht="30" customHeight="1" x14ac:dyDescent="0.2">
      <c r="A28" s="24" t="str">
        <f t="shared" si="4"/>
        <v/>
      </c>
      <c r="B28" s="88"/>
      <c r="C28" s="31"/>
      <c r="D28" s="32"/>
      <c r="E28" s="40"/>
      <c r="F28" s="33" t="str">
        <f>IFERROR(VLOOKUP(D28&amp;E28,入力しない!$D$2:$E$47,2,FALSE),"")</f>
        <v/>
      </c>
      <c r="G28" s="94"/>
      <c r="H28" s="37" t="str">
        <f t="shared" si="0"/>
        <v/>
      </c>
      <c r="I28" s="126" t="str">
        <f t="shared" si="3"/>
        <v/>
      </c>
      <c r="J28" s="19" t="str">
        <f t="shared" si="1"/>
        <v/>
      </c>
      <c r="K28" s="34" t="b">
        <f t="shared" si="2"/>
        <v>0</v>
      </c>
    </row>
    <row r="29" spans="1:11" ht="30" customHeight="1" x14ac:dyDescent="0.2">
      <c r="A29" s="24" t="str">
        <f t="shared" si="4"/>
        <v/>
      </c>
      <c r="B29" s="88"/>
      <c r="C29" s="31"/>
      <c r="D29" s="32"/>
      <c r="E29" s="40"/>
      <c r="F29" s="33" t="str">
        <f>IFERROR(VLOOKUP(D29&amp;E29,入力しない!$D$2:$E$47,2,FALSE),"")</f>
        <v/>
      </c>
      <c r="G29" s="94"/>
      <c r="H29" s="37" t="str">
        <f t="shared" si="0"/>
        <v/>
      </c>
      <c r="I29" s="126" t="str">
        <f t="shared" si="3"/>
        <v/>
      </c>
      <c r="J29" s="19" t="str">
        <f t="shared" si="1"/>
        <v/>
      </c>
      <c r="K29" s="34" t="b">
        <f t="shared" si="2"/>
        <v>0</v>
      </c>
    </row>
    <row r="30" spans="1:11" ht="30" customHeight="1" x14ac:dyDescent="0.2">
      <c r="A30" s="24" t="str">
        <f t="shared" si="4"/>
        <v/>
      </c>
      <c r="B30" s="88"/>
      <c r="C30" s="31"/>
      <c r="D30" s="32"/>
      <c r="E30" s="40"/>
      <c r="F30" s="33" t="str">
        <f>IFERROR(VLOOKUP(D30&amp;E30,入力しない!$D$2:$E$47,2,FALSE),"")</f>
        <v/>
      </c>
      <c r="G30" s="94"/>
      <c r="H30" s="37" t="str">
        <f t="shared" si="0"/>
        <v/>
      </c>
      <c r="I30" s="126" t="str">
        <f t="shared" si="3"/>
        <v/>
      </c>
      <c r="J30" s="19" t="str">
        <f t="shared" si="1"/>
        <v/>
      </c>
      <c r="K30" s="34" t="b">
        <f t="shared" si="2"/>
        <v>0</v>
      </c>
    </row>
    <row r="31" spans="1:11" ht="30" customHeight="1" x14ac:dyDescent="0.2">
      <c r="A31" s="24" t="str">
        <f t="shared" si="4"/>
        <v/>
      </c>
      <c r="B31" s="88"/>
      <c r="C31" s="31"/>
      <c r="D31" s="32"/>
      <c r="E31" s="40"/>
      <c r="F31" s="33" t="str">
        <f>IFERROR(VLOOKUP(D31&amp;E31,入力しない!$D$2:$E$47,2,FALSE),"")</f>
        <v/>
      </c>
      <c r="G31" s="94"/>
      <c r="H31" s="37" t="str">
        <f t="shared" si="0"/>
        <v/>
      </c>
      <c r="I31" s="126" t="str">
        <f t="shared" si="3"/>
        <v/>
      </c>
      <c r="J31" s="19" t="str">
        <f t="shared" si="1"/>
        <v/>
      </c>
      <c r="K31" s="34" t="b">
        <f t="shared" si="2"/>
        <v>0</v>
      </c>
    </row>
    <row r="32" spans="1:11" ht="30" customHeight="1" x14ac:dyDescent="0.2">
      <c r="A32" s="24" t="str">
        <f t="shared" si="4"/>
        <v/>
      </c>
      <c r="B32" s="88"/>
      <c r="C32" s="31"/>
      <c r="D32" s="32"/>
      <c r="E32" s="40"/>
      <c r="F32" s="33" t="str">
        <f>IFERROR(VLOOKUP(D32&amp;E32,入力しない!$D$2:$E$47,2,FALSE),"")</f>
        <v/>
      </c>
      <c r="G32" s="94"/>
      <c r="H32" s="37" t="str">
        <f t="shared" si="0"/>
        <v/>
      </c>
      <c r="I32" s="126" t="str">
        <f t="shared" si="3"/>
        <v/>
      </c>
      <c r="J32" s="19" t="str">
        <f t="shared" si="1"/>
        <v/>
      </c>
      <c r="K32" s="34" t="b">
        <f t="shared" si="2"/>
        <v>0</v>
      </c>
    </row>
    <row r="33" spans="1:11" ht="30" customHeight="1" x14ac:dyDescent="0.2">
      <c r="A33" s="24" t="str">
        <f t="shared" si="4"/>
        <v/>
      </c>
      <c r="B33" s="88"/>
      <c r="C33" s="31"/>
      <c r="D33" s="32"/>
      <c r="E33" s="40"/>
      <c r="F33" s="33" t="str">
        <f>IFERROR(VLOOKUP(D33&amp;E33,入力しない!$D$2:$E$47,2,FALSE),"")</f>
        <v/>
      </c>
      <c r="G33" s="94"/>
      <c r="H33" s="37" t="str">
        <f t="shared" si="0"/>
        <v/>
      </c>
      <c r="I33" s="126" t="str">
        <f t="shared" si="3"/>
        <v/>
      </c>
      <c r="J33" s="19" t="str">
        <f t="shared" si="1"/>
        <v/>
      </c>
      <c r="K33" s="34" t="b">
        <f t="shared" si="2"/>
        <v>0</v>
      </c>
    </row>
    <row r="34" spans="1:11" ht="30" customHeight="1" x14ac:dyDescent="0.2">
      <c r="A34" s="24" t="str">
        <f t="shared" si="4"/>
        <v/>
      </c>
      <c r="B34" s="88"/>
      <c r="C34" s="31"/>
      <c r="D34" s="32"/>
      <c r="E34" s="40"/>
      <c r="F34" s="33" t="str">
        <f>IFERROR(VLOOKUP(D34&amp;E34,入力しない!$D$2:$E$47,2,FALSE),"")</f>
        <v/>
      </c>
      <c r="G34" s="94"/>
      <c r="H34" s="37" t="str">
        <f t="shared" si="0"/>
        <v/>
      </c>
      <c r="I34" s="126" t="str">
        <f t="shared" si="3"/>
        <v/>
      </c>
      <c r="J34" s="19" t="str">
        <f t="shared" si="1"/>
        <v/>
      </c>
      <c r="K34" s="34" t="b">
        <f t="shared" si="2"/>
        <v>0</v>
      </c>
    </row>
    <row r="35" spans="1:11" ht="30" customHeight="1" x14ac:dyDescent="0.2">
      <c r="A35" s="24" t="str">
        <f t="shared" si="4"/>
        <v/>
      </c>
      <c r="B35" s="88"/>
      <c r="C35" s="31"/>
      <c r="D35" s="32"/>
      <c r="E35" s="40"/>
      <c r="F35" s="33" t="str">
        <f>IFERROR(VLOOKUP(D35&amp;E35,入力しない!$D$2:$E$47,2,FALSE),"")</f>
        <v/>
      </c>
      <c r="G35" s="94"/>
      <c r="H35" s="37" t="str">
        <f t="shared" si="0"/>
        <v/>
      </c>
      <c r="I35" s="126" t="str">
        <f t="shared" si="3"/>
        <v/>
      </c>
      <c r="J35" s="19" t="str">
        <f t="shared" si="1"/>
        <v/>
      </c>
      <c r="K35" s="34" t="b">
        <f t="shared" si="2"/>
        <v>0</v>
      </c>
    </row>
    <row r="36" spans="1:11" ht="30" customHeight="1" x14ac:dyDescent="0.2">
      <c r="A36" s="24" t="str">
        <f t="shared" si="4"/>
        <v/>
      </c>
      <c r="B36" s="88"/>
      <c r="C36" s="31"/>
      <c r="D36" s="32"/>
      <c r="E36" s="40"/>
      <c r="F36" s="33" t="str">
        <f>IFERROR(VLOOKUP(D36&amp;E36,入力しない!$D$2:$E$47,2,FALSE),"")</f>
        <v/>
      </c>
      <c r="G36" s="94"/>
      <c r="H36" s="37" t="str">
        <f t="shared" si="0"/>
        <v/>
      </c>
      <c r="I36" s="126" t="str">
        <f t="shared" si="3"/>
        <v/>
      </c>
      <c r="J36" s="19" t="str">
        <f t="shared" si="1"/>
        <v/>
      </c>
      <c r="K36" s="34" t="b">
        <f t="shared" si="2"/>
        <v>0</v>
      </c>
    </row>
    <row r="37" spans="1:11" ht="30" customHeight="1" x14ac:dyDescent="0.2">
      <c r="A37" s="24" t="str">
        <f t="shared" si="4"/>
        <v/>
      </c>
      <c r="B37" s="88"/>
      <c r="C37" s="31"/>
      <c r="D37" s="32"/>
      <c r="E37" s="40"/>
      <c r="F37" s="33" t="str">
        <f>IFERROR(VLOOKUP(D37&amp;E37,入力しない!$D$2:$E$47,2,FALSE),"")</f>
        <v/>
      </c>
      <c r="G37" s="94"/>
      <c r="H37" s="37" t="str">
        <f t="shared" si="0"/>
        <v/>
      </c>
      <c r="I37" s="126" t="str">
        <f t="shared" si="3"/>
        <v/>
      </c>
      <c r="J37" s="19" t="str">
        <f t="shared" ref="J37:J68" si="5">B37&amp;D37</f>
        <v/>
      </c>
      <c r="K37" s="34" t="b">
        <f t="shared" ref="K37:K68" si="6">COUNTIF(J:J,J37)=1</f>
        <v>0</v>
      </c>
    </row>
    <row r="38" spans="1:11" ht="30" customHeight="1" x14ac:dyDescent="0.2">
      <c r="A38" s="24" t="str">
        <f t="shared" si="4"/>
        <v/>
      </c>
      <c r="B38" s="88"/>
      <c r="C38" s="31"/>
      <c r="D38" s="32"/>
      <c r="E38" s="40"/>
      <c r="F38" s="33" t="str">
        <f>IFERROR(VLOOKUP(D38&amp;E38,入力しない!$D$2:$E$47,2,FALSE),"")</f>
        <v/>
      </c>
      <c r="G38" s="94"/>
      <c r="H38" s="37" t="str">
        <f t="shared" si="0"/>
        <v/>
      </c>
      <c r="I38" s="126" t="str">
        <f t="shared" si="3"/>
        <v/>
      </c>
      <c r="J38" s="19" t="str">
        <f t="shared" si="5"/>
        <v/>
      </c>
      <c r="K38" s="34" t="b">
        <f t="shared" si="6"/>
        <v>0</v>
      </c>
    </row>
    <row r="39" spans="1:11" ht="30" customHeight="1" x14ac:dyDescent="0.2">
      <c r="A39" s="24" t="str">
        <f t="shared" si="4"/>
        <v/>
      </c>
      <c r="B39" s="88"/>
      <c r="C39" s="31"/>
      <c r="D39" s="32"/>
      <c r="E39" s="40"/>
      <c r="F39" s="33" t="str">
        <f>IFERROR(VLOOKUP(D39&amp;E39,入力しない!$D$2:$E$47,2,FALSE),"")</f>
        <v/>
      </c>
      <c r="G39" s="94"/>
      <c r="H39" s="37" t="str">
        <f t="shared" si="0"/>
        <v/>
      </c>
      <c r="I39" s="126" t="str">
        <f t="shared" si="3"/>
        <v/>
      </c>
      <c r="J39" s="19" t="str">
        <f t="shared" si="5"/>
        <v/>
      </c>
      <c r="K39" s="34" t="b">
        <f t="shared" si="6"/>
        <v>0</v>
      </c>
    </row>
    <row r="40" spans="1:11" ht="30" customHeight="1" x14ac:dyDescent="0.2">
      <c r="A40" s="24" t="str">
        <f t="shared" si="4"/>
        <v/>
      </c>
      <c r="B40" s="88"/>
      <c r="C40" s="31"/>
      <c r="D40" s="32"/>
      <c r="E40" s="40"/>
      <c r="F40" s="33" t="str">
        <f>IFERROR(VLOOKUP(D40&amp;E40,入力しない!$D$2:$E$47,2,FALSE),"")</f>
        <v/>
      </c>
      <c r="G40" s="94"/>
      <c r="H40" s="37" t="str">
        <f t="shared" si="0"/>
        <v/>
      </c>
      <c r="I40" s="126" t="str">
        <f t="shared" si="3"/>
        <v/>
      </c>
      <c r="J40" s="19" t="str">
        <f t="shared" si="5"/>
        <v/>
      </c>
      <c r="K40" s="34" t="b">
        <f t="shared" si="6"/>
        <v>0</v>
      </c>
    </row>
    <row r="41" spans="1:11" ht="30" customHeight="1" x14ac:dyDescent="0.2">
      <c r="A41" s="24" t="str">
        <f t="shared" si="4"/>
        <v/>
      </c>
      <c r="B41" s="88"/>
      <c r="C41" s="31"/>
      <c r="D41" s="32"/>
      <c r="E41" s="40"/>
      <c r="F41" s="33" t="str">
        <f>IFERROR(VLOOKUP(D41&amp;E41,入力しない!$D$2:$E$47,2,FALSE),"")</f>
        <v/>
      </c>
      <c r="G41" s="94"/>
      <c r="H41" s="37" t="str">
        <f t="shared" si="0"/>
        <v/>
      </c>
      <c r="I41" s="126" t="str">
        <f t="shared" si="3"/>
        <v/>
      </c>
      <c r="J41" s="19" t="str">
        <f t="shared" si="5"/>
        <v/>
      </c>
      <c r="K41" s="34" t="b">
        <f t="shared" si="6"/>
        <v>0</v>
      </c>
    </row>
    <row r="42" spans="1:11" ht="30" customHeight="1" x14ac:dyDescent="0.2">
      <c r="A42" s="24" t="str">
        <f t="shared" si="4"/>
        <v/>
      </c>
      <c r="B42" s="88"/>
      <c r="C42" s="31"/>
      <c r="D42" s="32"/>
      <c r="E42" s="40"/>
      <c r="F42" s="33" t="str">
        <f>IFERROR(VLOOKUP(D42&amp;E42,入力しない!$D$2:$E$47,2,FALSE),"")</f>
        <v/>
      </c>
      <c r="G42" s="94"/>
      <c r="H42" s="37" t="str">
        <f t="shared" si="0"/>
        <v/>
      </c>
      <c r="I42" s="126" t="str">
        <f t="shared" si="3"/>
        <v/>
      </c>
      <c r="J42" s="19" t="str">
        <f t="shared" si="5"/>
        <v/>
      </c>
      <c r="K42" s="34" t="b">
        <f t="shared" si="6"/>
        <v>0</v>
      </c>
    </row>
    <row r="43" spans="1:11" ht="30" customHeight="1" x14ac:dyDescent="0.2">
      <c r="A43" s="24" t="str">
        <f t="shared" si="4"/>
        <v/>
      </c>
      <c r="B43" s="88"/>
      <c r="C43" s="31"/>
      <c r="D43" s="32"/>
      <c r="E43" s="40"/>
      <c r="F43" s="33" t="str">
        <f>IFERROR(VLOOKUP(D43&amp;E43,入力しない!$D$2:$E$47,2,FALSE),"")</f>
        <v/>
      </c>
      <c r="G43" s="94"/>
      <c r="H43" s="37" t="str">
        <f t="shared" si="0"/>
        <v/>
      </c>
      <c r="I43" s="126" t="str">
        <f t="shared" si="3"/>
        <v/>
      </c>
      <c r="J43" s="19" t="str">
        <f t="shared" si="5"/>
        <v/>
      </c>
      <c r="K43" s="34" t="b">
        <f t="shared" si="6"/>
        <v>0</v>
      </c>
    </row>
    <row r="44" spans="1:11" ht="30" customHeight="1" x14ac:dyDescent="0.2">
      <c r="A44" s="24" t="str">
        <f t="shared" si="4"/>
        <v/>
      </c>
      <c r="B44" s="88"/>
      <c r="C44" s="31"/>
      <c r="D44" s="32"/>
      <c r="E44" s="40"/>
      <c r="F44" s="33" t="str">
        <f>IFERROR(VLOOKUP(D44&amp;E44,入力しない!$D$2:$E$47,2,FALSE),"")</f>
        <v/>
      </c>
      <c r="G44" s="94"/>
      <c r="H44" s="37" t="str">
        <f t="shared" si="0"/>
        <v/>
      </c>
      <c r="I44" s="126" t="str">
        <f t="shared" si="3"/>
        <v/>
      </c>
      <c r="J44" s="19" t="str">
        <f t="shared" si="5"/>
        <v/>
      </c>
      <c r="K44" s="34" t="b">
        <f t="shared" si="6"/>
        <v>0</v>
      </c>
    </row>
    <row r="45" spans="1:11" ht="30" customHeight="1" x14ac:dyDescent="0.2">
      <c r="A45" s="24" t="str">
        <f t="shared" si="4"/>
        <v/>
      </c>
      <c r="B45" s="88"/>
      <c r="C45" s="31"/>
      <c r="D45" s="32"/>
      <c r="E45" s="40"/>
      <c r="F45" s="33" t="str">
        <f>IFERROR(VLOOKUP(D45&amp;E45,入力しない!$D$2:$E$47,2,FALSE),"")</f>
        <v/>
      </c>
      <c r="G45" s="94"/>
      <c r="H45" s="37" t="str">
        <f t="shared" si="0"/>
        <v/>
      </c>
      <c r="I45" s="126" t="str">
        <f t="shared" si="3"/>
        <v/>
      </c>
      <c r="J45" s="19" t="str">
        <f t="shared" si="5"/>
        <v/>
      </c>
      <c r="K45" s="34" t="b">
        <f t="shared" si="6"/>
        <v>0</v>
      </c>
    </row>
    <row r="46" spans="1:11" ht="30" customHeight="1" x14ac:dyDescent="0.2">
      <c r="A46" s="24" t="str">
        <f t="shared" si="4"/>
        <v/>
      </c>
      <c r="B46" s="88"/>
      <c r="C46" s="31"/>
      <c r="D46" s="32"/>
      <c r="E46" s="40"/>
      <c r="F46" s="33" t="str">
        <f>IFERROR(VLOOKUP(D46&amp;E46,入力しない!$D$2:$E$47,2,FALSE),"")</f>
        <v/>
      </c>
      <c r="G46" s="94"/>
      <c r="H46" s="37" t="str">
        <f t="shared" si="0"/>
        <v/>
      </c>
      <c r="I46" s="126" t="str">
        <f t="shared" si="3"/>
        <v/>
      </c>
      <c r="J46" s="19" t="str">
        <f t="shared" si="5"/>
        <v/>
      </c>
      <c r="K46" s="34" t="b">
        <f t="shared" si="6"/>
        <v>0</v>
      </c>
    </row>
    <row r="47" spans="1:11" ht="30" customHeight="1" x14ac:dyDescent="0.2">
      <c r="A47" s="24" t="str">
        <f t="shared" si="4"/>
        <v/>
      </c>
      <c r="B47" s="88"/>
      <c r="C47" s="31"/>
      <c r="D47" s="32"/>
      <c r="E47" s="40"/>
      <c r="F47" s="33" t="str">
        <f>IFERROR(VLOOKUP(D47&amp;E47,入力しない!$D$2:$E$47,2,FALSE),"")</f>
        <v/>
      </c>
      <c r="G47" s="94"/>
      <c r="H47" s="37" t="str">
        <f t="shared" si="0"/>
        <v/>
      </c>
      <c r="I47" s="126" t="str">
        <f t="shared" si="3"/>
        <v/>
      </c>
      <c r="J47" s="19" t="str">
        <f t="shared" si="5"/>
        <v/>
      </c>
      <c r="K47" s="34" t="b">
        <f t="shared" si="6"/>
        <v>0</v>
      </c>
    </row>
    <row r="48" spans="1:11" ht="30" customHeight="1" x14ac:dyDescent="0.2">
      <c r="A48" s="24" t="str">
        <f t="shared" si="4"/>
        <v/>
      </c>
      <c r="B48" s="88"/>
      <c r="C48" s="31"/>
      <c r="D48" s="32"/>
      <c r="E48" s="40"/>
      <c r="F48" s="33" t="str">
        <f>IFERROR(VLOOKUP(D48&amp;E48,入力しない!$D$2:$E$47,2,FALSE),"")</f>
        <v/>
      </c>
      <c r="G48" s="94"/>
      <c r="H48" s="37" t="str">
        <f t="shared" si="0"/>
        <v/>
      </c>
      <c r="I48" s="126" t="str">
        <f t="shared" si="3"/>
        <v/>
      </c>
      <c r="J48" s="19" t="str">
        <f t="shared" si="5"/>
        <v/>
      </c>
      <c r="K48" s="34" t="b">
        <f t="shared" si="6"/>
        <v>0</v>
      </c>
    </row>
    <row r="49" spans="1:11" ht="30" customHeight="1" x14ac:dyDescent="0.2">
      <c r="A49" s="24" t="str">
        <f t="shared" si="4"/>
        <v/>
      </c>
      <c r="B49" s="88"/>
      <c r="C49" s="31"/>
      <c r="D49" s="32"/>
      <c r="E49" s="40"/>
      <c r="F49" s="33" t="str">
        <f>IFERROR(VLOOKUP(D49&amp;E49,入力しない!$D$2:$E$47,2,FALSE),"")</f>
        <v/>
      </c>
      <c r="G49" s="94"/>
      <c r="H49" s="37" t="str">
        <f t="shared" si="0"/>
        <v/>
      </c>
      <c r="I49" s="126" t="str">
        <f t="shared" si="3"/>
        <v/>
      </c>
      <c r="J49" s="19" t="str">
        <f t="shared" si="5"/>
        <v/>
      </c>
      <c r="K49" s="34" t="b">
        <f t="shared" si="6"/>
        <v>0</v>
      </c>
    </row>
    <row r="50" spans="1:11" ht="30" customHeight="1" x14ac:dyDescent="0.2">
      <c r="A50" s="24" t="str">
        <f t="shared" si="4"/>
        <v/>
      </c>
      <c r="B50" s="88"/>
      <c r="C50" s="31"/>
      <c r="D50" s="32"/>
      <c r="E50" s="40"/>
      <c r="F50" s="33" t="str">
        <f>IFERROR(VLOOKUP(D50&amp;E50,入力しない!$D$2:$E$47,2,FALSE),"")</f>
        <v/>
      </c>
      <c r="G50" s="94"/>
      <c r="H50" s="37" t="str">
        <f t="shared" si="0"/>
        <v/>
      </c>
      <c r="I50" s="126" t="str">
        <f t="shared" si="3"/>
        <v/>
      </c>
      <c r="J50" s="19" t="str">
        <f t="shared" si="5"/>
        <v/>
      </c>
      <c r="K50" s="34" t="b">
        <f t="shared" si="6"/>
        <v>0</v>
      </c>
    </row>
    <row r="51" spans="1:11" ht="30" customHeight="1" x14ac:dyDescent="0.2">
      <c r="A51" s="24" t="str">
        <f t="shared" si="4"/>
        <v/>
      </c>
      <c r="B51" s="30"/>
      <c r="C51" s="31"/>
      <c r="D51" s="31"/>
      <c r="E51" s="40"/>
      <c r="F51" s="33" t="str">
        <f>IFERROR(VLOOKUP(D51&amp;E51,入力しない!$D$2:$E$47,2,FALSE),"")</f>
        <v/>
      </c>
      <c r="G51" s="94"/>
      <c r="H51" s="37" t="str">
        <f t="shared" ref="H51:H100" si="7">IF(OR(D51="共同生活援助",D51="短期入所",D51="宿泊型自立訓練",D51="施設入所支援",D51="福祉型障害児入所支援",D51="医療型障害児入所支援"),G51*F51,"")</f>
        <v/>
      </c>
      <c r="I51" s="126" t="str">
        <f t="shared" ref="I51:I100" si="8">IF(B51="","",IF(OR(D51="共同生活援助",D51="短期入所",D51="宿泊型自立訓練",D51="施設入所支援",D51="福祉型障害児入所支援",D51="医療型障害児入所支援"),IF(K51=FALSE,"",F51*G51),IF(K51=FALSE,"事業所又はサービスが重複しています",F51)))</f>
        <v/>
      </c>
      <c r="J51" s="19" t="str">
        <f t="shared" si="5"/>
        <v/>
      </c>
      <c r="K51" s="34" t="b">
        <f t="shared" si="6"/>
        <v>0</v>
      </c>
    </row>
    <row r="52" spans="1:11" ht="30" customHeight="1" x14ac:dyDescent="0.2">
      <c r="A52" s="24" t="str">
        <f t="shared" si="4"/>
        <v/>
      </c>
      <c r="B52" s="30"/>
      <c r="C52" s="31"/>
      <c r="D52" s="31"/>
      <c r="E52" s="40"/>
      <c r="F52" s="33" t="str">
        <f>IFERROR(VLOOKUP(D52&amp;E52,入力しない!$D$2:$E$47,2,FALSE),"")</f>
        <v/>
      </c>
      <c r="G52" s="94"/>
      <c r="H52" s="37" t="str">
        <f t="shared" si="7"/>
        <v/>
      </c>
      <c r="I52" s="126" t="str">
        <f t="shared" si="8"/>
        <v/>
      </c>
      <c r="J52" s="19" t="str">
        <f t="shared" si="5"/>
        <v/>
      </c>
      <c r="K52" s="34" t="b">
        <f t="shared" si="6"/>
        <v>0</v>
      </c>
    </row>
    <row r="53" spans="1:11" ht="30" customHeight="1" x14ac:dyDescent="0.2">
      <c r="A53" s="24" t="str">
        <f t="shared" si="4"/>
        <v/>
      </c>
      <c r="B53" s="30"/>
      <c r="C53" s="31"/>
      <c r="D53" s="31"/>
      <c r="E53" s="40"/>
      <c r="F53" s="33" t="str">
        <f>IFERROR(VLOOKUP(D53&amp;E53,入力しない!$D$2:$E$47,2,FALSE),"")</f>
        <v/>
      </c>
      <c r="G53" s="94"/>
      <c r="H53" s="37" t="str">
        <f t="shared" si="7"/>
        <v/>
      </c>
      <c r="I53" s="126" t="str">
        <f t="shared" si="8"/>
        <v/>
      </c>
      <c r="J53" s="19" t="str">
        <f t="shared" si="5"/>
        <v/>
      </c>
      <c r="K53" s="34" t="b">
        <f t="shared" si="6"/>
        <v>0</v>
      </c>
    </row>
    <row r="54" spans="1:11" ht="30" customHeight="1" x14ac:dyDescent="0.2">
      <c r="A54" s="24" t="str">
        <f t="shared" si="4"/>
        <v/>
      </c>
      <c r="B54" s="30"/>
      <c r="C54" s="31"/>
      <c r="D54" s="31"/>
      <c r="E54" s="40"/>
      <c r="F54" s="33" t="str">
        <f>IFERROR(VLOOKUP(D54&amp;E54,入力しない!$D$2:$E$47,2,FALSE),"")</f>
        <v/>
      </c>
      <c r="G54" s="94"/>
      <c r="H54" s="37" t="str">
        <f t="shared" si="7"/>
        <v/>
      </c>
      <c r="I54" s="126" t="str">
        <f t="shared" si="8"/>
        <v/>
      </c>
      <c r="J54" s="19" t="str">
        <f t="shared" si="5"/>
        <v/>
      </c>
      <c r="K54" s="34" t="b">
        <f t="shared" si="6"/>
        <v>0</v>
      </c>
    </row>
    <row r="55" spans="1:11" ht="30" customHeight="1" x14ac:dyDescent="0.2">
      <c r="A55" s="24" t="str">
        <f t="shared" si="4"/>
        <v/>
      </c>
      <c r="B55" s="30"/>
      <c r="C55" s="31"/>
      <c r="D55" s="31"/>
      <c r="E55" s="40"/>
      <c r="F55" s="33" t="str">
        <f>IFERROR(VLOOKUP(D55&amp;E55,入力しない!$D$2:$E$47,2,FALSE),"")</f>
        <v/>
      </c>
      <c r="G55" s="94"/>
      <c r="H55" s="37" t="str">
        <f t="shared" si="7"/>
        <v/>
      </c>
      <c r="I55" s="126" t="str">
        <f t="shared" si="8"/>
        <v/>
      </c>
      <c r="J55" s="19" t="str">
        <f t="shared" si="5"/>
        <v/>
      </c>
      <c r="K55" s="34" t="b">
        <f t="shared" si="6"/>
        <v>0</v>
      </c>
    </row>
    <row r="56" spans="1:11" ht="30" customHeight="1" x14ac:dyDescent="0.2">
      <c r="A56" s="24" t="str">
        <f t="shared" si="4"/>
        <v/>
      </c>
      <c r="B56" s="30"/>
      <c r="C56" s="31"/>
      <c r="D56" s="31"/>
      <c r="E56" s="40"/>
      <c r="F56" s="33" t="str">
        <f>IFERROR(VLOOKUP(D56&amp;E56,入力しない!$D$2:$E$47,2,FALSE),"")</f>
        <v/>
      </c>
      <c r="G56" s="94"/>
      <c r="H56" s="37" t="str">
        <f t="shared" si="7"/>
        <v/>
      </c>
      <c r="I56" s="126" t="str">
        <f t="shared" si="8"/>
        <v/>
      </c>
      <c r="J56" s="19" t="str">
        <f t="shared" si="5"/>
        <v/>
      </c>
      <c r="K56" s="34" t="b">
        <f t="shared" si="6"/>
        <v>0</v>
      </c>
    </row>
    <row r="57" spans="1:11" ht="30" customHeight="1" x14ac:dyDescent="0.2">
      <c r="A57" s="24" t="str">
        <f t="shared" si="4"/>
        <v/>
      </c>
      <c r="B57" s="30"/>
      <c r="C57" s="31"/>
      <c r="D57" s="31"/>
      <c r="E57" s="40"/>
      <c r="F57" s="33" t="str">
        <f>IFERROR(VLOOKUP(D57&amp;E57,入力しない!$D$2:$E$47,2,FALSE),"")</f>
        <v/>
      </c>
      <c r="G57" s="94"/>
      <c r="H57" s="37" t="str">
        <f t="shared" si="7"/>
        <v/>
      </c>
      <c r="I57" s="126" t="str">
        <f t="shared" si="8"/>
        <v/>
      </c>
      <c r="J57" s="19" t="str">
        <f t="shared" si="5"/>
        <v/>
      </c>
      <c r="K57" s="34" t="b">
        <f t="shared" si="6"/>
        <v>0</v>
      </c>
    </row>
    <row r="58" spans="1:11" ht="30" customHeight="1" x14ac:dyDescent="0.2">
      <c r="A58" s="24" t="str">
        <f t="shared" si="4"/>
        <v/>
      </c>
      <c r="B58" s="30"/>
      <c r="C58" s="31"/>
      <c r="D58" s="31"/>
      <c r="E58" s="40"/>
      <c r="F58" s="33" t="str">
        <f>IFERROR(VLOOKUP(D58&amp;E58,入力しない!$D$2:$E$47,2,FALSE),"")</f>
        <v/>
      </c>
      <c r="G58" s="94"/>
      <c r="H58" s="37" t="str">
        <f t="shared" si="7"/>
        <v/>
      </c>
      <c r="I58" s="126" t="str">
        <f t="shared" si="8"/>
        <v/>
      </c>
      <c r="J58" s="19" t="str">
        <f t="shared" si="5"/>
        <v/>
      </c>
      <c r="K58" s="34" t="b">
        <f t="shared" si="6"/>
        <v>0</v>
      </c>
    </row>
    <row r="59" spans="1:11" ht="30" customHeight="1" x14ac:dyDescent="0.2">
      <c r="A59" s="24" t="str">
        <f t="shared" si="4"/>
        <v/>
      </c>
      <c r="B59" s="30"/>
      <c r="C59" s="31"/>
      <c r="D59" s="31"/>
      <c r="E59" s="40"/>
      <c r="F59" s="33" t="str">
        <f>IFERROR(VLOOKUP(D59&amp;E59,入力しない!$D$2:$E$47,2,FALSE),"")</f>
        <v/>
      </c>
      <c r="G59" s="94"/>
      <c r="H59" s="37" t="str">
        <f t="shared" si="7"/>
        <v/>
      </c>
      <c r="I59" s="126" t="str">
        <f t="shared" si="8"/>
        <v/>
      </c>
      <c r="J59" s="19" t="str">
        <f t="shared" si="5"/>
        <v/>
      </c>
      <c r="K59" s="34" t="b">
        <f t="shared" si="6"/>
        <v>0</v>
      </c>
    </row>
    <row r="60" spans="1:11" ht="30" customHeight="1" x14ac:dyDescent="0.2">
      <c r="A60" s="24" t="str">
        <f t="shared" si="4"/>
        <v/>
      </c>
      <c r="B60" s="30"/>
      <c r="C60" s="31"/>
      <c r="D60" s="31"/>
      <c r="E60" s="40"/>
      <c r="F60" s="33" t="str">
        <f>IFERROR(VLOOKUP(D60&amp;E60,入力しない!$D$2:$E$47,2,FALSE),"")</f>
        <v/>
      </c>
      <c r="G60" s="94"/>
      <c r="H60" s="37" t="str">
        <f t="shared" si="7"/>
        <v/>
      </c>
      <c r="I60" s="126" t="str">
        <f t="shared" si="8"/>
        <v/>
      </c>
      <c r="J60" s="19" t="str">
        <f t="shared" si="5"/>
        <v/>
      </c>
      <c r="K60" s="34" t="b">
        <f t="shared" si="6"/>
        <v>0</v>
      </c>
    </row>
    <row r="61" spans="1:11" ht="30" customHeight="1" x14ac:dyDescent="0.2">
      <c r="A61" s="24" t="str">
        <f t="shared" si="4"/>
        <v/>
      </c>
      <c r="B61" s="30"/>
      <c r="C61" s="31"/>
      <c r="D61" s="31"/>
      <c r="E61" s="40"/>
      <c r="F61" s="33" t="str">
        <f>IFERROR(VLOOKUP(D61&amp;E61,入力しない!$D$2:$E$47,2,FALSE),"")</f>
        <v/>
      </c>
      <c r="G61" s="94"/>
      <c r="H61" s="37" t="str">
        <f t="shared" si="7"/>
        <v/>
      </c>
      <c r="I61" s="126" t="str">
        <f t="shared" si="8"/>
        <v/>
      </c>
      <c r="J61" s="19" t="str">
        <f t="shared" si="5"/>
        <v/>
      </c>
      <c r="K61" s="34" t="b">
        <f t="shared" si="6"/>
        <v>0</v>
      </c>
    </row>
    <row r="62" spans="1:11" ht="30" customHeight="1" x14ac:dyDescent="0.2">
      <c r="A62" s="24" t="str">
        <f t="shared" si="4"/>
        <v/>
      </c>
      <c r="B62" s="30"/>
      <c r="C62" s="31"/>
      <c r="D62" s="31"/>
      <c r="E62" s="40"/>
      <c r="F62" s="33" t="str">
        <f>IFERROR(VLOOKUP(D62&amp;E62,入力しない!$D$2:$E$47,2,FALSE),"")</f>
        <v/>
      </c>
      <c r="G62" s="94"/>
      <c r="H62" s="37" t="str">
        <f t="shared" si="7"/>
        <v/>
      </c>
      <c r="I62" s="126" t="str">
        <f t="shared" si="8"/>
        <v/>
      </c>
      <c r="J62" s="19" t="str">
        <f t="shared" si="5"/>
        <v/>
      </c>
      <c r="K62" s="34" t="b">
        <f t="shared" si="6"/>
        <v>0</v>
      </c>
    </row>
    <row r="63" spans="1:11" ht="30" customHeight="1" x14ac:dyDescent="0.2">
      <c r="A63" s="24" t="str">
        <f t="shared" si="4"/>
        <v/>
      </c>
      <c r="B63" s="30"/>
      <c r="C63" s="31"/>
      <c r="D63" s="31"/>
      <c r="E63" s="40"/>
      <c r="F63" s="33" t="str">
        <f>IFERROR(VLOOKUP(D63&amp;E63,入力しない!$D$2:$E$47,2,FALSE),"")</f>
        <v/>
      </c>
      <c r="G63" s="94"/>
      <c r="H63" s="37" t="str">
        <f t="shared" si="7"/>
        <v/>
      </c>
      <c r="I63" s="126" t="str">
        <f t="shared" si="8"/>
        <v/>
      </c>
      <c r="J63" s="19" t="str">
        <f t="shared" si="5"/>
        <v/>
      </c>
      <c r="K63" s="34" t="b">
        <f t="shared" si="6"/>
        <v>0</v>
      </c>
    </row>
    <row r="64" spans="1:11" ht="30" customHeight="1" x14ac:dyDescent="0.2">
      <c r="A64" s="24" t="str">
        <f t="shared" si="4"/>
        <v/>
      </c>
      <c r="B64" s="30"/>
      <c r="C64" s="31"/>
      <c r="D64" s="31"/>
      <c r="E64" s="40"/>
      <c r="F64" s="33" t="str">
        <f>IFERROR(VLOOKUP(D64&amp;E64,入力しない!$D$2:$E$47,2,FALSE),"")</f>
        <v/>
      </c>
      <c r="G64" s="94"/>
      <c r="H64" s="37" t="str">
        <f t="shared" si="7"/>
        <v/>
      </c>
      <c r="I64" s="126" t="str">
        <f t="shared" si="8"/>
        <v/>
      </c>
      <c r="J64" s="19" t="str">
        <f t="shared" si="5"/>
        <v/>
      </c>
      <c r="K64" s="34" t="b">
        <f t="shared" si="6"/>
        <v>0</v>
      </c>
    </row>
    <row r="65" spans="1:11" ht="30" customHeight="1" x14ac:dyDescent="0.2">
      <c r="A65" s="24" t="str">
        <f t="shared" si="4"/>
        <v/>
      </c>
      <c r="B65" s="30"/>
      <c r="C65" s="31"/>
      <c r="D65" s="31"/>
      <c r="E65" s="40"/>
      <c r="F65" s="33" t="str">
        <f>IFERROR(VLOOKUP(D65&amp;E65,入力しない!$D$2:$E$47,2,FALSE),"")</f>
        <v/>
      </c>
      <c r="G65" s="94"/>
      <c r="H65" s="37" t="str">
        <f t="shared" si="7"/>
        <v/>
      </c>
      <c r="I65" s="126" t="str">
        <f t="shared" si="8"/>
        <v/>
      </c>
      <c r="J65" s="19" t="str">
        <f t="shared" si="5"/>
        <v/>
      </c>
      <c r="K65" s="34" t="b">
        <f t="shared" si="6"/>
        <v>0</v>
      </c>
    </row>
    <row r="66" spans="1:11" ht="30" customHeight="1" x14ac:dyDescent="0.2">
      <c r="A66" s="24" t="str">
        <f t="shared" si="4"/>
        <v/>
      </c>
      <c r="B66" s="30"/>
      <c r="C66" s="31"/>
      <c r="D66" s="31"/>
      <c r="E66" s="40"/>
      <c r="F66" s="33" t="str">
        <f>IFERROR(VLOOKUP(D66&amp;E66,入力しない!$D$2:$E$47,2,FALSE),"")</f>
        <v/>
      </c>
      <c r="G66" s="94"/>
      <c r="H66" s="37" t="str">
        <f t="shared" si="7"/>
        <v/>
      </c>
      <c r="I66" s="126" t="str">
        <f t="shared" si="8"/>
        <v/>
      </c>
      <c r="J66" s="19" t="str">
        <f t="shared" si="5"/>
        <v/>
      </c>
      <c r="K66" s="34" t="b">
        <f t="shared" si="6"/>
        <v>0</v>
      </c>
    </row>
    <row r="67" spans="1:11" ht="30" customHeight="1" x14ac:dyDescent="0.2">
      <c r="A67" s="24" t="str">
        <f t="shared" si="4"/>
        <v/>
      </c>
      <c r="B67" s="30"/>
      <c r="C67" s="31"/>
      <c r="D67" s="31"/>
      <c r="E67" s="40"/>
      <c r="F67" s="33" t="str">
        <f>IFERROR(VLOOKUP(D67&amp;E67,入力しない!$D$2:$E$47,2,FALSE),"")</f>
        <v/>
      </c>
      <c r="G67" s="94"/>
      <c r="H67" s="37" t="str">
        <f t="shared" si="7"/>
        <v/>
      </c>
      <c r="I67" s="126" t="str">
        <f t="shared" si="8"/>
        <v/>
      </c>
      <c r="J67" s="19" t="str">
        <f t="shared" si="5"/>
        <v/>
      </c>
      <c r="K67" s="34" t="b">
        <f t="shared" si="6"/>
        <v>0</v>
      </c>
    </row>
    <row r="68" spans="1:11" ht="30" customHeight="1" x14ac:dyDescent="0.2">
      <c r="A68" s="24" t="str">
        <f t="shared" si="4"/>
        <v/>
      </c>
      <c r="B68" s="30"/>
      <c r="C68" s="31"/>
      <c r="D68" s="31"/>
      <c r="E68" s="40"/>
      <c r="F68" s="33" t="str">
        <f>IFERROR(VLOOKUP(D68&amp;E68,入力しない!$D$2:$E$47,2,FALSE),"")</f>
        <v/>
      </c>
      <c r="G68" s="94"/>
      <c r="H68" s="37" t="str">
        <f t="shared" si="7"/>
        <v/>
      </c>
      <c r="I68" s="126" t="str">
        <f t="shared" si="8"/>
        <v/>
      </c>
      <c r="J68" s="19" t="str">
        <f t="shared" si="5"/>
        <v/>
      </c>
      <c r="K68" s="34" t="b">
        <f t="shared" si="6"/>
        <v>0</v>
      </c>
    </row>
    <row r="69" spans="1:11" ht="30" customHeight="1" x14ac:dyDescent="0.2">
      <c r="A69" s="24" t="str">
        <f t="shared" si="4"/>
        <v/>
      </c>
      <c r="B69" s="30"/>
      <c r="C69" s="31"/>
      <c r="D69" s="31"/>
      <c r="E69" s="40"/>
      <c r="F69" s="33" t="str">
        <f>IFERROR(VLOOKUP(D69&amp;E69,入力しない!$D$2:$E$47,2,FALSE),"")</f>
        <v/>
      </c>
      <c r="G69" s="94"/>
      <c r="H69" s="37" t="str">
        <f t="shared" si="7"/>
        <v/>
      </c>
      <c r="I69" s="126" t="str">
        <f t="shared" si="8"/>
        <v/>
      </c>
      <c r="J69" s="19" t="str">
        <f t="shared" ref="J69:J100" si="9">B69&amp;D69</f>
        <v/>
      </c>
      <c r="K69" s="34" t="b">
        <f t="shared" ref="K69:K100" si="10">COUNTIF(J:J,J69)=1</f>
        <v>0</v>
      </c>
    </row>
    <row r="70" spans="1:11" ht="30" customHeight="1" x14ac:dyDescent="0.2">
      <c r="A70" s="24" t="str">
        <f t="shared" si="4"/>
        <v/>
      </c>
      <c r="B70" s="30"/>
      <c r="C70" s="31"/>
      <c r="D70" s="31"/>
      <c r="E70" s="40"/>
      <c r="F70" s="33" t="str">
        <f>IFERROR(VLOOKUP(D70&amp;E70,入力しない!$D$2:$E$47,2,FALSE),"")</f>
        <v/>
      </c>
      <c r="G70" s="94"/>
      <c r="H70" s="37" t="str">
        <f t="shared" si="7"/>
        <v/>
      </c>
      <c r="I70" s="126" t="str">
        <f t="shared" si="8"/>
        <v/>
      </c>
      <c r="J70" s="19" t="str">
        <f t="shared" si="9"/>
        <v/>
      </c>
      <c r="K70" s="34" t="b">
        <f t="shared" si="10"/>
        <v>0</v>
      </c>
    </row>
    <row r="71" spans="1:11" ht="30" customHeight="1" x14ac:dyDescent="0.2">
      <c r="A71" s="24" t="str">
        <f t="shared" ref="A71:A134" si="11">IF(B71="","",A70+1)</f>
        <v/>
      </c>
      <c r="B71" s="30"/>
      <c r="C71" s="31"/>
      <c r="D71" s="31"/>
      <c r="E71" s="40"/>
      <c r="F71" s="33" t="str">
        <f>IFERROR(VLOOKUP(D71&amp;E71,入力しない!$D$2:$E$47,2,FALSE),"")</f>
        <v/>
      </c>
      <c r="G71" s="94"/>
      <c r="H71" s="37" t="str">
        <f t="shared" si="7"/>
        <v/>
      </c>
      <c r="I71" s="126" t="str">
        <f t="shared" si="8"/>
        <v/>
      </c>
      <c r="J71" s="19" t="str">
        <f t="shared" si="9"/>
        <v/>
      </c>
      <c r="K71" s="34" t="b">
        <f t="shared" si="10"/>
        <v>0</v>
      </c>
    </row>
    <row r="72" spans="1:11" ht="30" customHeight="1" x14ac:dyDescent="0.2">
      <c r="A72" s="24" t="str">
        <f t="shared" si="11"/>
        <v/>
      </c>
      <c r="B72" s="30"/>
      <c r="C72" s="31"/>
      <c r="D72" s="31"/>
      <c r="E72" s="40"/>
      <c r="F72" s="33" t="str">
        <f>IFERROR(VLOOKUP(D72&amp;E72,入力しない!$D$2:$E$47,2,FALSE),"")</f>
        <v/>
      </c>
      <c r="G72" s="94"/>
      <c r="H72" s="37" t="str">
        <f t="shared" si="7"/>
        <v/>
      </c>
      <c r="I72" s="126" t="str">
        <f t="shared" si="8"/>
        <v/>
      </c>
      <c r="J72" s="19" t="str">
        <f t="shared" si="9"/>
        <v/>
      </c>
      <c r="K72" s="34" t="b">
        <f t="shared" si="10"/>
        <v>0</v>
      </c>
    </row>
    <row r="73" spans="1:11" ht="30" customHeight="1" x14ac:dyDescent="0.2">
      <c r="A73" s="24" t="str">
        <f t="shared" si="11"/>
        <v/>
      </c>
      <c r="B73" s="30"/>
      <c r="C73" s="31"/>
      <c r="D73" s="31"/>
      <c r="E73" s="40"/>
      <c r="F73" s="33" t="str">
        <f>IFERROR(VLOOKUP(D73&amp;E73,入力しない!$D$2:$E$47,2,FALSE),"")</f>
        <v/>
      </c>
      <c r="G73" s="94"/>
      <c r="H73" s="37" t="str">
        <f t="shared" si="7"/>
        <v/>
      </c>
      <c r="I73" s="126" t="str">
        <f t="shared" si="8"/>
        <v/>
      </c>
      <c r="J73" s="19" t="str">
        <f t="shared" si="9"/>
        <v/>
      </c>
      <c r="K73" s="34" t="b">
        <f t="shared" si="10"/>
        <v>0</v>
      </c>
    </row>
    <row r="74" spans="1:11" ht="30" customHeight="1" x14ac:dyDescent="0.2">
      <c r="A74" s="24" t="str">
        <f t="shared" si="11"/>
        <v/>
      </c>
      <c r="B74" s="30"/>
      <c r="C74" s="31"/>
      <c r="D74" s="31"/>
      <c r="E74" s="40"/>
      <c r="F74" s="33" t="str">
        <f>IFERROR(VLOOKUP(D74&amp;E74,入力しない!$D$2:$E$47,2,FALSE),"")</f>
        <v/>
      </c>
      <c r="G74" s="94"/>
      <c r="H74" s="37" t="str">
        <f t="shared" si="7"/>
        <v/>
      </c>
      <c r="I74" s="126" t="str">
        <f t="shared" si="8"/>
        <v/>
      </c>
      <c r="J74" s="19" t="str">
        <f t="shared" si="9"/>
        <v/>
      </c>
      <c r="K74" s="34" t="b">
        <f t="shared" si="10"/>
        <v>0</v>
      </c>
    </row>
    <row r="75" spans="1:11" ht="30" customHeight="1" x14ac:dyDescent="0.2">
      <c r="A75" s="24" t="str">
        <f t="shared" si="11"/>
        <v/>
      </c>
      <c r="B75" s="30"/>
      <c r="C75" s="31"/>
      <c r="D75" s="31"/>
      <c r="E75" s="40"/>
      <c r="F75" s="33" t="str">
        <f>IFERROR(VLOOKUP(D75&amp;E75,入力しない!$D$2:$E$47,2,FALSE),"")</f>
        <v/>
      </c>
      <c r="G75" s="94"/>
      <c r="H75" s="37" t="str">
        <f t="shared" si="7"/>
        <v/>
      </c>
      <c r="I75" s="126" t="str">
        <f t="shared" si="8"/>
        <v/>
      </c>
      <c r="J75" s="19" t="str">
        <f t="shared" si="9"/>
        <v/>
      </c>
      <c r="K75" s="34" t="b">
        <f t="shared" si="10"/>
        <v>0</v>
      </c>
    </row>
    <row r="76" spans="1:11" ht="30" customHeight="1" x14ac:dyDescent="0.2">
      <c r="A76" s="24" t="str">
        <f t="shared" si="11"/>
        <v/>
      </c>
      <c r="B76" s="30"/>
      <c r="C76" s="31"/>
      <c r="D76" s="31"/>
      <c r="E76" s="40"/>
      <c r="F76" s="33" t="str">
        <f>IFERROR(VLOOKUP(D76&amp;E76,入力しない!$D$2:$E$47,2,FALSE),"")</f>
        <v/>
      </c>
      <c r="G76" s="94"/>
      <c r="H76" s="37" t="str">
        <f t="shared" si="7"/>
        <v/>
      </c>
      <c r="I76" s="126" t="str">
        <f t="shared" si="8"/>
        <v/>
      </c>
      <c r="J76" s="19" t="str">
        <f t="shared" si="9"/>
        <v/>
      </c>
      <c r="K76" s="34" t="b">
        <f t="shared" si="10"/>
        <v>0</v>
      </c>
    </row>
    <row r="77" spans="1:11" ht="30" customHeight="1" x14ac:dyDescent="0.2">
      <c r="A77" s="24" t="str">
        <f t="shared" si="11"/>
        <v/>
      </c>
      <c r="B77" s="30"/>
      <c r="C77" s="31"/>
      <c r="D77" s="31"/>
      <c r="E77" s="40"/>
      <c r="F77" s="33" t="str">
        <f>IFERROR(VLOOKUP(D77&amp;E77,入力しない!$D$2:$E$47,2,FALSE),"")</f>
        <v/>
      </c>
      <c r="G77" s="94"/>
      <c r="H77" s="37" t="str">
        <f t="shared" si="7"/>
        <v/>
      </c>
      <c r="I77" s="126" t="str">
        <f t="shared" si="8"/>
        <v/>
      </c>
      <c r="J77" s="19" t="str">
        <f t="shared" si="9"/>
        <v/>
      </c>
      <c r="K77" s="34" t="b">
        <f t="shared" si="10"/>
        <v>0</v>
      </c>
    </row>
    <row r="78" spans="1:11" ht="30" customHeight="1" x14ac:dyDescent="0.2">
      <c r="A78" s="24" t="str">
        <f t="shared" si="11"/>
        <v/>
      </c>
      <c r="B78" s="30"/>
      <c r="C78" s="31"/>
      <c r="D78" s="31"/>
      <c r="E78" s="40"/>
      <c r="F78" s="33" t="str">
        <f>IFERROR(VLOOKUP(D78&amp;E78,入力しない!$D$2:$E$47,2,FALSE),"")</f>
        <v/>
      </c>
      <c r="G78" s="94"/>
      <c r="H78" s="37" t="str">
        <f t="shared" si="7"/>
        <v/>
      </c>
      <c r="I78" s="126" t="str">
        <f t="shared" si="8"/>
        <v/>
      </c>
      <c r="J78" s="19" t="str">
        <f t="shared" si="9"/>
        <v/>
      </c>
      <c r="K78" s="34" t="b">
        <f t="shared" si="10"/>
        <v>0</v>
      </c>
    </row>
    <row r="79" spans="1:11" ht="30" customHeight="1" x14ac:dyDescent="0.2">
      <c r="A79" s="24" t="str">
        <f t="shared" si="11"/>
        <v/>
      </c>
      <c r="B79" s="30"/>
      <c r="C79" s="31"/>
      <c r="D79" s="31"/>
      <c r="E79" s="40"/>
      <c r="F79" s="33" t="str">
        <f>IFERROR(VLOOKUP(D79&amp;E79,入力しない!$D$2:$E$47,2,FALSE),"")</f>
        <v/>
      </c>
      <c r="G79" s="94"/>
      <c r="H79" s="37" t="str">
        <f t="shared" si="7"/>
        <v/>
      </c>
      <c r="I79" s="126" t="str">
        <f t="shared" si="8"/>
        <v/>
      </c>
      <c r="J79" s="19" t="str">
        <f t="shared" si="9"/>
        <v/>
      </c>
      <c r="K79" s="34" t="b">
        <f t="shared" si="10"/>
        <v>0</v>
      </c>
    </row>
    <row r="80" spans="1:11" ht="30" customHeight="1" x14ac:dyDescent="0.2">
      <c r="A80" s="24" t="str">
        <f t="shared" si="11"/>
        <v/>
      </c>
      <c r="B80" s="30"/>
      <c r="C80" s="31"/>
      <c r="D80" s="31"/>
      <c r="E80" s="40"/>
      <c r="F80" s="33" t="str">
        <f>IFERROR(VLOOKUP(D80&amp;E80,入力しない!$D$2:$E$47,2,FALSE),"")</f>
        <v/>
      </c>
      <c r="G80" s="94"/>
      <c r="H80" s="37" t="str">
        <f t="shared" si="7"/>
        <v/>
      </c>
      <c r="I80" s="126" t="str">
        <f t="shared" si="8"/>
        <v/>
      </c>
      <c r="J80" s="19" t="str">
        <f t="shared" si="9"/>
        <v/>
      </c>
      <c r="K80" s="34" t="b">
        <f t="shared" si="10"/>
        <v>0</v>
      </c>
    </row>
    <row r="81" spans="1:11" ht="30" customHeight="1" x14ac:dyDescent="0.2">
      <c r="A81" s="24" t="str">
        <f t="shared" si="11"/>
        <v/>
      </c>
      <c r="B81" s="30"/>
      <c r="C81" s="31"/>
      <c r="D81" s="31"/>
      <c r="E81" s="40"/>
      <c r="F81" s="33" t="str">
        <f>IFERROR(VLOOKUP(D81&amp;E81,入力しない!$D$2:$E$47,2,FALSE),"")</f>
        <v/>
      </c>
      <c r="G81" s="94"/>
      <c r="H81" s="37" t="str">
        <f t="shared" si="7"/>
        <v/>
      </c>
      <c r="I81" s="126" t="str">
        <f t="shared" si="8"/>
        <v/>
      </c>
      <c r="J81" s="19" t="str">
        <f t="shared" si="9"/>
        <v/>
      </c>
      <c r="K81" s="34" t="b">
        <f t="shared" si="10"/>
        <v>0</v>
      </c>
    </row>
    <row r="82" spans="1:11" ht="30" customHeight="1" x14ac:dyDescent="0.2">
      <c r="A82" s="24" t="str">
        <f t="shared" si="11"/>
        <v/>
      </c>
      <c r="B82" s="30"/>
      <c r="C82" s="31"/>
      <c r="D82" s="31"/>
      <c r="E82" s="40"/>
      <c r="F82" s="33" t="str">
        <f>IFERROR(VLOOKUP(D82&amp;E82,入力しない!$D$2:$E$47,2,FALSE),"")</f>
        <v/>
      </c>
      <c r="G82" s="94"/>
      <c r="H82" s="37" t="str">
        <f t="shared" si="7"/>
        <v/>
      </c>
      <c r="I82" s="126" t="str">
        <f t="shared" si="8"/>
        <v/>
      </c>
      <c r="J82" s="19" t="str">
        <f t="shared" si="9"/>
        <v/>
      </c>
      <c r="K82" s="34" t="b">
        <f t="shared" si="10"/>
        <v>0</v>
      </c>
    </row>
    <row r="83" spans="1:11" ht="30" customHeight="1" x14ac:dyDescent="0.2">
      <c r="A83" s="24" t="str">
        <f t="shared" si="11"/>
        <v/>
      </c>
      <c r="B83" s="30"/>
      <c r="C83" s="31"/>
      <c r="D83" s="31"/>
      <c r="E83" s="40"/>
      <c r="F83" s="33" t="str">
        <f>IFERROR(VLOOKUP(D83&amp;E83,入力しない!$D$2:$E$47,2,FALSE),"")</f>
        <v/>
      </c>
      <c r="G83" s="94"/>
      <c r="H83" s="37" t="str">
        <f t="shared" si="7"/>
        <v/>
      </c>
      <c r="I83" s="126" t="str">
        <f t="shared" si="8"/>
        <v/>
      </c>
      <c r="J83" s="19" t="str">
        <f t="shared" si="9"/>
        <v/>
      </c>
      <c r="K83" s="34" t="b">
        <f t="shared" si="10"/>
        <v>0</v>
      </c>
    </row>
    <row r="84" spans="1:11" ht="30" customHeight="1" x14ac:dyDescent="0.2">
      <c r="A84" s="24" t="str">
        <f t="shared" si="11"/>
        <v/>
      </c>
      <c r="B84" s="30"/>
      <c r="C84" s="31"/>
      <c r="D84" s="31"/>
      <c r="E84" s="40"/>
      <c r="F84" s="33" t="str">
        <f>IFERROR(VLOOKUP(D84&amp;E84,入力しない!$D$2:$E$47,2,FALSE),"")</f>
        <v/>
      </c>
      <c r="G84" s="94"/>
      <c r="H84" s="37" t="str">
        <f t="shared" si="7"/>
        <v/>
      </c>
      <c r="I84" s="126" t="str">
        <f t="shared" si="8"/>
        <v/>
      </c>
      <c r="J84" s="19" t="str">
        <f t="shared" si="9"/>
        <v/>
      </c>
      <c r="K84" s="34" t="b">
        <f t="shared" si="10"/>
        <v>0</v>
      </c>
    </row>
    <row r="85" spans="1:11" ht="30" customHeight="1" x14ac:dyDescent="0.2">
      <c r="A85" s="24" t="str">
        <f t="shared" si="11"/>
        <v/>
      </c>
      <c r="B85" s="30"/>
      <c r="C85" s="31"/>
      <c r="D85" s="31"/>
      <c r="E85" s="40"/>
      <c r="F85" s="33" t="str">
        <f>IFERROR(VLOOKUP(D85&amp;E85,入力しない!$D$2:$E$47,2,FALSE),"")</f>
        <v/>
      </c>
      <c r="G85" s="94"/>
      <c r="H85" s="37" t="str">
        <f t="shared" si="7"/>
        <v/>
      </c>
      <c r="I85" s="126" t="str">
        <f t="shared" si="8"/>
        <v/>
      </c>
      <c r="J85" s="19" t="str">
        <f t="shared" si="9"/>
        <v/>
      </c>
      <c r="K85" s="34" t="b">
        <f t="shared" si="10"/>
        <v>0</v>
      </c>
    </row>
    <row r="86" spans="1:11" ht="30" customHeight="1" x14ac:dyDescent="0.2">
      <c r="A86" s="24" t="str">
        <f t="shared" si="11"/>
        <v/>
      </c>
      <c r="B86" s="30"/>
      <c r="C86" s="31"/>
      <c r="D86" s="31"/>
      <c r="E86" s="40"/>
      <c r="F86" s="33" t="str">
        <f>IFERROR(VLOOKUP(D86&amp;E86,入力しない!$D$2:$E$47,2,FALSE),"")</f>
        <v/>
      </c>
      <c r="G86" s="94"/>
      <c r="H86" s="37" t="str">
        <f t="shared" si="7"/>
        <v/>
      </c>
      <c r="I86" s="126" t="str">
        <f t="shared" si="8"/>
        <v/>
      </c>
      <c r="J86" s="19" t="str">
        <f t="shared" si="9"/>
        <v/>
      </c>
      <c r="K86" s="34" t="b">
        <f t="shared" si="10"/>
        <v>0</v>
      </c>
    </row>
    <row r="87" spans="1:11" ht="30" customHeight="1" x14ac:dyDescent="0.2">
      <c r="A87" s="24" t="str">
        <f t="shared" si="11"/>
        <v/>
      </c>
      <c r="B87" s="30"/>
      <c r="C87" s="31"/>
      <c r="D87" s="31"/>
      <c r="E87" s="40"/>
      <c r="F87" s="33" t="str">
        <f>IFERROR(VLOOKUP(D87&amp;E87,入力しない!$D$2:$E$47,2,FALSE),"")</f>
        <v/>
      </c>
      <c r="G87" s="94"/>
      <c r="H87" s="37" t="str">
        <f t="shared" si="7"/>
        <v/>
      </c>
      <c r="I87" s="126" t="str">
        <f t="shared" si="8"/>
        <v/>
      </c>
      <c r="J87" s="19" t="str">
        <f t="shared" si="9"/>
        <v/>
      </c>
      <c r="K87" s="34" t="b">
        <f t="shared" si="10"/>
        <v>0</v>
      </c>
    </row>
    <row r="88" spans="1:11" ht="30" customHeight="1" x14ac:dyDescent="0.2">
      <c r="A88" s="24" t="str">
        <f t="shared" si="11"/>
        <v/>
      </c>
      <c r="B88" s="30"/>
      <c r="C88" s="31"/>
      <c r="D88" s="31"/>
      <c r="E88" s="40"/>
      <c r="F88" s="33" t="str">
        <f>IFERROR(VLOOKUP(D88&amp;E88,入力しない!$D$2:$E$47,2,FALSE),"")</f>
        <v/>
      </c>
      <c r="G88" s="94"/>
      <c r="H88" s="37" t="str">
        <f t="shared" si="7"/>
        <v/>
      </c>
      <c r="I88" s="126" t="str">
        <f t="shared" si="8"/>
        <v/>
      </c>
      <c r="J88" s="19" t="str">
        <f t="shared" si="9"/>
        <v/>
      </c>
      <c r="K88" s="34" t="b">
        <f t="shared" si="10"/>
        <v>0</v>
      </c>
    </row>
    <row r="89" spans="1:11" ht="30" customHeight="1" x14ac:dyDescent="0.2">
      <c r="A89" s="24" t="str">
        <f t="shared" si="11"/>
        <v/>
      </c>
      <c r="B89" s="30"/>
      <c r="C89" s="31"/>
      <c r="D89" s="31"/>
      <c r="E89" s="40"/>
      <c r="F89" s="33" t="str">
        <f>IFERROR(VLOOKUP(D89&amp;E89,入力しない!$D$2:$E$47,2,FALSE),"")</f>
        <v/>
      </c>
      <c r="G89" s="94"/>
      <c r="H89" s="37" t="str">
        <f t="shared" si="7"/>
        <v/>
      </c>
      <c r="I89" s="126" t="str">
        <f t="shared" si="8"/>
        <v/>
      </c>
      <c r="J89" s="19" t="str">
        <f t="shared" si="9"/>
        <v/>
      </c>
      <c r="K89" s="34" t="b">
        <f t="shared" si="10"/>
        <v>0</v>
      </c>
    </row>
    <row r="90" spans="1:11" ht="30" customHeight="1" x14ac:dyDescent="0.2">
      <c r="A90" s="24" t="str">
        <f t="shared" si="11"/>
        <v/>
      </c>
      <c r="B90" s="30"/>
      <c r="C90" s="31"/>
      <c r="D90" s="31"/>
      <c r="E90" s="40"/>
      <c r="F90" s="33" t="str">
        <f>IFERROR(VLOOKUP(D90&amp;E90,入力しない!$D$2:$E$47,2,FALSE),"")</f>
        <v/>
      </c>
      <c r="G90" s="94"/>
      <c r="H90" s="37" t="str">
        <f t="shared" si="7"/>
        <v/>
      </c>
      <c r="I90" s="126" t="str">
        <f t="shared" si="8"/>
        <v/>
      </c>
      <c r="J90" s="19" t="str">
        <f t="shared" si="9"/>
        <v/>
      </c>
      <c r="K90" s="34" t="b">
        <f t="shared" si="10"/>
        <v>0</v>
      </c>
    </row>
    <row r="91" spans="1:11" ht="30" customHeight="1" x14ac:dyDescent="0.2">
      <c r="A91" s="24" t="str">
        <f t="shared" si="11"/>
        <v/>
      </c>
      <c r="B91" s="30"/>
      <c r="C91" s="31"/>
      <c r="D91" s="31"/>
      <c r="E91" s="40"/>
      <c r="F91" s="33" t="str">
        <f>IFERROR(VLOOKUP(D91&amp;E91,入力しない!$D$2:$E$47,2,FALSE),"")</f>
        <v/>
      </c>
      <c r="G91" s="94"/>
      <c r="H91" s="37" t="str">
        <f t="shared" si="7"/>
        <v/>
      </c>
      <c r="I91" s="126" t="str">
        <f t="shared" si="8"/>
        <v/>
      </c>
      <c r="J91" s="19" t="str">
        <f t="shared" si="9"/>
        <v/>
      </c>
      <c r="K91" s="34" t="b">
        <f t="shared" si="10"/>
        <v>0</v>
      </c>
    </row>
    <row r="92" spans="1:11" ht="30" customHeight="1" x14ac:dyDescent="0.2">
      <c r="A92" s="24" t="str">
        <f t="shared" si="11"/>
        <v/>
      </c>
      <c r="B92" s="30"/>
      <c r="C92" s="31"/>
      <c r="D92" s="31"/>
      <c r="E92" s="40"/>
      <c r="F92" s="33" t="str">
        <f>IFERROR(VLOOKUP(D92&amp;E92,入力しない!$D$2:$E$47,2,FALSE),"")</f>
        <v/>
      </c>
      <c r="G92" s="94"/>
      <c r="H92" s="37" t="str">
        <f t="shared" si="7"/>
        <v/>
      </c>
      <c r="I92" s="126" t="str">
        <f t="shared" si="8"/>
        <v/>
      </c>
      <c r="J92" s="19" t="str">
        <f t="shared" si="9"/>
        <v/>
      </c>
      <c r="K92" s="34" t="b">
        <f t="shared" si="10"/>
        <v>0</v>
      </c>
    </row>
    <row r="93" spans="1:11" ht="30" customHeight="1" x14ac:dyDescent="0.2">
      <c r="A93" s="24" t="str">
        <f t="shared" si="11"/>
        <v/>
      </c>
      <c r="B93" s="30"/>
      <c r="C93" s="31"/>
      <c r="D93" s="31"/>
      <c r="E93" s="40"/>
      <c r="F93" s="33" t="str">
        <f>IFERROR(VLOOKUP(D93&amp;E93,入力しない!$D$2:$E$47,2,FALSE),"")</f>
        <v/>
      </c>
      <c r="G93" s="94"/>
      <c r="H93" s="37" t="str">
        <f t="shared" si="7"/>
        <v/>
      </c>
      <c r="I93" s="126" t="str">
        <f t="shared" si="8"/>
        <v/>
      </c>
      <c r="J93" s="19" t="str">
        <f t="shared" si="9"/>
        <v/>
      </c>
      <c r="K93" s="34" t="b">
        <f t="shared" si="10"/>
        <v>0</v>
      </c>
    </row>
    <row r="94" spans="1:11" ht="30" customHeight="1" x14ac:dyDescent="0.2">
      <c r="A94" s="24" t="str">
        <f t="shared" si="11"/>
        <v/>
      </c>
      <c r="B94" s="30"/>
      <c r="C94" s="31"/>
      <c r="D94" s="31"/>
      <c r="E94" s="40"/>
      <c r="F94" s="33" t="str">
        <f>IFERROR(VLOOKUP(D94&amp;E94,入力しない!$D$2:$E$47,2,FALSE),"")</f>
        <v/>
      </c>
      <c r="G94" s="94"/>
      <c r="H94" s="37" t="str">
        <f t="shared" si="7"/>
        <v/>
      </c>
      <c r="I94" s="126" t="str">
        <f t="shared" si="8"/>
        <v/>
      </c>
      <c r="J94" s="19" t="str">
        <f t="shared" si="9"/>
        <v/>
      </c>
      <c r="K94" s="34" t="b">
        <f t="shared" si="10"/>
        <v>0</v>
      </c>
    </row>
    <row r="95" spans="1:11" ht="30" customHeight="1" x14ac:dyDescent="0.2">
      <c r="A95" s="24" t="str">
        <f t="shared" si="11"/>
        <v/>
      </c>
      <c r="B95" s="30"/>
      <c r="C95" s="31"/>
      <c r="D95" s="31"/>
      <c r="E95" s="40"/>
      <c r="F95" s="33" t="str">
        <f>IFERROR(VLOOKUP(D95&amp;E95,入力しない!$D$2:$E$47,2,FALSE),"")</f>
        <v/>
      </c>
      <c r="G95" s="94"/>
      <c r="H95" s="37" t="str">
        <f t="shared" si="7"/>
        <v/>
      </c>
      <c r="I95" s="126" t="str">
        <f t="shared" si="8"/>
        <v/>
      </c>
      <c r="J95" s="19" t="str">
        <f t="shared" si="9"/>
        <v/>
      </c>
      <c r="K95" s="34" t="b">
        <f t="shared" si="10"/>
        <v>0</v>
      </c>
    </row>
    <row r="96" spans="1:11" ht="30" customHeight="1" x14ac:dyDescent="0.2">
      <c r="A96" s="24" t="str">
        <f t="shared" si="11"/>
        <v/>
      </c>
      <c r="B96" s="30"/>
      <c r="C96" s="31"/>
      <c r="D96" s="31"/>
      <c r="E96" s="40"/>
      <c r="F96" s="33" t="str">
        <f>IFERROR(VLOOKUP(D96&amp;E96,入力しない!$D$2:$E$47,2,FALSE),"")</f>
        <v/>
      </c>
      <c r="G96" s="94"/>
      <c r="H96" s="37" t="str">
        <f t="shared" si="7"/>
        <v/>
      </c>
      <c r="I96" s="126" t="str">
        <f t="shared" si="8"/>
        <v/>
      </c>
      <c r="J96" s="19" t="str">
        <f t="shared" si="9"/>
        <v/>
      </c>
      <c r="K96" s="34" t="b">
        <f t="shared" si="10"/>
        <v>0</v>
      </c>
    </row>
    <row r="97" spans="1:11" ht="30" customHeight="1" x14ac:dyDescent="0.2">
      <c r="A97" s="24" t="str">
        <f t="shared" si="11"/>
        <v/>
      </c>
      <c r="B97" s="30"/>
      <c r="C97" s="31"/>
      <c r="D97" s="31"/>
      <c r="E97" s="40"/>
      <c r="F97" s="33" t="str">
        <f>IFERROR(VLOOKUP(D97&amp;E97,入力しない!$D$2:$E$47,2,FALSE),"")</f>
        <v/>
      </c>
      <c r="G97" s="94"/>
      <c r="H97" s="37" t="str">
        <f t="shared" si="7"/>
        <v/>
      </c>
      <c r="I97" s="126" t="str">
        <f t="shared" si="8"/>
        <v/>
      </c>
      <c r="J97" s="19" t="str">
        <f t="shared" si="9"/>
        <v/>
      </c>
      <c r="K97" s="34" t="b">
        <f t="shared" si="10"/>
        <v>0</v>
      </c>
    </row>
    <row r="98" spans="1:11" ht="30" customHeight="1" x14ac:dyDescent="0.2">
      <c r="A98" s="24" t="str">
        <f t="shared" si="11"/>
        <v/>
      </c>
      <c r="B98" s="30"/>
      <c r="C98" s="31"/>
      <c r="D98" s="31"/>
      <c r="E98" s="40"/>
      <c r="F98" s="33" t="str">
        <f>IFERROR(VLOOKUP(D98&amp;E98,入力しない!$D$2:$E$47,2,FALSE),"")</f>
        <v/>
      </c>
      <c r="G98" s="94"/>
      <c r="H98" s="37" t="str">
        <f t="shared" si="7"/>
        <v/>
      </c>
      <c r="I98" s="126" t="str">
        <f t="shared" si="8"/>
        <v/>
      </c>
      <c r="J98" s="19" t="str">
        <f t="shared" si="9"/>
        <v/>
      </c>
      <c r="K98" s="34" t="b">
        <f t="shared" si="10"/>
        <v>0</v>
      </c>
    </row>
    <row r="99" spans="1:11" ht="30" customHeight="1" x14ac:dyDescent="0.2">
      <c r="A99" s="24" t="str">
        <f t="shared" si="11"/>
        <v/>
      </c>
      <c r="B99" s="30"/>
      <c r="C99" s="31"/>
      <c r="D99" s="31"/>
      <c r="E99" s="40"/>
      <c r="F99" s="33" t="str">
        <f>IFERROR(VLOOKUP(D99&amp;E99,入力しない!$D$2:$E$47,2,FALSE),"")</f>
        <v/>
      </c>
      <c r="G99" s="94"/>
      <c r="H99" s="37" t="str">
        <f t="shared" si="7"/>
        <v/>
      </c>
      <c r="I99" s="126" t="str">
        <f t="shared" si="8"/>
        <v/>
      </c>
      <c r="J99" s="19" t="str">
        <f t="shared" si="9"/>
        <v/>
      </c>
      <c r="K99" s="34" t="b">
        <f t="shared" si="10"/>
        <v>0</v>
      </c>
    </row>
    <row r="100" spans="1:11" ht="30" customHeight="1" x14ac:dyDescent="0.2">
      <c r="A100" s="24" t="str">
        <f t="shared" si="11"/>
        <v/>
      </c>
      <c r="B100" s="30"/>
      <c r="C100" s="31"/>
      <c r="D100" s="31"/>
      <c r="E100" s="40"/>
      <c r="F100" s="33" t="str">
        <f>IFERROR(VLOOKUP(D100&amp;E100,入力しない!$D$2:$E$47,2,FALSE),"")</f>
        <v/>
      </c>
      <c r="G100" s="94"/>
      <c r="H100" s="37" t="str">
        <f t="shared" si="7"/>
        <v/>
      </c>
      <c r="I100" s="126" t="str">
        <f t="shared" si="8"/>
        <v/>
      </c>
      <c r="J100" s="19" t="str">
        <f t="shared" si="9"/>
        <v/>
      </c>
      <c r="K100" s="34" t="b">
        <f t="shared" si="10"/>
        <v>0</v>
      </c>
    </row>
    <row r="101" spans="1:11" ht="25" customHeight="1" x14ac:dyDescent="0.2">
      <c r="A101" s="24" t="str">
        <f t="shared" si="11"/>
        <v/>
      </c>
      <c r="B101" s="30"/>
      <c r="C101" s="31"/>
      <c r="D101" s="31"/>
      <c r="E101" s="40"/>
      <c r="F101" s="33" t="str">
        <f>IFERROR(VLOOKUP(D101&amp;E101,入力しない!$D$2:$E$47,2,FALSE),"")</f>
        <v/>
      </c>
      <c r="G101" s="36"/>
      <c r="H101" s="36"/>
      <c r="I101" s="127"/>
      <c r="J101" s="19" t="str">
        <f t="shared" ref="J101:J132" si="12">B101&amp;D101</f>
        <v/>
      </c>
      <c r="K101" s="34" t="b">
        <f t="shared" ref="K101:K132" si="13">COUNTIF(J:J,J101)=1</f>
        <v>0</v>
      </c>
    </row>
    <row r="102" spans="1:11" ht="25" customHeight="1" x14ac:dyDescent="0.2">
      <c r="A102" s="24" t="str">
        <f t="shared" si="11"/>
        <v/>
      </c>
      <c r="B102" s="30"/>
      <c r="C102" s="31"/>
      <c r="D102" s="31"/>
      <c r="E102" s="40"/>
      <c r="F102" s="33" t="str">
        <f>IFERROR(VLOOKUP(D102&amp;E102,入力しない!$D$2:$E$47,2,FALSE),"")</f>
        <v/>
      </c>
      <c r="G102" s="36"/>
      <c r="H102" s="36"/>
      <c r="I102" s="127"/>
      <c r="J102" s="19" t="str">
        <f t="shared" si="12"/>
        <v/>
      </c>
      <c r="K102" s="34" t="b">
        <f t="shared" si="13"/>
        <v>0</v>
      </c>
    </row>
    <row r="103" spans="1:11" ht="25" customHeight="1" x14ac:dyDescent="0.2">
      <c r="A103" s="24" t="str">
        <f t="shared" si="11"/>
        <v/>
      </c>
      <c r="B103" s="30"/>
      <c r="C103" s="31"/>
      <c r="D103" s="31"/>
      <c r="E103" s="40"/>
      <c r="F103" s="33" t="str">
        <f>IFERROR(VLOOKUP(D103&amp;E103,入力しない!$D$2:$E$47,2,FALSE),"")</f>
        <v/>
      </c>
      <c r="G103" s="36"/>
      <c r="H103" s="36"/>
      <c r="I103" s="127"/>
      <c r="J103" s="19" t="str">
        <f t="shared" si="12"/>
        <v/>
      </c>
      <c r="K103" s="34" t="b">
        <f t="shared" si="13"/>
        <v>0</v>
      </c>
    </row>
    <row r="104" spans="1:11" ht="25" customHeight="1" x14ac:dyDescent="0.2">
      <c r="A104" s="24" t="str">
        <f t="shared" si="11"/>
        <v/>
      </c>
      <c r="B104" s="30"/>
      <c r="C104" s="31"/>
      <c r="D104" s="31"/>
      <c r="E104" s="40"/>
      <c r="F104" s="33" t="str">
        <f>IFERROR(VLOOKUP(D104&amp;E104,入力しない!$D$2:$E$47,2,FALSE),"")</f>
        <v/>
      </c>
      <c r="G104" s="36"/>
      <c r="H104" s="36"/>
      <c r="I104" s="127"/>
      <c r="J104" s="19" t="str">
        <f t="shared" si="12"/>
        <v/>
      </c>
      <c r="K104" s="34" t="b">
        <f t="shared" si="13"/>
        <v>0</v>
      </c>
    </row>
    <row r="105" spans="1:11" ht="25" customHeight="1" x14ac:dyDescent="0.2">
      <c r="A105" s="24" t="str">
        <f t="shared" si="11"/>
        <v/>
      </c>
      <c r="B105" s="30"/>
      <c r="C105" s="31"/>
      <c r="D105" s="31"/>
      <c r="E105" s="40"/>
      <c r="F105" s="33" t="str">
        <f>IFERROR(VLOOKUP(D105&amp;E105,入力しない!$D$2:$E$47,2,FALSE),"")</f>
        <v/>
      </c>
      <c r="G105" s="36"/>
      <c r="H105" s="36"/>
      <c r="I105" s="127"/>
      <c r="J105" s="19" t="str">
        <f t="shared" si="12"/>
        <v/>
      </c>
      <c r="K105" s="34" t="b">
        <f t="shared" si="13"/>
        <v>0</v>
      </c>
    </row>
    <row r="106" spans="1:11" ht="25" customHeight="1" x14ac:dyDescent="0.2">
      <c r="A106" s="24" t="str">
        <f t="shared" si="11"/>
        <v/>
      </c>
      <c r="B106" s="30"/>
      <c r="C106" s="31"/>
      <c r="D106" s="31"/>
      <c r="E106" s="40"/>
      <c r="F106" s="33" t="str">
        <f>IFERROR(VLOOKUP(D106&amp;E106,入力しない!$D$2:$E$47,2,FALSE),"")</f>
        <v/>
      </c>
      <c r="G106" s="36"/>
      <c r="H106" s="36"/>
      <c r="I106" s="127"/>
      <c r="J106" s="19" t="str">
        <f t="shared" si="12"/>
        <v/>
      </c>
      <c r="K106" s="34" t="b">
        <f t="shared" si="13"/>
        <v>0</v>
      </c>
    </row>
    <row r="107" spans="1:11" ht="25" customHeight="1" x14ac:dyDescent="0.2">
      <c r="A107" s="24" t="str">
        <f t="shared" si="11"/>
        <v/>
      </c>
      <c r="B107" s="30"/>
      <c r="C107" s="31"/>
      <c r="D107" s="31"/>
      <c r="E107" s="40"/>
      <c r="F107" s="33" t="str">
        <f>IFERROR(VLOOKUP(D107&amp;E107,入力しない!$D$2:$E$47,2,FALSE),"")</f>
        <v/>
      </c>
      <c r="G107" s="36"/>
      <c r="H107" s="36"/>
      <c r="I107" s="127"/>
      <c r="J107" s="19" t="str">
        <f t="shared" si="12"/>
        <v/>
      </c>
      <c r="K107" s="34" t="b">
        <f t="shared" si="13"/>
        <v>0</v>
      </c>
    </row>
    <row r="108" spans="1:11" ht="25" customHeight="1" x14ac:dyDescent="0.2">
      <c r="A108" s="24" t="str">
        <f t="shared" si="11"/>
        <v/>
      </c>
      <c r="B108" s="30"/>
      <c r="C108" s="31"/>
      <c r="D108" s="31"/>
      <c r="E108" s="40"/>
      <c r="F108" s="33" t="str">
        <f>IFERROR(VLOOKUP(D108&amp;E108,入力しない!$D$2:$E$47,2,FALSE),"")</f>
        <v/>
      </c>
      <c r="G108" s="36"/>
      <c r="H108" s="36"/>
      <c r="I108" s="127"/>
      <c r="J108" s="19" t="str">
        <f t="shared" si="12"/>
        <v/>
      </c>
      <c r="K108" s="34" t="b">
        <f t="shared" si="13"/>
        <v>0</v>
      </c>
    </row>
    <row r="109" spans="1:11" ht="25" customHeight="1" x14ac:dyDescent="0.2">
      <c r="A109" s="24" t="str">
        <f t="shared" si="11"/>
        <v/>
      </c>
      <c r="B109" s="30"/>
      <c r="C109" s="31"/>
      <c r="D109" s="31"/>
      <c r="E109" s="40"/>
      <c r="F109" s="33" t="str">
        <f>IFERROR(VLOOKUP(D109&amp;E109,入力しない!$D$2:$E$47,2,FALSE),"")</f>
        <v/>
      </c>
      <c r="G109" s="36"/>
      <c r="H109" s="36"/>
      <c r="I109" s="127"/>
      <c r="J109" s="19" t="str">
        <f t="shared" si="12"/>
        <v/>
      </c>
      <c r="K109" s="34" t="b">
        <f t="shared" si="13"/>
        <v>0</v>
      </c>
    </row>
    <row r="110" spans="1:11" ht="25" customHeight="1" x14ac:dyDescent="0.2">
      <c r="A110" s="24" t="str">
        <f t="shared" si="11"/>
        <v/>
      </c>
      <c r="B110" s="30"/>
      <c r="C110" s="31"/>
      <c r="D110" s="31"/>
      <c r="E110" s="40"/>
      <c r="F110" s="33" t="str">
        <f>IFERROR(VLOOKUP(D110&amp;E110,入力しない!$D$2:$E$47,2,FALSE),"")</f>
        <v/>
      </c>
      <c r="G110" s="36"/>
      <c r="H110" s="36"/>
      <c r="I110" s="127"/>
      <c r="J110" s="19" t="str">
        <f t="shared" si="12"/>
        <v/>
      </c>
      <c r="K110" s="34" t="b">
        <f t="shared" si="13"/>
        <v>0</v>
      </c>
    </row>
    <row r="111" spans="1:11" ht="25" customHeight="1" x14ac:dyDescent="0.2">
      <c r="A111" s="24" t="str">
        <f t="shared" si="11"/>
        <v/>
      </c>
      <c r="B111" s="30"/>
      <c r="C111" s="31"/>
      <c r="D111" s="31"/>
      <c r="E111" s="40"/>
      <c r="F111" s="33" t="str">
        <f>IFERROR(VLOOKUP(D111&amp;E111,入力しない!$D$2:$E$47,2,FALSE),"")</f>
        <v/>
      </c>
      <c r="G111" s="36"/>
      <c r="H111" s="36"/>
      <c r="I111" s="127"/>
      <c r="J111" s="19" t="str">
        <f t="shared" si="12"/>
        <v/>
      </c>
      <c r="K111" s="34" t="b">
        <f t="shared" si="13"/>
        <v>0</v>
      </c>
    </row>
    <row r="112" spans="1:11" ht="25" customHeight="1" x14ac:dyDescent="0.2">
      <c r="A112" s="24" t="str">
        <f t="shared" si="11"/>
        <v/>
      </c>
      <c r="B112" s="30"/>
      <c r="C112" s="31"/>
      <c r="D112" s="31"/>
      <c r="E112" s="40"/>
      <c r="F112" s="33" t="str">
        <f>IFERROR(VLOOKUP(D112&amp;E112,入力しない!$D$2:$E$47,2,FALSE),"")</f>
        <v/>
      </c>
      <c r="G112" s="36"/>
      <c r="H112" s="36"/>
      <c r="I112" s="127"/>
      <c r="J112" s="19" t="str">
        <f t="shared" si="12"/>
        <v/>
      </c>
      <c r="K112" s="34" t="b">
        <f t="shared" si="13"/>
        <v>0</v>
      </c>
    </row>
    <row r="113" spans="1:11" ht="25" customHeight="1" x14ac:dyDescent="0.2">
      <c r="A113" s="24" t="str">
        <f t="shared" si="11"/>
        <v/>
      </c>
      <c r="B113" s="30"/>
      <c r="C113" s="31"/>
      <c r="D113" s="31"/>
      <c r="E113" s="40"/>
      <c r="F113" s="33" t="str">
        <f>IFERROR(VLOOKUP(D113&amp;E113,入力しない!$D$2:$E$47,2,FALSE),"")</f>
        <v/>
      </c>
      <c r="G113" s="36"/>
      <c r="H113" s="36"/>
      <c r="I113" s="127"/>
      <c r="J113" s="19" t="str">
        <f t="shared" si="12"/>
        <v/>
      </c>
      <c r="K113" s="34" t="b">
        <f t="shared" si="13"/>
        <v>0</v>
      </c>
    </row>
    <row r="114" spans="1:11" ht="25" customHeight="1" x14ac:dyDescent="0.2">
      <c r="A114" s="24" t="str">
        <f t="shared" si="11"/>
        <v/>
      </c>
      <c r="B114" s="30"/>
      <c r="C114" s="31"/>
      <c r="D114" s="31"/>
      <c r="E114" s="40"/>
      <c r="F114" s="33" t="str">
        <f>IFERROR(VLOOKUP(D114&amp;E114,入力しない!$D$2:$E$47,2,FALSE),"")</f>
        <v/>
      </c>
      <c r="G114" s="36"/>
      <c r="H114" s="36"/>
      <c r="I114" s="127"/>
      <c r="J114" s="19" t="str">
        <f t="shared" si="12"/>
        <v/>
      </c>
      <c r="K114" s="34" t="b">
        <f t="shared" si="13"/>
        <v>0</v>
      </c>
    </row>
    <row r="115" spans="1:11" ht="25" customHeight="1" x14ac:dyDescent="0.2">
      <c r="A115" s="24" t="str">
        <f t="shared" si="11"/>
        <v/>
      </c>
      <c r="B115" s="30"/>
      <c r="C115" s="31"/>
      <c r="D115" s="31"/>
      <c r="E115" s="40"/>
      <c r="F115" s="33" t="str">
        <f>IFERROR(VLOOKUP(D115&amp;E115,入力しない!$D$2:$E$47,2,FALSE),"")</f>
        <v/>
      </c>
      <c r="G115" s="36"/>
      <c r="H115" s="36"/>
      <c r="I115" s="127"/>
      <c r="J115" s="19" t="str">
        <f t="shared" si="12"/>
        <v/>
      </c>
      <c r="K115" s="34" t="b">
        <f t="shared" si="13"/>
        <v>0</v>
      </c>
    </row>
    <row r="116" spans="1:11" ht="25" customHeight="1" x14ac:dyDescent="0.2">
      <c r="A116" s="24" t="str">
        <f t="shared" si="11"/>
        <v/>
      </c>
      <c r="B116" s="30"/>
      <c r="C116" s="31"/>
      <c r="D116" s="31"/>
      <c r="E116" s="40"/>
      <c r="F116" s="33" t="str">
        <f>IFERROR(VLOOKUP(D116&amp;E116,入力しない!$D$2:$E$47,2,FALSE),"")</f>
        <v/>
      </c>
      <c r="G116" s="36"/>
      <c r="H116" s="36"/>
      <c r="I116" s="127"/>
      <c r="J116" s="19" t="str">
        <f t="shared" si="12"/>
        <v/>
      </c>
      <c r="K116" s="34" t="b">
        <f t="shared" si="13"/>
        <v>0</v>
      </c>
    </row>
    <row r="117" spans="1:11" ht="25" customHeight="1" x14ac:dyDescent="0.2">
      <c r="A117" s="24" t="str">
        <f t="shared" si="11"/>
        <v/>
      </c>
      <c r="B117" s="30"/>
      <c r="C117" s="31"/>
      <c r="D117" s="31"/>
      <c r="E117" s="40"/>
      <c r="F117" s="33" t="str">
        <f>IFERROR(VLOOKUP(D117&amp;E117,入力しない!$D$2:$E$47,2,FALSE),"")</f>
        <v/>
      </c>
      <c r="G117" s="36"/>
      <c r="H117" s="36"/>
      <c r="I117" s="127"/>
      <c r="J117" s="19" t="str">
        <f t="shared" si="12"/>
        <v/>
      </c>
      <c r="K117" s="34" t="b">
        <f t="shared" si="13"/>
        <v>0</v>
      </c>
    </row>
    <row r="118" spans="1:11" ht="25" customHeight="1" x14ac:dyDescent="0.2">
      <c r="A118" s="24" t="str">
        <f t="shared" si="11"/>
        <v/>
      </c>
      <c r="B118" s="30"/>
      <c r="C118" s="31"/>
      <c r="D118" s="31"/>
      <c r="E118" s="40"/>
      <c r="F118" s="33" t="str">
        <f>IFERROR(VLOOKUP(D118&amp;E118,入力しない!$D$2:$E$47,2,FALSE),"")</f>
        <v/>
      </c>
      <c r="G118" s="36"/>
      <c r="H118" s="36"/>
      <c r="I118" s="127"/>
      <c r="J118" s="19" t="str">
        <f t="shared" si="12"/>
        <v/>
      </c>
      <c r="K118" s="34" t="b">
        <f t="shared" si="13"/>
        <v>0</v>
      </c>
    </row>
    <row r="119" spans="1:11" ht="25" customHeight="1" x14ac:dyDescent="0.2">
      <c r="A119" s="24" t="str">
        <f t="shared" si="11"/>
        <v/>
      </c>
      <c r="B119" s="30"/>
      <c r="C119" s="31"/>
      <c r="D119" s="31"/>
      <c r="E119" s="40"/>
      <c r="F119" s="33" t="str">
        <f>IFERROR(VLOOKUP(D119&amp;E119,入力しない!$D$2:$E$47,2,FALSE),"")</f>
        <v/>
      </c>
      <c r="G119" s="36"/>
      <c r="H119" s="36"/>
      <c r="I119" s="127"/>
      <c r="J119" s="19" t="str">
        <f t="shared" si="12"/>
        <v/>
      </c>
      <c r="K119" s="34" t="b">
        <f t="shared" si="13"/>
        <v>0</v>
      </c>
    </row>
    <row r="120" spans="1:11" ht="25" customHeight="1" x14ac:dyDescent="0.2">
      <c r="A120" s="24" t="str">
        <f t="shared" si="11"/>
        <v/>
      </c>
      <c r="B120" s="30"/>
      <c r="C120" s="31"/>
      <c r="D120" s="31"/>
      <c r="E120" s="40"/>
      <c r="F120" s="33" t="str">
        <f>IFERROR(VLOOKUP(D120&amp;E120,入力しない!$D$2:$E$47,2,FALSE),"")</f>
        <v/>
      </c>
      <c r="G120" s="36"/>
      <c r="H120" s="36"/>
      <c r="I120" s="127"/>
      <c r="J120" s="19" t="str">
        <f t="shared" si="12"/>
        <v/>
      </c>
      <c r="K120" s="34" t="b">
        <f t="shared" si="13"/>
        <v>0</v>
      </c>
    </row>
    <row r="121" spans="1:11" ht="25" customHeight="1" x14ac:dyDescent="0.2">
      <c r="A121" s="24" t="str">
        <f t="shared" si="11"/>
        <v/>
      </c>
      <c r="B121" s="30"/>
      <c r="C121" s="31"/>
      <c r="D121" s="31"/>
      <c r="E121" s="40"/>
      <c r="F121" s="33" t="str">
        <f>IFERROR(VLOOKUP(D121&amp;E121,入力しない!$D$2:$E$47,2,FALSE),"")</f>
        <v/>
      </c>
      <c r="G121" s="36"/>
      <c r="H121" s="36"/>
      <c r="I121" s="127"/>
      <c r="J121" s="19" t="str">
        <f t="shared" si="12"/>
        <v/>
      </c>
      <c r="K121" s="34" t="b">
        <f t="shared" si="13"/>
        <v>0</v>
      </c>
    </row>
    <row r="122" spans="1:11" ht="25" customHeight="1" x14ac:dyDescent="0.2">
      <c r="A122" s="24" t="str">
        <f t="shared" si="11"/>
        <v/>
      </c>
      <c r="B122" s="30"/>
      <c r="C122" s="31"/>
      <c r="D122" s="31"/>
      <c r="E122" s="40"/>
      <c r="F122" s="33" t="str">
        <f>IFERROR(VLOOKUP(D122&amp;E122,入力しない!$D$2:$E$47,2,FALSE),"")</f>
        <v/>
      </c>
      <c r="G122" s="36"/>
      <c r="H122" s="36"/>
      <c r="I122" s="127"/>
      <c r="J122" s="19" t="str">
        <f t="shared" si="12"/>
        <v/>
      </c>
      <c r="K122" s="34" t="b">
        <f t="shared" si="13"/>
        <v>0</v>
      </c>
    </row>
    <row r="123" spans="1:11" ht="25" customHeight="1" x14ac:dyDescent="0.2">
      <c r="A123" s="24" t="str">
        <f t="shared" si="11"/>
        <v/>
      </c>
      <c r="B123" s="30"/>
      <c r="C123" s="31"/>
      <c r="D123" s="31"/>
      <c r="E123" s="40"/>
      <c r="F123" s="33" t="str">
        <f>IFERROR(VLOOKUP(D123&amp;E123,入力しない!$D$2:$E$47,2,FALSE),"")</f>
        <v/>
      </c>
      <c r="G123" s="36"/>
      <c r="H123" s="36"/>
      <c r="I123" s="127"/>
      <c r="J123" s="19" t="str">
        <f t="shared" si="12"/>
        <v/>
      </c>
      <c r="K123" s="34" t="b">
        <f t="shared" si="13"/>
        <v>0</v>
      </c>
    </row>
    <row r="124" spans="1:11" ht="25" customHeight="1" x14ac:dyDescent="0.2">
      <c r="A124" s="24" t="str">
        <f t="shared" si="11"/>
        <v/>
      </c>
      <c r="B124" s="30"/>
      <c r="C124" s="31"/>
      <c r="D124" s="31"/>
      <c r="E124" s="40"/>
      <c r="F124" s="33" t="str">
        <f>IFERROR(VLOOKUP(D124&amp;E124,入力しない!$D$2:$E$47,2,FALSE),"")</f>
        <v/>
      </c>
      <c r="G124" s="36"/>
      <c r="H124" s="36"/>
      <c r="I124" s="127"/>
      <c r="J124" s="19" t="str">
        <f t="shared" si="12"/>
        <v/>
      </c>
      <c r="K124" s="34" t="b">
        <f t="shared" si="13"/>
        <v>0</v>
      </c>
    </row>
    <row r="125" spans="1:11" ht="25" customHeight="1" x14ac:dyDescent="0.2">
      <c r="A125" s="24" t="str">
        <f t="shared" si="11"/>
        <v/>
      </c>
      <c r="B125" s="30"/>
      <c r="C125" s="31"/>
      <c r="D125" s="31"/>
      <c r="E125" s="40"/>
      <c r="F125" s="33" t="str">
        <f>IFERROR(VLOOKUP(D125&amp;E125,入力しない!$D$2:$E$47,2,FALSE),"")</f>
        <v/>
      </c>
      <c r="G125" s="36"/>
      <c r="H125" s="36"/>
      <c r="I125" s="127"/>
      <c r="J125" s="19" t="str">
        <f t="shared" si="12"/>
        <v/>
      </c>
      <c r="K125" s="34" t="b">
        <f t="shared" si="13"/>
        <v>0</v>
      </c>
    </row>
    <row r="126" spans="1:11" ht="25" customHeight="1" x14ac:dyDescent="0.2">
      <c r="A126" s="24" t="str">
        <f t="shared" si="11"/>
        <v/>
      </c>
      <c r="B126" s="30"/>
      <c r="C126" s="31"/>
      <c r="D126" s="31"/>
      <c r="E126" s="40"/>
      <c r="F126" s="33" t="str">
        <f>IFERROR(VLOOKUP(D126&amp;E126,入力しない!$D$2:$E$47,2,FALSE),"")</f>
        <v/>
      </c>
      <c r="G126" s="36"/>
      <c r="H126" s="36"/>
      <c r="I126" s="127"/>
      <c r="J126" s="19" t="str">
        <f t="shared" si="12"/>
        <v/>
      </c>
      <c r="K126" s="34" t="b">
        <f t="shared" si="13"/>
        <v>0</v>
      </c>
    </row>
    <row r="127" spans="1:11" ht="25" customHeight="1" x14ac:dyDescent="0.2">
      <c r="A127" s="24" t="str">
        <f t="shared" si="11"/>
        <v/>
      </c>
      <c r="B127" s="30"/>
      <c r="C127" s="31"/>
      <c r="D127" s="31"/>
      <c r="E127" s="40"/>
      <c r="F127" s="33" t="str">
        <f>IFERROR(VLOOKUP(D127&amp;E127,入力しない!$D$2:$E$47,2,FALSE),"")</f>
        <v/>
      </c>
      <c r="G127" s="36"/>
      <c r="H127" s="36"/>
      <c r="I127" s="127"/>
      <c r="J127" s="19" t="str">
        <f t="shared" si="12"/>
        <v/>
      </c>
      <c r="K127" s="34" t="b">
        <f t="shared" si="13"/>
        <v>0</v>
      </c>
    </row>
    <row r="128" spans="1:11" ht="25" customHeight="1" x14ac:dyDescent="0.2">
      <c r="A128" s="24" t="str">
        <f t="shared" si="11"/>
        <v/>
      </c>
      <c r="B128" s="30"/>
      <c r="C128" s="31"/>
      <c r="D128" s="31"/>
      <c r="E128" s="40"/>
      <c r="F128" s="33" t="str">
        <f>IFERROR(VLOOKUP(D128&amp;E128,入力しない!$D$2:$E$47,2,FALSE),"")</f>
        <v/>
      </c>
      <c r="G128" s="36"/>
      <c r="H128" s="36"/>
      <c r="I128" s="127"/>
      <c r="J128" s="19" t="str">
        <f t="shared" si="12"/>
        <v/>
      </c>
      <c r="K128" s="34" t="b">
        <f t="shared" si="13"/>
        <v>0</v>
      </c>
    </row>
    <row r="129" spans="1:11" ht="25" customHeight="1" x14ac:dyDescent="0.2">
      <c r="A129" s="24" t="str">
        <f t="shared" si="11"/>
        <v/>
      </c>
      <c r="B129" s="30"/>
      <c r="C129" s="31"/>
      <c r="D129" s="31"/>
      <c r="E129" s="40"/>
      <c r="F129" s="33" t="str">
        <f>IFERROR(VLOOKUP(D129&amp;E129,入力しない!$D$2:$E$47,2,FALSE),"")</f>
        <v/>
      </c>
      <c r="G129" s="36"/>
      <c r="H129" s="36"/>
      <c r="I129" s="127"/>
      <c r="J129" s="19" t="str">
        <f t="shared" si="12"/>
        <v/>
      </c>
      <c r="K129" s="34" t="b">
        <f t="shared" si="13"/>
        <v>0</v>
      </c>
    </row>
    <row r="130" spans="1:11" ht="25" customHeight="1" x14ac:dyDescent="0.2">
      <c r="A130" s="24" t="str">
        <f t="shared" si="11"/>
        <v/>
      </c>
      <c r="B130" s="30"/>
      <c r="C130" s="31"/>
      <c r="D130" s="31"/>
      <c r="E130" s="40"/>
      <c r="F130" s="33" t="str">
        <f>IFERROR(VLOOKUP(D130&amp;E130,入力しない!$D$2:$E$47,2,FALSE),"")</f>
        <v/>
      </c>
      <c r="G130" s="36"/>
      <c r="H130" s="36"/>
      <c r="I130" s="127"/>
      <c r="J130" s="19" t="str">
        <f t="shared" si="12"/>
        <v/>
      </c>
      <c r="K130" s="34" t="b">
        <f t="shared" si="13"/>
        <v>0</v>
      </c>
    </row>
    <row r="131" spans="1:11" ht="25" customHeight="1" x14ac:dyDescent="0.2">
      <c r="A131" s="24" t="str">
        <f t="shared" si="11"/>
        <v/>
      </c>
      <c r="B131" s="30"/>
      <c r="C131" s="31"/>
      <c r="D131" s="31"/>
      <c r="E131" s="40"/>
      <c r="F131" s="33" t="str">
        <f>IFERROR(VLOOKUP(D131&amp;E131,入力しない!$D$2:$E$47,2,FALSE),"")</f>
        <v/>
      </c>
      <c r="G131" s="36"/>
      <c r="H131" s="36"/>
      <c r="I131" s="127"/>
      <c r="J131" s="19" t="str">
        <f t="shared" si="12"/>
        <v/>
      </c>
      <c r="K131" s="34" t="b">
        <f t="shared" si="13"/>
        <v>0</v>
      </c>
    </row>
    <row r="132" spans="1:11" ht="25" customHeight="1" x14ac:dyDescent="0.2">
      <c r="A132" s="24" t="str">
        <f t="shared" si="11"/>
        <v/>
      </c>
      <c r="B132" s="30"/>
      <c r="C132" s="31"/>
      <c r="D132" s="31"/>
      <c r="E132" s="40"/>
      <c r="F132" s="33" t="str">
        <f>IFERROR(VLOOKUP(D132&amp;E132,入力しない!$D$2:$E$47,2,FALSE),"")</f>
        <v/>
      </c>
      <c r="G132" s="36"/>
      <c r="H132" s="36"/>
      <c r="I132" s="127"/>
      <c r="J132" s="19" t="str">
        <f t="shared" si="12"/>
        <v/>
      </c>
      <c r="K132" s="34" t="b">
        <f t="shared" si="13"/>
        <v>0</v>
      </c>
    </row>
    <row r="133" spans="1:11" ht="25" customHeight="1" x14ac:dyDescent="0.2">
      <c r="A133" s="24" t="str">
        <f t="shared" si="11"/>
        <v/>
      </c>
      <c r="B133" s="30"/>
      <c r="C133" s="31"/>
      <c r="D133" s="31"/>
      <c r="E133" s="40"/>
      <c r="F133" s="33" t="str">
        <f>IFERROR(VLOOKUP(D133&amp;E133,入力しない!$D$2:$E$47,2,FALSE),"")</f>
        <v/>
      </c>
      <c r="G133" s="36"/>
      <c r="H133" s="36"/>
      <c r="I133" s="127"/>
      <c r="J133" s="19" t="str">
        <f t="shared" ref="J133:J140" si="14">B133&amp;D133</f>
        <v/>
      </c>
      <c r="K133" s="34" t="b">
        <f t="shared" ref="K133:K140" si="15">COUNTIF(J:J,J133)=1</f>
        <v>0</v>
      </c>
    </row>
    <row r="134" spans="1:11" ht="25" customHeight="1" x14ac:dyDescent="0.2">
      <c r="A134" s="24" t="str">
        <f t="shared" si="11"/>
        <v/>
      </c>
      <c r="B134" s="30"/>
      <c r="C134" s="31"/>
      <c r="D134" s="31"/>
      <c r="E134" s="40"/>
      <c r="F134" s="33" t="str">
        <f>IFERROR(VLOOKUP(D134&amp;E134,入力しない!$D$2:$E$47,2,FALSE),"")</f>
        <v/>
      </c>
      <c r="G134" s="36"/>
      <c r="H134" s="36"/>
      <c r="I134" s="127"/>
      <c r="J134" s="19" t="str">
        <f t="shared" si="14"/>
        <v/>
      </c>
      <c r="K134" s="34" t="b">
        <f t="shared" si="15"/>
        <v>0</v>
      </c>
    </row>
    <row r="135" spans="1:11" ht="25" customHeight="1" x14ac:dyDescent="0.2">
      <c r="A135" s="24" t="str">
        <f t="shared" ref="A135:A140" si="16">IF(B135="","",A134+1)</f>
        <v/>
      </c>
      <c r="B135" s="30"/>
      <c r="C135" s="31"/>
      <c r="D135" s="31"/>
      <c r="E135" s="40"/>
      <c r="F135" s="33" t="str">
        <f>IFERROR(VLOOKUP(D135&amp;E135,入力しない!$D$2:$E$47,2,FALSE),"")</f>
        <v/>
      </c>
      <c r="G135" s="36"/>
      <c r="H135" s="36"/>
      <c r="I135" s="127"/>
      <c r="J135" s="19" t="str">
        <f t="shared" si="14"/>
        <v/>
      </c>
      <c r="K135" s="34" t="b">
        <f t="shared" si="15"/>
        <v>0</v>
      </c>
    </row>
    <row r="136" spans="1:11" ht="25" customHeight="1" x14ac:dyDescent="0.2">
      <c r="A136" s="24" t="str">
        <f t="shared" si="16"/>
        <v/>
      </c>
      <c r="B136" s="30"/>
      <c r="C136" s="31"/>
      <c r="D136" s="31"/>
      <c r="E136" s="40"/>
      <c r="F136" s="33" t="str">
        <f>IFERROR(VLOOKUP(D136&amp;E136,入力しない!$D$2:$E$47,2,FALSE),"")</f>
        <v/>
      </c>
      <c r="G136" s="36"/>
      <c r="H136" s="36"/>
      <c r="I136" s="127"/>
      <c r="J136" s="19" t="str">
        <f t="shared" si="14"/>
        <v/>
      </c>
      <c r="K136" s="34" t="b">
        <f t="shared" si="15"/>
        <v>0</v>
      </c>
    </row>
    <row r="137" spans="1:11" ht="25" customHeight="1" x14ac:dyDescent="0.2">
      <c r="A137" s="24" t="str">
        <f t="shared" si="16"/>
        <v/>
      </c>
      <c r="B137" s="30"/>
      <c r="C137" s="31"/>
      <c r="D137" s="31"/>
      <c r="E137" s="40"/>
      <c r="F137" s="33" t="str">
        <f>IFERROR(VLOOKUP(D137&amp;E137,入力しない!$D$2:$E$47,2,FALSE),"")</f>
        <v/>
      </c>
      <c r="G137" s="36"/>
      <c r="H137" s="36"/>
      <c r="I137" s="127"/>
      <c r="J137" s="19" t="str">
        <f t="shared" si="14"/>
        <v/>
      </c>
      <c r="K137" s="34" t="b">
        <f t="shared" si="15"/>
        <v>0</v>
      </c>
    </row>
    <row r="138" spans="1:11" ht="25" customHeight="1" x14ac:dyDescent="0.2">
      <c r="A138" s="24" t="str">
        <f t="shared" si="16"/>
        <v/>
      </c>
      <c r="B138" s="30"/>
      <c r="C138" s="31"/>
      <c r="D138" s="31"/>
      <c r="E138" s="40"/>
      <c r="F138" s="33" t="str">
        <f>IFERROR(VLOOKUP(D138&amp;E138,入力しない!$D$2:$E$47,2,FALSE),"")</f>
        <v/>
      </c>
      <c r="G138" s="36"/>
      <c r="H138" s="36"/>
      <c r="I138" s="127"/>
      <c r="J138" s="19" t="str">
        <f t="shared" si="14"/>
        <v/>
      </c>
      <c r="K138" s="34" t="b">
        <f t="shared" si="15"/>
        <v>0</v>
      </c>
    </row>
    <row r="139" spans="1:11" ht="25" customHeight="1" x14ac:dyDescent="0.2">
      <c r="A139" s="24" t="str">
        <f t="shared" si="16"/>
        <v/>
      </c>
      <c r="B139" s="30"/>
      <c r="C139" s="31"/>
      <c r="D139" s="31"/>
      <c r="E139" s="40"/>
      <c r="F139" s="33" t="str">
        <f>IFERROR(VLOOKUP(D139&amp;E139,入力しない!$D$2:$E$47,2,FALSE),"")</f>
        <v/>
      </c>
      <c r="G139" s="36"/>
      <c r="H139" s="36"/>
      <c r="I139" s="127"/>
      <c r="J139" s="19" t="str">
        <f t="shared" si="14"/>
        <v/>
      </c>
      <c r="K139" s="34" t="b">
        <f t="shared" si="15"/>
        <v>0</v>
      </c>
    </row>
    <row r="140" spans="1:11" ht="25" customHeight="1" x14ac:dyDescent="0.2">
      <c r="A140" s="24" t="str">
        <f t="shared" si="16"/>
        <v/>
      </c>
      <c r="B140" s="30"/>
      <c r="C140" s="31"/>
      <c r="D140" s="31"/>
      <c r="E140" s="40"/>
      <c r="F140" s="33" t="str">
        <f>IFERROR(VLOOKUP(D140&amp;E140,入力しない!$D$2:$E$47,2,FALSE),"")</f>
        <v/>
      </c>
      <c r="G140" s="36"/>
      <c r="H140" s="36"/>
      <c r="I140" s="127"/>
      <c r="J140" s="19" t="str">
        <f t="shared" si="14"/>
        <v/>
      </c>
      <c r="K140" s="34" t="b">
        <f t="shared" si="15"/>
        <v>0</v>
      </c>
    </row>
  </sheetData>
  <sheetProtection algorithmName="SHA-512" hashValue="SjJ5C5KEEiWjWNoUdlThONM9/bGaPMiQRq25GcteR1hxdYVfnG4HfWmeRx170+RnLdn+3qfpgXhi3xt8knJNDw==" saltValue="BFP3bJ/j+O/EjKo10B+NcQ==" spinCount="100000" sheet="1" objects="1" scenarios="1" formatCells="0" formatColumns="0" formatRows="0" insertColumns="0" insertRows="0"/>
  <protectedRanges>
    <protectedRange algorithmName="SHA-512" hashValue="S5M1mywlASPIgdXTCp1H8fXEwI3I85fUGwlT2K+oHroB8Q/JS5OdK/vRPQQPeUOzfRmlX2chhe0atOiXdpMrgA==" saltValue="V/f0yk9Gp+p6NOdOSC8sHA==" spinCount="100000" sqref="A5:A140 F5:F140 H5:H140" name="物価高騰対策"/>
  </protectedRanges>
  <mergeCells count="3">
    <mergeCell ref="A1:B1"/>
    <mergeCell ref="B2:H2"/>
    <mergeCell ref="B3:I3"/>
  </mergeCells>
  <phoneticPr fontId="2"/>
  <conditionalFormatting sqref="G5:G140">
    <cfRule type="expression" dxfId="9" priority="3">
      <formula>OR(D5="共同生活援助",D5="短期入所",D5="宿泊型自立訓練",D5="施設入所支援",D5="福祉型障害児入所支援",D5="医療型障害児入所支援")</formula>
    </cfRule>
    <cfRule type="expression" dxfId="8" priority="4">
      <formula>$D$5="共同生活援助""短期入所"</formula>
    </cfRule>
    <cfRule type="expression" dxfId="7" priority="7">
      <formula>$D$5="生活介護"</formula>
    </cfRule>
    <cfRule type="expression" priority="8">
      <formula>"F5"</formula>
    </cfRule>
    <cfRule type="expression" priority="9">
      <formula>$D$5=生活介護</formula>
    </cfRule>
    <cfRule type="expression" dxfId="6" priority="10">
      <formula>生活介護</formula>
    </cfRule>
  </conditionalFormatting>
  <conditionalFormatting sqref="H5:H140">
    <cfRule type="expression" dxfId="5" priority="1">
      <formula>OR(D5="共同生活援助",D5="短期入所",D5="宿泊型自立訓練",D5="施設入所支援",D5="福祉型障害児入所支援",D5="医療型障害児入所支援")</formula>
    </cfRule>
  </conditionalFormatting>
  <dataValidations count="4">
    <dataValidation type="whole" allowBlank="1" showInputMessage="1" showErrorMessage="1" errorTitle="入力された番号に誤りがあります。" error="「09」以降の８桁を入力してください。" promptTitle="事業所番号を入力" prompt="「09」以降の８桁を入力してください。" sqref="B51:B140" xr:uid="{6F5AE65C-6354-4FD2-84A7-236C9EAC4BBB}">
      <formula1>1</formula1>
      <formula2>99999999</formula2>
    </dataValidation>
    <dataValidation imeMode="on" allowBlank="1" showInputMessage="1" showErrorMessage="1" promptTitle="事業所名" prompt="該当する事業所名を正式名称で記入してください。" sqref="C5:C140" xr:uid="{FC039B3A-88EA-4E70-B112-11E571E3076F}"/>
    <dataValidation type="custom" allowBlank="1" showInputMessage="1" showErrorMessage="1" sqref="J5:J140" xr:uid="{44B1B709-16C7-46F1-8A9D-C316DDCFB4BB}">
      <formula1>COUNTIF(J:J,J5)=1</formula1>
    </dataValidation>
    <dataValidation type="whole" imeMode="halfAlpha" allowBlank="1" showInputMessage="1" showErrorMessage="1" errorTitle="入力された番号に誤りがあります。" error="「09」以降の８桁を入力してください。" promptTitle="事業所番号を入力" prompt="事業所番号10桁を入力してください。" sqref="B5:B50" xr:uid="{1A66646A-0439-455D-8E5C-C49F69BD1913}">
      <formula1>1</formula1>
      <formula2>9999999999</formula2>
    </dataValidation>
  </dataValidations>
  <printOptions horizontalCentered="1"/>
  <pageMargins left="0.39370078740157483" right="0.39370078740157483" top="0.78740157480314965" bottom="0.78740157480314965" header="0.39370078740157483" footer="0.39370078740157483"/>
  <pageSetup paperSize="9" scale="74" fitToHeight="0" orientation="landscape" r:id="rId1"/>
  <headerFooter>
    <oddFooter>&amp;C&amp;P/&amp;N</oddFooter>
  </headerFooter>
  <drawing r:id="rId2"/>
  <legacyDrawing r:id="rId3"/>
  <extLst>
    <ext xmlns:x14="http://schemas.microsoft.com/office/spreadsheetml/2009/9/main" uri="{CCE6A557-97BC-4b89-ADB6-D9C93CAAB3DF}">
      <x14:dataValidations xmlns:xm="http://schemas.microsoft.com/office/excel/2006/main" count="2">
        <x14:dataValidation type="list" allowBlank="1" showInputMessage="1" showErrorMessage="1" xr:uid="{A85C8B3A-933C-4D71-85EF-7D46C6A51A2D}">
          <x14:formula1>
            <xm:f>入力しない!$B$2:$B$47</xm:f>
          </x14:formula1>
          <xm:sqref>D5:D140</xm:sqref>
        </x14:dataValidation>
        <x14:dataValidation type="list" allowBlank="1" showInputMessage="1" showErrorMessage="1" xr:uid="{6E73FC7C-E6ED-4660-A3B2-A1BDB475ABA9}">
          <x14:formula1>
            <xm:f>入力しない!$C$2:$C$47</xm:f>
          </x14:formula1>
          <xm:sqref>E5:E140</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60BDD2-3303-49CD-A416-B7EC9F12D526}">
  <sheetPr>
    <tabColor theme="9" tint="0.39997558519241921"/>
    <pageSetUpPr fitToPage="1"/>
  </sheetPr>
  <dimension ref="A1:T139"/>
  <sheetViews>
    <sheetView view="pageBreakPreview" zoomScale="70" zoomScaleNormal="100" zoomScaleSheetLayoutView="70" workbookViewId="0">
      <pane xSplit="1" ySplit="4" topLeftCell="B5" activePane="bottomRight" state="frozen"/>
      <selection pane="topRight" activeCell="B1" sqref="B1"/>
      <selection pane="bottomLeft" activeCell="A4" sqref="A4"/>
      <selection pane="bottomRight" activeCell="AB5" sqref="AB5"/>
    </sheetView>
  </sheetViews>
  <sheetFormatPr defaultColWidth="8.7265625" defaultRowHeight="14" x14ac:dyDescent="0.2"/>
  <cols>
    <col min="1" max="1" width="4.08984375" style="17" customWidth="1"/>
    <col min="2" max="2" width="18.08984375" style="17" customWidth="1"/>
    <col min="3" max="3" width="25" style="16" customWidth="1"/>
    <col min="4" max="5" width="25" style="17" customWidth="1"/>
    <col min="6" max="9" width="20.453125" style="17" customWidth="1"/>
    <col min="10" max="10" width="12.1796875" style="17" bestFit="1" customWidth="1"/>
    <col min="11" max="11" width="9.453125" style="17" bestFit="1" customWidth="1"/>
    <col min="12" max="12" width="19.08984375" style="17" customWidth="1"/>
    <col min="13" max="13" width="14.08984375" style="17" customWidth="1"/>
    <col min="14" max="14" width="24.08984375" style="19" hidden="1" customWidth="1"/>
    <col min="15" max="15" width="27.26953125" style="20" hidden="1" customWidth="1"/>
    <col min="16" max="20" width="8.7265625" style="17" hidden="1" customWidth="1"/>
    <col min="21" max="28" width="8.7265625" style="17" customWidth="1"/>
    <col min="29" max="16384" width="8.7265625" style="17"/>
  </cols>
  <sheetData>
    <row r="1" spans="1:20" x14ac:dyDescent="0.2">
      <c r="A1" s="227" t="s">
        <v>141</v>
      </c>
      <c r="B1" s="227"/>
      <c r="J1" s="18"/>
      <c r="K1" s="18"/>
      <c r="L1" s="18"/>
      <c r="M1" s="18"/>
    </row>
    <row r="2" spans="1:20" x14ac:dyDescent="0.2">
      <c r="A2" s="21"/>
      <c r="B2" s="228" t="s">
        <v>87</v>
      </c>
      <c r="C2" s="228"/>
      <c r="D2" s="228"/>
      <c r="E2" s="228"/>
      <c r="F2" s="228"/>
      <c r="G2" s="228"/>
      <c r="H2" s="228"/>
      <c r="I2" s="228"/>
      <c r="J2" s="228"/>
      <c r="K2" s="228"/>
      <c r="L2" s="228"/>
      <c r="M2" s="22"/>
    </row>
    <row r="3" spans="1:20" ht="28.5" customHeight="1" x14ac:dyDescent="0.2">
      <c r="A3" s="23"/>
      <c r="B3" s="232" t="s">
        <v>78</v>
      </c>
      <c r="C3" s="233"/>
      <c r="D3" s="233"/>
      <c r="E3" s="233"/>
      <c r="F3" s="233"/>
      <c r="G3" s="233"/>
      <c r="H3" s="233"/>
      <c r="I3" s="233"/>
      <c r="J3" s="233"/>
      <c r="K3" s="233"/>
      <c r="L3" s="233"/>
      <c r="M3" s="234"/>
    </row>
    <row r="4" spans="1:20" s="29" customFormat="1" ht="30" customHeight="1" x14ac:dyDescent="0.2">
      <c r="A4" s="24" t="s">
        <v>46</v>
      </c>
      <c r="B4" s="24" t="s">
        <v>42</v>
      </c>
      <c r="C4" s="25" t="s">
        <v>43</v>
      </c>
      <c r="D4" s="24" t="s">
        <v>44</v>
      </c>
      <c r="E4" s="24" t="s">
        <v>132</v>
      </c>
      <c r="F4" s="38" t="s">
        <v>77</v>
      </c>
      <c r="G4" s="38" t="s">
        <v>70</v>
      </c>
      <c r="H4" s="38" t="s">
        <v>71</v>
      </c>
      <c r="I4" s="38" t="s">
        <v>72</v>
      </c>
      <c r="J4" s="39" t="s">
        <v>45</v>
      </c>
      <c r="K4" s="39" t="s">
        <v>73</v>
      </c>
      <c r="L4" s="39" t="s">
        <v>74</v>
      </c>
      <c r="M4" s="27" t="s">
        <v>75</v>
      </c>
      <c r="N4" s="19" t="s">
        <v>47</v>
      </c>
      <c r="O4" s="28" t="s">
        <v>49</v>
      </c>
      <c r="Q4" s="28" t="s">
        <v>79</v>
      </c>
    </row>
    <row r="5" spans="1:20" ht="30" customHeight="1" x14ac:dyDescent="0.2">
      <c r="A5" s="24">
        <f>IF(物価高騰対策!B5="","",1)</f>
        <v>1</v>
      </c>
      <c r="B5" s="91">
        <f>物価高騰対策!B5</f>
        <v>910101234</v>
      </c>
      <c r="C5" s="92" t="str">
        <f>物価高騰対策!C5</f>
        <v>元気ニコニコファーム</v>
      </c>
      <c r="D5" s="93" t="str">
        <f>物価高騰対策!D5</f>
        <v>就労継続支援Ａ型</v>
      </c>
      <c r="E5" s="105" t="str">
        <f>物価高騰対策!E5</f>
        <v>令和7年9月30日まで</v>
      </c>
      <c r="F5" s="40" t="s">
        <v>166</v>
      </c>
      <c r="G5" s="40" t="s">
        <v>167</v>
      </c>
      <c r="H5" s="40"/>
      <c r="I5" s="40"/>
      <c r="J5" s="41">
        <f>IFERROR(VLOOKUP(D5&amp;E5,入力しない!$D$2:$F$47,3,FALSE),"")</f>
        <v>12000</v>
      </c>
      <c r="K5" s="42">
        <f>IF(J5=12000,COUNTA(F5:I5),IF(J5=3000,COUNTA(F5:I5),IF(AND(J5=8000,D5="居宅介護・重度訪問介護・同行援護・行動援護・重度障害者等包括支援"),COUNTA(F5:H5),IF(AND(J5=8000,D5="自立生活援助"),COUNTA(F5:H5),IF(AND(J5=8000,D5="居宅訪問型児童発達支援"),COUNTA(F5:H5),IF(AND(J5=8000,D5="保育所等訪問支援"),COUNTA(F5:H5),IF(J5=2000,COUNTA(F5:H5),IF(AND(J5=8000,D5="一般相談支援・特定相談支援・障害児相談支援"),COUNTA(F5:F5),IF(AND(J5=2000,D5="一般相談支援・特定相談支援・障害児相談支援"),COUNTA(F5:F5),IF(J5=0,COUNTA(F5:H5),IF(J5="","")))))))))))</f>
        <v>2</v>
      </c>
      <c r="L5" s="89">
        <f>IF(K5="","",IF(O5=FALSE,"",IF(T5="×","車両番号が重複しています",J5*K5)))</f>
        <v>24000</v>
      </c>
      <c r="M5" s="126">
        <f>IF(D5="","",IF(O5=FALSE,"",L5))</f>
        <v>24000</v>
      </c>
      <c r="N5" s="19" t="str">
        <f t="shared" ref="N5:N35" si="0">B5&amp;D5</f>
        <v>910101234就労継続支援Ａ型</v>
      </c>
      <c r="O5" s="34" t="b">
        <f t="shared" ref="O5:O36" si="1">COUNTIF(N:N,N5)=1</f>
        <v>1</v>
      </c>
      <c r="P5" s="18" t="b">
        <f t="shared" ref="P5:P21" si="2">IF(F5="","TRUE",COUNTIF($F:$I,F5)=1)</f>
        <v>1</v>
      </c>
      <c r="Q5" s="18" t="b">
        <f t="shared" ref="Q5:Q21" si="3">IF(G5="","TRUE",COUNTIF($F:$I,G5)=1)</f>
        <v>1</v>
      </c>
      <c r="R5" s="18" t="str">
        <f t="shared" ref="R5:R21" si="4">IF(H5="","TRUE",COUNTIF($F:$I,H5)=1)</f>
        <v>TRUE</v>
      </c>
      <c r="S5" s="18" t="str">
        <f t="shared" ref="S5:S21" si="5">IF(I5="","TRUE",COUNTIF($F:$I,I5)=1)</f>
        <v>TRUE</v>
      </c>
      <c r="T5" s="35" t="str">
        <f>IF(AND(P5:S5,TRUE),"〇","×")</f>
        <v>〇</v>
      </c>
    </row>
    <row r="6" spans="1:20" ht="30" customHeight="1" x14ac:dyDescent="0.2">
      <c r="A6" s="24">
        <f>IF(物価高騰対策!B6="","",A5+1)</f>
        <v>2</v>
      </c>
      <c r="B6" s="91">
        <f>物価高騰対策!B6</f>
        <v>920601234</v>
      </c>
      <c r="C6" s="92" t="str">
        <f>物価高騰対策!C6</f>
        <v>グループホーム　元気ニコニコ室</v>
      </c>
      <c r="D6" s="93" t="str">
        <f>物価高騰対策!D6</f>
        <v>共同生活援助</v>
      </c>
      <c r="E6" s="105" t="str">
        <f>物価高騰対策!E6</f>
        <v>令和7年10月1日から令和7年12月1日まで</v>
      </c>
      <c r="F6" s="40"/>
      <c r="G6" s="36"/>
      <c r="H6" s="36"/>
      <c r="I6" s="40"/>
      <c r="J6" s="41">
        <f>IFERROR(VLOOKUP(D6&amp;E6,入力しない!$D$2:$F$47,3,FALSE),"")</f>
        <v>0</v>
      </c>
      <c r="K6" s="42">
        <f t="shared" ref="K6:K69" si="6">IF(J6=12000,COUNTA(F6:I6),IF(J6=3000,COUNTA(F6:I6),IF(AND(J6=8000,D6="居宅介護・重度訪問介護・同行援護・行動援護・重度障害者等包括支援"),COUNTA(F6:H6),IF(AND(J6=8000,D6="自立生活援助"),COUNTA(F6:H6),IF(AND(J6=8000,D6="居宅訪問型児童発達支援"),COUNTA(F6:H6),IF(AND(J6=8000,D6="保育所等訪問支援"),COUNTA(F6:H6),IF(J6=2000,COUNTA(F6:H6),IF(AND(J6=8000,D6="一般相談支援・特定相談支援・障害児相談支援"),COUNTA(F6:F6),IF(AND(J6=2000,D6="一般相談支援・特定相談支援・障害児相談支援"),COUNTA(F6:F6),IF(J6=0,COUNTA(F6:H6),IF(J6="","")))))))))))</f>
        <v>0</v>
      </c>
      <c r="L6" s="89">
        <f t="shared" ref="L6:L49" si="7">IF(K6="","",IF(O6=FALSE,"",IF(T6="×","車両番号が重複しています",J6*K6)))</f>
        <v>0</v>
      </c>
      <c r="M6" s="126">
        <f t="shared" ref="M6:M49" si="8">IF(D6="","",IF(O6=FALSE,"",L6))</f>
        <v>0</v>
      </c>
      <c r="N6" s="19" t="str">
        <f t="shared" si="0"/>
        <v>920601234共同生活援助</v>
      </c>
      <c r="O6" s="34" t="b">
        <f t="shared" si="1"/>
        <v>1</v>
      </c>
      <c r="P6" s="35" t="str">
        <f t="shared" si="2"/>
        <v>TRUE</v>
      </c>
      <c r="Q6" s="35" t="str">
        <f t="shared" si="3"/>
        <v>TRUE</v>
      </c>
      <c r="R6" s="35" t="str">
        <f t="shared" si="4"/>
        <v>TRUE</v>
      </c>
      <c r="S6" s="35" t="str">
        <f t="shared" si="5"/>
        <v>TRUE</v>
      </c>
      <c r="T6" s="35" t="str">
        <f t="shared" ref="T6:T21" si="9">IF(AND(P6:S6,TRUE),"〇","×")</f>
        <v>〇</v>
      </c>
    </row>
    <row r="7" spans="1:20" ht="30" customHeight="1" x14ac:dyDescent="0.2">
      <c r="A7" s="24">
        <f>IF(物価高騰対策!B7="","",A6+1)</f>
        <v>3</v>
      </c>
      <c r="B7" s="91">
        <f>物価高騰対策!B7</f>
        <v>910604321</v>
      </c>
      <c r="C7" s="92" t="str">
        <f>物価高騰対策!C7</f>
        <v>居宅介護　元気ニコニコ</v>
      </c>
      <c r="D7" s="93" t="str">
        <f>物価高騰対策!D7</f>
        <v>居宅介護・重度訪問介護・同行援護・行動援護・重度障害者等包括支援</v>
      </c>
      <c r="E7" s="105" t="str">
        <f>物価高騰対策!E7</f>
        <v>令和7年9月30日まで</v>
      </c>
      <c r="F7" s="40" t="s">
        <v>168</v>
      </c>
      <c r="G7" s="40"/>
      <c r="H7" s="40"/>
      <c r="I7" s="40"/>
      <c r="J7" s="41">
        <f>IFERROR(VLOOKUP(D7&amp;E7,入力しない!$D$2:$F$47,3,FALSE),"")</f>
        <v>8000</v>
      </c>
      <c r="K7" s="42">
        <f t="shared" si="6"/>
        <v>1</v>
      </c>
      <c r="L7" s="89">
        <f t="shared" si="7"/>
        <v>8000</v>
      </c>
      <c r="M7" s="126">
        <f t="shared" si="8"/>
        <v>8000</v>
      </c>
      <c r="N7" s="19" t="str">
        <f t="shared" si="0"/>
        <v>910604321居宅介護・重度訪問介護・同行援護・行動援護・重度障害者等包括支援</v>
      </c>
      <c r="O7" s="34" t="b">
        <f t="shared" si="1"/>
        <v>1</v>
      </c>
      <c r="P7" s="35" t="b">
        <f t="shared" si="2"/>
        <v>1</v>
      </c>
      <c r="Q7" s="35" t="str">
        <f t="shared" si="3"/>
        <v>TRUE</v>
      </c>
      <c r="R7" s="35" t="str">
        <f t="shared" si="4"/>
        <v>TRUE</v>
      </c>
      <c r="S7" s="35" t="str">
        <f t="shared" si="5"/>
        <v>TRUE</v>
      </c>
      <c r="T7" s="35" t="str">
        <f t="shared" si="9"/>
        <v>〇</v>
      </c>
    </row>
    <row r="8" spans="1:20" ht="30" customHeight="1" x14ac:dyDescent="0.2">
      <c r="A8" s="24">
        <f>IF(物価高騰対策!B8="","",A7+1)</f>
        <v>4</v>
      </c>
      <c r="B8" s="91">
        <f>物価高騰対策!B8</f>
        <v>951004321</v>
      </c>
      <c r="C8" s="92" t="str">
        <f>物価高騰対策!C8</f>
        <v>元気ニコニコ相談支援</v>
      </c>
      <c r="D8" s="93" t="str">
        <f>物価高騰対策!D8</f>
        <v>一般相談支援・特定相談支援・障害児相談支援</v>
      </c>
      <c r="E8" s="105" t="str">
        <f>物価高騰対策!E8</f>
        <v>令和7年10月1日から令和7年12月1日まで</v>
      </c>
      <c r="F8" s="40" t="s">
        <v>169</v>
      </c>
      <c r="G8" s="36"/>
      <c r="H8" s="36"/>
      <c r="I8" s="40"/>
      <c r="J8" s="41">
        <f>IFERROR(VLOOKUP(D8&amp;E8,入力しない!$D$2:$F$47,3,FALSE),"")</f>
        <v>2000</v>
      </c>
      <c r="K8" s="42">
        <f t="shared" si="6"/>
        <v>1</v>
      </c>
      <c r="L8" s="89">
        <f t="shared" si="7"/>
        <v>2000</v>
      </c>
      <c r="M8" s="126">
        <f t="shared" si="8"/>
        <v>2000</v>
      </c>
      <c r="N8" s="19" t="str">
        <f t="shared" si="0"/>
        <v>951004321一般相談支援・特定相談支援・障害児相談支援</v>
      </c>
      <c r="O8" s="34" t="b">
        <f t="shared" si="1"/>
        <v>1</v>
      </c>
      <c r="P8" s="35" t="b">
        <f t="shared" si="2"/>
        <v>1</v>
      </c>
      <c r="Q8" s="35" t="str">
        <f t="shared" si="3"/>
        <v>TRUE</v>
      </c>
      <c r="R8" s="35" t="str">
        <f t="shared" si="4"/>
        <v>TRUE</v>
      </c>
      <c r="S8" s="35" t="str">
        <f t="shared" si="5"/>
        <v>TRUE</v>
      </c>
      <c r="T8" s="35" t="str">
        <f t="shared" si="9"/>
        <v>〇</v>
      </c>
    </row>
    <row r="9" spans="1:20" ht="30" customHeight="1" x14ac:dyDescent="0.2">
      <c r="A9" s="24">
        <f>IF(物価高騰対策!B9="","",A8+1)</f>
        <v>5</v>
      </c>
      <c r="B9" s="91">
        <f>物価高騰対策!B9</f>
        <v>951004321</v>
      </c>
      <c r="C9" s="92" t="str">
        <f>物価高騰対策!C9</f>
        <v>元気ニコニコクラブ</v>
      </c>
      <c r="D9" s="93" t="str">
        <f>物価高騰対策!D9</f>
        <v>放課後等デイサービス</v>
      </c>
      <c r="E9" s="105" t="str">
        <f>物価高騰対策!E9</f>
        <v>令和7年9月30日まで</v>
      </c>
      <c r="F9" s="40" t="s">
        <v>170</v>
      </c>
      <c r="G9" s="36" t="s">
        <v>171</v>
      </c>
      <c r="H9" s="36" t="s">
        <v>172</v>
      </c>
      <c r="I9" s="40" t="s">
        <v>173</v>
      </c>
      <c r="J9" s="41">
        <f>IFERROR(VLOOKUP(D9&amp;E9,入力しない!$D$2:$F$47,3,FALSE),"")</f>
        <v>12000</v>
      </c>
      <c r="K9" s="42">
        <f t="shared" si="6"/>
        <v>4</v>
      </c>
      <c r="L9" s="89">
        <f t="shared" si="7"/>
        <v>48000</v>
      </c>
      <c r="M9" s="126">
        <f t="shared" si="8"/>
        <v>48000</v>
      </c>
      <c r="N9" s="19" t="str">
        <f t="shared" si="0"/>
        <v>951004321放課後等デイサービス</v>
      </c>
      <c r="O9" s="34" t="b">
        <f t="shared" si="1"/>
        <v>1</v>
      </c>
      <c r="P9" s="35" t="b">
        <f t="shared" si="2"/>
        <v>1</v>
      </c>
      <c r="Q9" s="35" t="b">
        <f t="shared" si="3"/>
        <v>1</v>
      </c>
      <c r="R9" s="35" t="b">
        <f t="shared" si="4"/>
        <v>1</v>
      </c>
      <c r="S9" s="35" t="b">
        <f t="shared" si="5"/>
        <v>1</v>
      </c>
      <c r="T9" s="35" t="str">
        <f t="shared" si="9"/>
        <v>〇</v>
      </c>
    </row>
    <row r="10" spans="1:20" ht="30" customHeight="1" x14ac:dyDescent="0.2">
      <c r="A10" s="24" t="str">
        <f>IF(物価高騰対策!B10="","",A9+1)</f>
        <v/>
      </c>
      <c r="B10" s="91">
        <f>物価高騰対策!B10</f>
        <v>0</v>
      </c>
      <c r="C10" s="92">
        <f>物価高騰対策!C10</f>
        <v>0</v>
      </c>
      <c r="D10" s="93">
        <f>物価高騰対策!D10</f>
        <v>0</v>
      </c>
      <c r="E10" s="105">
        <f>物価高騰対策!E10</f>
        <v>0</v>
      </c>
      <c r="F10" s="40"/>
      <c r="G10" s="36"/>
      <c r="H10" s="36"/>
      <c r="I10" s="40"/>
      <c r="J10" s="41" t="str">
        <f>IFERROR(VLOOKUP(D10&amp;E10,入力しない!$D$2:$F$47,3,FALSE),"")</f>
        <v/>
      </c>
      <c r="K10" s="42" t="str">
        <f t="shared" si="6"/>
        <v/>
      </c>
      <c r="L10" s="89" t="str">
        <f t="shared" si="7"/>
        <v/>
      </c>
      <c r="M10" s="126" t="str">
        <f t="shared" si="8"/>
        <v/>
      </c>
      <c r="N10" s="19" t="str">
        <f t="shared" si="0"/>
        <v>00</v>
      </c>
      <c r="O10" s="34" t="b">
        <f t="shared" si="1"/>
        <v>0</v>
      </c>
      <c r="P10" s="35" t="str">
        <f t="shared" si="2"/>
        <v>TRUE</v>
      </c>
      <c r="Q10" s="35" t="str">
        <f t="shared" si="3"/>
        <v>TRUE</v>
      </c>
      <c r="R10" s="35" t="str">
        <f t="shared" si="4"/>
        <v>TRUE</v>
      </c>
      <c r="S10" s="35" t="str">
        <f t="shared" si="5"/>
        <v>TRUE</v>
      </c>
      <c r="T10" s="35" t="str">
        <f t="shared" si="9"/>
        <v>〇</v>
      </c>
    </row>
    <row r="11" spans="1:20" ht="30" customHeight="1" x14ac:dyDescent="0.2">
      <c r="A11" s="24" t="str">
        <f>IF(物価高騰対策!B11="","",A10+1)</f>
        <v/>
      </c>
      <c r="B11" s="91">
        <f>物価高騰対策!B11</f>
        <v>0</v>
      </c>
      <c r="C11" s="92">
        <f>物価高騰対策!C11</f>
        <v>0</v>
      </c>
      <c r="D11" s="93">
        <f>物価高騰対策!D11</f>
        <v>0</v>
      </c>
      <c r="E11" s="105">
        <f>物価高騰対策!E11</f>
        <v>0</v>
      </c>
      <c r="F11" s="40"/>
      <c r="G11" s="36"/>
      <c r="H11" s="36"/>
      <c r="I11" s="40"/>
      <c r="J11" s="41" t="str">
        <f>IFERROR(VLOOKUP(D11&amp;E11,入力しない!$D$2:$F$47,3,FALSE),"")</f>
        <v/>
      </c>
      <c r="K11" s="42" t="str">
        <f t="shared" si="6"/>
        <v/>
      </c>
      <c r="L11" s="89" t="str">
        <f t="shared" si="7"/>
        <v/>
      </c>
      <c r="M11" s="126" t="str">
        <f t="shared" si="8"/>
        <v/>
      </c>
      <c r="N11" s="19" t="str">
        <f t="shared" si="0"/>
        <v>00</v>
      </c>
      <c r="O11" s="34" t="b">
        <f t="shared" si="1"/>
        <v>0</v>
      </c>
      <c r="P11" s="35" t="str">
        <f t="shared" si="2"/>
        <v>TRUE</v>
      </c>
      <c r="Q11" s="35" t="str">
        <f t="shared" si="3"/>
        <v>TRUE</v>
      </c>
      <c r="R11" s="35" t="str">
        <f t="shared" si="4"/>
        <v>TRUE</v>
      </c>
      <c r="S11" s="35" t="str">
        <f t="shared" si="5"/>
        <v>TRUE</v>
      </c>
      <c r="T11" s="35" t="str">
        <f t="shared" si="9"/>
        <v>〇</v>
      </c>
    </row>
    <row r="12" spans="1:20" ht="30" customHeight="1" x14ac:dyDescent="0.2">
      <c r="A12" s="24" t="str">
        <f>IF(物価高騰対策!B12="","",A11+1)</f>
        <v/>
      </c>
      <c r="B12" s="91">
        <f>物価高騰対策!B12</f>
        <v>0</v>
      </c>
      <c r="C12" s="92">
        <f>物価高騰対策!C12</f>
        <v>0</v>
      </c>
      <c r="D12" s="93">
        <f>物価高騰対策!D12</f>
        <v>0</v>
      </c>
      <c r="E12" s="105">
        <f>物価高騰対策!E12</f>
        <v>0</v>
      </c>
      <c r="F12" s="40"/>
      <c r="G12" s="40"/>
      <c r="H12" s="36"/>
      <c r="I12" s="40"/>
      <c r="J12" s="41" t="str">
        <f>IFERROR(VLOOKUP(D12&amp;E12,入力しない!$D$2:$F$47,3,FALSE),"")</f>
        <v/>
      </c>
      <c r="K12" s="42" t="str">
        <f t="shared" si="6"/>
        <v/>
      </c>
      <c r="L12" s="89" t="str">
        <f t="shared" si="7"/>
        <v/>
      </c>
      <c r="M12" s="126" t="str">
        <f t="shared" si="8"/>
        <v/>
      </c>
      <c r="N12" s="19" t="str">
        <f t="shared" si="0"/>
        <v>00</v>
      </c>
      <c r="O12" s="34" t="b">
        <f t="shared" si="1"/>
        <v>0</v>
      </c>
      <c r="P12" s="35" t="str">
        <f t="shared" si="2"/>
        <v>TRUE</v>
      </c>
      <c r="Q12" s="35" t="str">
        <f t="shared" si="3"/>
        <v>TRUE</v>
      </c>
      <c r="R12" s="35" t="str">
        <f t="shared" si="4"/>
        <v>TRUE</v>
      </c>
      <c r="S12" s="35" t="str">
        <f t="shared" si="5"/>
        <v>TRUE</v>
      </c>
      <c r="T12" s="35" t="str">
        <f t="shared" si="9"/>
        <v>〇</v>
      </c>
    </row>
    <row r="13" spans="1:20" ht="30" customHeight="1" x14ac:dyDescent="0.2">
      <c r="A13" s="24" t="str">
        <f>IF(物価高騰対策!B13="","",A12+1)</f>
        <v/>
      </c>
      <c r="B13" s="91">
        <f>物価高騰対策!B13</f>
        <v>0</v>
      </c>
      <c r="C13" s="92">
        <f>物価高騰対策!C13</f>
        <v>0</v>
      </c>
      <c r="D13" s="93">
        <f>物価高騰対策!D13</f>
        <v>0</v>
      </c>
      <c r="E13" s="105">
        <f>物価高騰対策!E13</f>
        <v>0</v>
      </c>
      <c r="F13" s="40"/>
      <c r="G13" s="40"/>
      <c r="H13" s="36"/>
      <c r="I13" s="40"/>
      <c r="J13" s="41" t="str">
        <f>IFERROR(VLOOKUP(D13&amp;E13,入力しない!$D$2:$F$47,3,FALSE),"")</f>
        <v/>
      </c>
      <c r="K13" s="42" t="str">
        <f t="shared" si="6"/>
        <v/>
      </c>
      <c r="L13" s="89" t="str">
        <f t="shared" si="7"/>
        <v/>
      </c>
      <c r="M13" s="126" t="str">
        <f t="shared" si="8"/>
        <v/>
      </c>
      <c r="N13" s="19" t="str">
        <f t="shared" si="0"/>
        <v>00</v>
      </c>
      <c r="O13" s="34" t="b">
        <f t="shared" si="1"/>
        <v>0</v>
      </c>
      <c r="P13" s="35" t="str">
        <f t="shared" si="2"/>
        <v>TRUE</v>
      </c>
      <c r="Q13" s="35" t="str">
        <f t="shared" si="3"/>
        <v>TRUE</v>
      </c>
      <c r="R13" s="35" t="str">
        <f t="shared" si="4"/>
        <v>TRUE</v>
      </c>
      <c r="S13" s="35" t="str">
        <f t="shared" si="5"/>
        <v>TRUE</v>
      </c>
      <c r="T13" s="35" t="str">
        <f t="shared" si="9"/>
        <v>〇</v>
      </c>
    </row>
    <row r="14" spans="1:20" ht="30" customHeight="1" x14ac:dyDescent="0.2">
      <c r="A14" s="24" t="str">
        <f>IF(物価高騰対策!B14="","",A13+1)</f>
        <v/>
      </c>
      <c r="B14" s="91">
        <f>物価高騰対策!B14</f>
        <v>0</v>
      </c>
      <c r="C14" s="92">
        <f>物価高騰対策!C14</f>
        <v>0</v>
      </c>
      <c r="D14" s="93">
        <f>物価高騰対策!D14</f>
        <v>0</v>
      </c>
      <c r="E14" s="105">
        <f>物価高騰対策!E14</f>
        <v>0</v>
      </c>
      <c r="F14" s="40"/>
      <c r="G14" s="40"/>
      <c r="H14" s="36"/>
      <c r="I14" s="40"/>
      <c r="J14" s="41" t="str">
        <f>IFERROR(VLOOKUP(D14&amp;E14,入力しない!$D$2:$F$47,3,FALSE),"")</f>
        <v/>
      </c>
      <c r="K14" s="42" t="str">
        <f t="shared" si="6"/>
        <v/>
      </c>
      <c r="L14" s="89" t="str">
        <f t="shared" si="7"/>
        <v/>
      </c>
      <c r="M14" s="126" t="str">
        <f t="shared" si="8"/>
        <v/>
      </c>
      <c r="N14" s="19" t="str">
        <f t="shared" si="0"/>
        <v>00</v>
      </c>
      <c r="O14" s="34" t="b">
        <f t="shared" si="1"/>
        <v>0</v>
      </c>
      <c r="P14" s="35" t="str">
        <f t="shared" si="2"/>
        <v>TRUE</v>
      </c>
      <c r="Q14" s="35" t="str">
        <f t="shared" si="3"/>
        <v>TRUE</v>
      </c>
      <c r="R14" s="35" t="str">
        <f t="shared" si="4"/>
        <v>TRUE</v>
      </c>
      <c r="S14" s="35" t="str">
        <f t="shared" si="5"/>
        <v>TRUE</v>
      </c>
      <c r="T14" s="35" t="str">
        <f t="shared" si="9"/>
        <v>〇</v>
      </c>
    </row>
    <row r="15" spans="1:20" ht="30" customHeight="1" x14ac:dyDescent="0.2">
      <c r="A15" s="24" t="str">
        <f>IF(物価高騰対策!B15="","",A14+1)</f>
        <v/>
      </c>
      <c r="B15" s="91">
        <f>物価高騰対策!B15</f>
        <v>0</v>
      </c>
      <c r="C15" s="92">
        <f>物価高騰対策!C15</f>
        <v>0</v>
      </c>
      <c r="D15" s="93">
        <f>物価高騰対策!D15</f>
        <v>0</v>
      </c>
      <c r="E15" s="105">
        <f>物価高騰対策!E15</f>
        <v>0</v>
      </c>
      <c r="F15" s="40"/>
      <c r="G15" s="36"/>
      <c r="H15" s="36"/>
      <c r="I15" s="40"/>
      <c r="J15" s="41" t="str">
        <f>IFERROR(VLOOKUP(D15&amp;E15,入力しない!$D$2:$F$47,3,FALSE),"")</f>
        <v/>
      </c>
      <c r="K15" s="42" t="str">
        <f t="shared" si="6"/>
        <v/>
      </c>
      <c r="L15" s="89" t="str">
        <f t="shared" si="7"/>
        <v/>
      </c>
      <c r="M15" s="126" t="str">
        <f t="shared" si="8"/>
        <v/>
      </c>
      <c r="N15" s="19" t="str">
        <f t="shared" si="0"/>
        <v>00</v>
      </c>
      <c r="O15" s="34" t="b">
        <f t="shared" si="1"/>
        <v>0</v>
      </c>
      <c r="P15" s="35" t="str">
        <f t="shared" si="2"/>
        <v>TRUE</v>
      </c>
      <c r="Q15" s="35" t="str">
        <f t="shared" si="3"/>
        <v>TRUE</v>
      </c>
      <c r="R15" s="35" t="str">
        <f t="shared" si="4"/>
        <v>TRUE</v>
      </c>
      <c r="S15" s="35" t="str">
        <f t="shared" si="5"/>
        <v>TRUE</v>
      </c>
      <c r="T15" s="35" t="str">
        <f t="shared" si="9"/>
        <v>〇</v>
      </c>
    </row>
    <row r="16" spans="1:20" ht="30" customHeight="1" x14ac:dyDescent="0.2">
      <c r="A16" s="24" t="str">
        <f>IF(物価高騰対策!B16="","",A15+1)</f>
        <v/>
      </c>
      <c r="B16" s="91">
        <f>物価高騰対策!B16</f>
        <v>0</v>
      </c>
      <c r="C16" s="92">
        <f>物価高騰対策!C16</f>
        <v>0</v>
      </c>
      <c r="D16" s="93">
        <f>物価高騰対策!D16</f>
        <v>0</v>
      </c>
      <c r="E16" s="105">
        <f>物価高騰対策!E16</f>
        <v>0</v>
      </c>
      <c r="F16" s="40"/>
      <c r="G16" s="36"/>
      <c r="H16" s="36"/>
      <c r="I16" s="40"/>
      <c r="J16" s="41" t="str">
        <f>IFERROR(VLOOKUP(D16&amp;E16,入力しない!$D$2:$F$47,3,FALSE),"")</f>
        <v/>
      </c>
      <c r="K16" s="42" t="str">
        <f t="shared" si="6"/>
        <v/>
      </c>
      <c r="L16" s="89" t="str">
        <f t="shared" si="7"/>
        <v/>
      </c>
      <c r="M16" s="126" t="str">
        <f t="shared" si="8"/>
        <v/>
      </c>
      <c r="N16" s="19" t="str">
        <f t="shared" si="0"/>
        <v>00</v>
      </c>
      <c r="O16" s="34" t="b">
        <f t="shared" si="1"/>
        <v>0</v>
      </c>
      <c r="P16" s="35" t="str">
        <f t="shared" si="2"/>
        <v>TRUE</v>
      </c>
      <c r="Q16" s="35" t="str">
        <f t="shared" si="3"/>
        <v>TRUE</v>
      </c>
      <c r="R16" s="35" t="str">
        <f t="shared" si="4"/>
        <v>TRUE</v>
      </c>
      <c r="S16" s="35" t="str">
        <f t="shared" si="5"/>
        <v>TRUE</v>
      </c>
      <c r="T16" s="35" t="str">
        <f t="shared" si="9"/>
        <v>〇</v>
      </c>
    </row>
    <row r="17" spans="1:20" ht="30" customHeight="1" x14ac:dyDescent="0.2">
      <c r="A17" s="24" t="str">
        <f>IF(物価高騰対策!B17="","",A16+1)</f>
        <v/>
      </c>
      <c r="B17" s="91">
        <f>物価高騰対策!B17</f>
        <v>0</v>
      </c>
      <c r="C17" s="92">
        <f>物価高騰対策!C17</f>
        <v>0</v>
      </c>
      <c r="D17" s="93">
        <f>物価高騰対策!D17</f>
        <v>0</v>
      </c>
      <c r="E17" s="105">
        <f>物価高騰対策!E17</f>
        <v>0</v>
      </c>
      <c r="F17" s="40"/>
      <c r="G17" s="36"/>
      <c r="H17" s="36"/>
      <c r="I17" s="40"/>
      <c r="J17" s="41" t="str">
        <f>IFERROR(VLOOKUP(D17&amp;E17,入力しない!$D$2:$F$47,3,FALSE),"")</f>
        <v/>
      </c>
      <c r="K17" s="42" t="str">
        <f t="shared" si="6"/>
        <v/>
      </c>
      <c r="L17" s="89" t="str">
        <f t="shared" si="7"/>
        <v/>
      </c>
      <c r="M17" s="126" t="str">
        <f t="shared" si="8"/>
        <v/>
      </c>
      <c r="N17" s="19" t="str">
        <f t="shared" si="0"/>
        <v>00</v>
      </c>
      <c r="O17" s="34" t="b">
        <f t="shared" si="1"/>
        <v>0</v>
      </c>
      <c r="P17" s="35" t="str">
        <f t="shared" si="2"/>
        <v>TRUE</v>
      </c>
      <c r="Q17" s="35" t="str">
        <f t="shared" si="3"/>
        <v>TRUE</v>
      </c>
      <c r="R17" s="35" t="str">
        <f t="shared" si="4"/>
        <v>TRUE</v>
      </c>
      <c r="S17" s="35" t="str">
        <f t="shared" si="5"/>
        <v>TRUE</v>
      </c>
      <c r="T17" s="35" t="str">
        <f t="shared" si="9"/>
        <v>〇</v>
      </c>
    </row>
    <row r="18" spans="1:20" ht="30" customHeight="1" x14ac:dyDescent="0.2">
      <c r="A18" s="24" t="str">
        <f>IF(物価高騰対策!B18="","",A17+1)</f>
        <v/>
      </c>
      <c r="B18" s="91">
        <f>物価高騰対策!B18</f>
        <v>0</v>
      </c>
      <c r="C18" s="92">
        <f>物価高騰対策!C18</f>
        <v>0</v>
      </c>
      <c r="D18" s="93">
        <f>物価高騰対策!D18</f>
        <v>0</v>
      </c>
      <c r="E18" s="105">
        <f>物価高騰対策!E18</f>
        <v>0</v>
      </c>
      <c r="F18" s="40"/>
      <c r="G18" s="36"/>
      <c r="H18" s="36"/>
      <c r="I18" s="40"/>
      <c r="J18" s="41" t="str">
        <f>IFERROR(VLOOKUP(D18&amp;E18,入力しない!$D$2:$F$47,3,FALSE),"")</f>
        <v/>
      </c>
      <c r="K18" s="42" t="str">
        <f t="shared" si="6"/>
        <v/>
      </c>
      <c r="L18" s="89" t="str">
        <f t="shared" si="7"/>
        <v/>
      </c>
      <c r="M18" s="126" t="str">
        <f t="shared" si="8"/>
        <v/>
      </c>
      <c r="N18" s="19" t="str">
        <f t="shared" si="0"/>
        <v>00</v>
      </c>
      <c r="O18" s="34" t="b">
        <f t="shared" si="1"/>
        <v>0</v>
      </c>
      <c r="P18" s="35" t="str">
        <f t="shared" si="2"/>
        <v>TRUE</v>
      </c>
      <c r="Q18" s="35" t="str">
        <f t="shared" si="3"/>
        <v>TRUE</v>
      </c>
      <c r="R18" s="35" t="str">
        <f t="shared" si="4"/>
        <v>TRUE</v>
      </c>
      <c r="S18" s="35" t="str">
        <f t="shared" si="5"/>
        <v>TRUE</v>
      </c>
      <c r="T18" s="35" t="str">
        <f t="shared" si="9"/>
        <v>〇</v>
      </c>
    </row>
    <row r="19" spans="1:20" ht="30" customHeight="1" x14ac:dyDescent="0.2">
      <c r="A19" s="24" t="str">
        <f>IF(物価高騰対策!B19="","",A18+1)</f>
        <v/>
      </c>
      <c r="B19" s="91">
        <f>物価高騰対策!B19</f>
        <v>0</v>
      </c>
      <c r="C19" s="92">
        <f>物価高騰対策!C19</f>
        <v>0</v>
      </c>
      <c r="D19" s="93">
        <f>物価高騰対策!D19</f>
        <v>0</v>
      </c>
      <c r="E19" s="105">
        <f>物価高騰対策!E19</f>
        <v>0</v>
      </c>
      <c r="F19" s="40"/>
      <c r="G19" s="36"/>
      <c r="H19" s="36"/>
      <c r="I19" s="40"/>
      <c r="J19" s="41" t="str">
        <f>IFERROR(VLOOKUP(D19&amp;E19,入力しない!$D$2:$F$47,3,FALSE),"")</f>
        <v/>
      </c>
      <c r="K19" s="42" t="str">
        <f t="shared" si="6"/>
        <v/>
      </c>
      <c r="L19" s="89" t="str">
        <f t="shared" si="7"/>
        <v/>
      </c>
      <c r="M19" s="126" t="str">
        <f t="shared" si="8"/>
        <v/>
      </c>
      <c r="N19" s="19" t="str">
        <f t="shared" si="0"/>
        <v>00</v>
      </c>
      <c r="O19" s="34" t="b">
        <f t="shared" si="1"/>
        <v>0</v>
      </c>
      <c r="P19" s="35" t="str">
        <f t="shared" si="2"/>
        <v>TRUE</v>
      </c>
      <c r="Q19" s="35" t="str">
        <f t="shared" si="3"/>
        <v>TRUE</v>
      </c>
      <c r="R19" s="35" t="str">
        <f t="shared" si="4"/>
        <v>TRUE</v>
      </c>
      <c r="S19" s="35" t="str">
        <f t="shared" si="5"/>
        <v>TRUE</v>
      </c>
      <c r="T19" s="35" t="str">
        <f t="shared" si="9"/>
        <v>〇</v>
      </c>
    </row>
    <row r="20" spans="1:20" ht="30" customHeight="1" x14ac:dyDescent="0.2">
      <c r="A20" s="24" t="str">
        <f>IF(物価高騰対策!B20="","",A19+1)</f>
        <v/>
      </c>
      <c r="B20" s="91">
        <f>物価高騰対策!B20</f>
        <v>0</v>
      </c>
      <c r="C20" s="92">
        <f>物価高騰対策!C20</f>
        <v>0</v>
      </c>
      <c r="D20" s="93">
        <f>物価高騰対策!D20</f>
        <v>0</v>
      </c>
      <c r="E20" s="105">
        <f>物価高騰対策!E20</f>
        <v>0</v>
      </c>
      <c r="F20" s="40"/>
      <c r="G20" s="36"/>
      <c r="H20" s="36"/>
      <c r="I20" s="40"/>
      <c r="J20" s="41" t="str">
        <f>IFERROR(VLOOKUP(D20&amp;E20,入力しない!$D$2:$F$47,3,FALSE),"")</f>
        <v/>
      </c>
      <c r="K20" s="42" t="str">
        <f t="shared" si="6"/>
        <v/>
      </c>
      <c r="L20" s="89" t="str">
        <f t="shared" si="7"/>
        <v/>
      </c>
      <c r="M20" s="126" t="str">
        <f t="shared" si="8"/>
        <v/>
      </c>
      <c r="N20" s="19" t="str">
        <f t="shared" si="0"/>
        <v>00</v>
      </c>
      <c r="O20" s="34" t="b">
        <f t="shared" si="1"/>
        <v>0</v>
      </c>
      <c r="P20" s="35" t="str">
        <f t="shared" si="2"/>
        <v>TRUE</v>
      </c>
      <c r="Q20" s="35" t="str">
        <f t="shared" si="3"/>
        <v>TRUE</v>
      </c>
      <c r="R20" s="35" t="str">
        <f t="shared" si="4"/>
        <v>TRUE</v>
      </c>
      <c r="S20" s="35" t="str">
        <f t="shared" si="5"/>
        <v>TRUE</v>
      </c>
      <c r="T20" s="35" t="str">
        <f t="shared" si="9"/>
        <v>〇</v>
      </c>
    </row>
    <row r="21" spans="1:20" ht="30" customHeight="1" x14ac:dyDescent="0.2">
      <c r="A21" s="24" t="str">
        <f>IF(物価高騰対策!B21="","",A20+1)</f>
        <v/>
      </c>
      <c r="B21" s="91">
        <f>物価高騰対策!B21</f>
        <v>0</v>
      </c>
      <c r="C21" s="92">
        <f>物価高騰対策!C21</f>
        <v>0</v>
      </c>
      <c r="D21" s="93">
        <f>物価高騰対策!D21</f>
        <v>0</v>
      </c>
      <c r="E21" s="105">
        <f>物価高騰対策!E21</f>
        <v>0</v>
      </c>
      <c r="F21" s="40"/>
      <c r="G21" s="36"/>
      <c r="H21" s="36"/>
      <c r="I21" s="40"/>
      <c r="J21" s="41" t="str">
        <f>IFERROR(VLOOKUP(D21&amp;E21,入力しない!$D$2:$F$47,3,FALSE),"")</f>
        <v/>
      </c>
      <c r="K21" s="42" t="str">
        <f t="shared" si="6"/>
        <v/>
      </c>
      <c r="L21" s="89" t="str">
        <f t="shared" si="7"/>
        <v/>
      </c>
      <c r="M21" s="126" t="str">
        <f t="shared" si="8"/>
        <v/>
      </c>
      <c r="N21" s="19" t="str">
        <f t="shared" si="0"/>
        <v>00</v>
      </c>
      <c r="O21" s="34" t="b">
        <f t="shared" si="1"/>
        <v>0</v>
      </c>
      <c r="P21" s="35" t="str">
        <f t="shared" si="2"/>
        <v>TRUE</v>
      </c>
      <c r="Q21" s="35" t="str">
        <f t="shared" si="3"/>
        <v>TRUE</v>
      </c>
      <c r="R21" s="35" t="str">
        <f t="shared" si="4"/>
        <v>TRUE</v>
      </c>
      <c r="S21" s="35" t="str">
        <f t="shared" si="5"/>
        <v>TRUE</v>
      </c>
      <c r="T21" s="35" t="str">
        <f t="shared" si="9"/>
        <v>〇</v>
      </c>
    </row>
    <row r="22" spans="1:20" ht="30" customHeight="1" x14ac:dyDescent="0.2">
      <c r="A22" s="24" t="str">
        <f>IF(物価高騰対策!B22="","",A21+1)</f>
        <v/>
      </c>
      <c r="B22" s="91">
        <f>物価高騰対策!B22</f>
        <v>0</v>
      </c>
      <c r="C22" s="92">
        <f>物価高騰対策!C22</f>
        <v>0</v>
      </c>
      <c r="D22" s="93">
        <f>物価高騰対策!D22</f>
        <v>0</v>
      </c>
      <c r="E22" s="105">
        <f>物価高騰対策!E22</f>
        <v>0</v>
      </c>
      <c r="F22" s="40"/>
      <c r="G22" s="36"/>
      <c r="H22" s="36"/>
      <c r="I22" s="40"/>
      <c r="J22" s="41" t="str">
        <f>IFERROR(VLOOKUP(D22&amp;E22,入力しない!$D$2:$F$47,3,FALSE),"")</f>
        <v/>
      </c>
      <c r="K22" s="42" t="str">
        <f t="shared" si="6"/>
        <v/>
      </c>
      <c r="L22" s="89" t="str">
        <f t="shared" si="7"/>
        <v/>
      </c>
      <c r="M22" s="126" t="str">
        <f t="shared" si="8"/>
        <v/>
      </c>
      <c r="N22" s="19" t="str">
        <f t="shared" si="0"/>
        <v>00</v>
      </c>
      <c r="O22" s="34" t="b">
        <f t="shared" si="1"/>
        <v>0</v>
      </c>
      <c r="P22" s="35" t="str">
        <f t="shared" ref="P22:P85" si="10">IF(F22="","TRUE",COUNTIF($F:$I,F22)=1)</f>
        <v>TRUE</v>
      </c>
      <c r="Q22" s="35" t="str">
        <f t="shared" ref="Q22:Q85" si="11">IF(G22="","TRUE",COUNTIF($F:$I,G22)=1)</f>
        <v>TRUE</v>
      </c>
      <c r="R22" s="35" t="str">
        <f t="shared" ref="R22:R85" si="12">IF(H22="","TRUE",COUNTIF($F:$I,H22)=1)</f>
        <v>TRUE</v>
      </c>
      <c r="S22" s="35" t="str">
        <f t="shared" ref="S22:S85" si="13">IF(I22="","TRUE",COUNTIF($F:$I,I22)=1)</f>
        <v>TRUE</v>
      </c>
      <c r="T22" s="35" t="str">
        <f t="shared" ref="T22:T85" si="14">IF(AND(P22:S22,TRUE),"〇","×")</f>
        <v>〇</v>
      </c>
    </row>
    <row r="23" spans="1:20" ht="30" customHeight="1" x14ac:dyDescent="0.2">
      <c r="A23" s="24" t="str">
        <f>IF(物価高騰対策!B23="","",A22+1)</f>
        <v/>
      </c>
      <c r="B23" s="91">
        <f>物価高騰対策!B23</f>
        <v>0</v>
      </c>
      <c r="C23" s="92">
        <f>物価高騰対策!C23</f>
        <v>0</v>
      </c>
      <c r="D23" s="93">
        <f>物価高騰対策!D23</f>
        <v>0</v>
      </c>
      <c r="E23" s="105">
        <f>物価高騰対策!E23</f>
        <v>0</v>
      </c>
      <c r="F23" s="40"/>
      <c r="G23" s="36"/>
      <c r="H23" s="36"/>
      <c r="I23" s="40"/>
      <c r="J23" s="41" t="str">
        <f>IFERROR(VLOOKUP(D23&amp;E23,入力しない!$D$2:$F$47,3,FALSE),"")</f>
        <v/>
      </c>
      <c r="K23" s="42" t="str">
        <f t="shared" si="6"/>
        <v/>
      </c>
      <c r="L23" s="89" t="str">
        <f t="shared" si="7"/>
        <v/>
      </c>
      <c r="M23" s="126" t="str">
        <f t="shared" si="8"/>
        <v/>
      </c>
      <c r="N23" s="19" t="str">
        <f t="shared" si="0"/>
        <v>00</v>
      </c>
      <c r="O23" s="34" t="b">
        <f t="shared" si="1"/>
        <v>0</v>
      </c>
      <c r="P23" s="35" t="str">
        <f t="shared" si="10"/>
        <v>TRUE</v>
      </c>
      <c r="Q23" s="35" t="str">
        <f t="shared" si="11"/>
        <v>TRUE</v>
      </c>
      <c r="R23" s="35" t="str">
        <f t="shared" si="12"/>
        <v>TRUE</v>
      </c>
      <c r="S23" s="35" t="str">
        <f t="shared" si="13"/>
        <v>TRUE</v>
      </c>
      <c r="T23" s="35" t="str">
        <f t="shared" si="14"/>
        <v>〇</v>
      </c>
    </row>
    <row r="24" spans="1:20" ht="30" customHeight="1" x14ac:dyDescent="0.2">
      <c r="A24" s="24" t="str">
        <f>IF(物価高騰対策!B24="","",A23+1)</f>
        <v/>
      </c>
      <c r="B24" s="91">
        <f>物価高騰対策!B24</f>
        <v>0</v>
      </c>
      <c r="C24" s="92">
        <f>物価高騰対策!C24</f>
        <v>0</v>
      </c>
      <c r="D24" s="93">
        <f>物価高騰対策!D24</f>
        <v>0</v>
      </c>
      <c r="E24" s="105">
        <f>物価高騰対策!E24</f>
        <v>0</v>
      </c>
      <c r="F24" s="40"/>
      <c r="G24" s="36"/>
      <c r="H24" s="36"/>
      <c r="I24" s="40"/>
      <c r="J24" s="41" t="str">
        <f>IFERROR(VLOOKUP(D24&amp;E24,入力しない!$D$2:$F$47,3,FALSE),"")</f>
        <v/>
      </c>
      <c r="K24" s="42" t="str">
        <f t="shared" si="6"/>
        <v/>
      </c>
      <c r="L24" s="89" t="str">
        <f t="shared" si="7"/>
        <v/>
      </c>
      <c r="M24" s="126" t="str">
        <f t="shared" si="8"/>
        <v/>
      </c>
      <c r="N24" s="19" t="str">
        <f t="shared" si="0"/>
        <v>00</v>
      </c>
      <c r="O24" s="34" t="b">
        <f t="shared" si="1"/>
        <v>0</v>
      </c>
      <c r="P24" s="35" t="str">
        <f t="shared" si="10"/>
        <v>TRUE</v>
      </c>
      <c r="Q24" s="35" t="str">
        <f t="shared" si="11"/>
        <v>TRUE</v>
      </c>
      <c r="R24" s="35" t="str">
        <f t="shared" si="12"/>
        <v>TRUE</v>
      </c>
      <c r="S24" s="35" t="str">
        <f t="shared" si="13"/>
        <v>TRUE</v>
      </c>
      <c r="T24" s="35" t="str">
        <f t="shared" si="14"/>
        <v>〇</v>
      </c>
    </row>
    <row r="25" spans="1:20" ht="30" customHeight="1" x14ac:dyDescent="0.2">
      <c r="A25" s="24" t="str">
        <f>IF(物価高騰対策!B25="","",A24+1)</f>
        <v/>
      </c>
      <c r="B25" s="91">
        <f>物価高騰対策!B25</f>
        <v>0</v>
      </c>
      <c r="C25" s="92">
        <f>物価高騰対策!C25</f>
        <v>0</v>
      </c>
      <c r="D25" s="93">
        <f>物価高騰対策!D25</f>
        <v>0</v>
      </c>
      <c r="E25" s="105">
        <f>物価高騰対策!E25</f>
        <v>0</v>
      </c>
      <c r="F25" s="40"/>
      <c r="G25" s="36"/>
      <c r="H25" s="36"/>
      <c r="I25" s="40"/>
      <c r="J25" s="41" t="str">
        <f>IFERROR(VLOOKUP(D25&amp;E25,入力しない!$D$2:$F$47,3,FALSE),"")</f>
        <v/>
      </c>
      <c r="K25" s="42" t="str">
        <f t="shared" si="6"/>
        <v/>
      </c>
      <c r="L25" s="89" t="str">
        <f t="shared" si="7"/>
        <v/>
      </c>
      <c r="M25" s="126" t="str">
        <f t="shared" si="8"/>
        <v/>
      </c>
      <c r="N25" s="19" t="str">
        <f t="shared" si="0"/>
        <v>00</v>
      </c>
      <c r="O25" s="34" t="b">
        <f t="shared" si="1"/>
        <v>0</v>
      </c>
      <c r="P25" s="35" t="str">
        <f t="shared" si="10"/>
        <v>TRUE</v>
      </c>
      <c r="Q25" s="35" t="str">
        <f t="shared" si="11"/>
        <v>TRUE</v>
      </c>
      <c r="R25" s="35" t="str">
        <f t="shared" si="12"/>
        <v>TRUE</v>
      </c>
      <c r="S25" s="35" t="str">
        <f t="shared" si="13"/>
        <v>TRUE</v>
      </c>
      <c r="T25" s="35" t="str">
        <f t="shared" si="14"/>
        <v>〇</v>
      </c>
    </row>
    <row r="26" spans="1:20" ht="30" customHeight="1" x14ac:dyDescent="0.2">
      <c r="A26" s="24" t="str">
        <f>IF(物価高騰対策!B26="","",A25+1)</f>
        <v/>
      </c>
      <c r="B26" s="91">
        <f>物価高騰対策!B26</f>
        <v>0</v>
      </c>
      <c r="C26" s="92">
        <f>物価高騰対策!C26</f>
        <v>0</v>
      </c>
      <c r="D26" s="93">
        <f>物価高騰対策!D26</f>
        <v>0</v>
      </c>
      <c r="E26" s="105">
        <f>物価高騰対策!E26</f>
        <v>0</v>
      </c>
      <c r="F26" s="40"/>
      <c r="G26" s="36"/>
      <c r="H26" s="36"/>
      <c r="I26" s="40"/>
      <c r="J26" s="41" t="str">
        <f>IFERROR(VLOOKUP(D26&amp;E26,入力しない!$D$2:$F$47,3,FALSE),"")</f>
        <v/>
      </c>
      <c r="K26" s="42" t="str">
        <f t="shared" si="6"/>
        <v/>
      </c>
      <c r="L26" s="89" t="str">
        <f t="shared" si="7"/>
        <v/>
      </c>
      <c r="M26" s="126" t="str">
        <f t="shared" si="8"/>
        <v/>
      </c>
      <c r="N26" s="19" t="str">
        <f t="shared" si="0"/>
        <v>00</v>
      </c>
      <c r="O26" s="34" t="b">
        <f t="shared" si="1"/>
        <v>0</v>
      </c>
      <c r="P26" s="35" t="str">
        <f t="shared" si="10"/>
        <v>TRUE</v>
      </c>
      <c r="Q26" s="35" t="str">
        <f t="shared" si="11"/>
        <v>TRUE</v>
      </c>
      <c r="R26" s="35" t="str">
        <f t="shared" si="12"/>
        <v>TRUE</v>
      </c>
      <c r="S26" s="35" t="str">
        <f t="shared" si="13"/>
        <v>TRUE</v>
      </c>
      <c r="T26" s="35" t="str">
        <f t="shared" si="14"/>
        <v>〇</v>
      </c>
    </row>
    <row r="27" spans="1:20" ht="30" customHeight="1" x14ac:dyDescent="0.2">
      <c r="A27" s="24" t="str">
        <f>IF(物価高騰対策!B27="","",A26+1)</f>
        <v/>
      </c>
      <c r="B27" s="91">
        <f>物価高騰対策!B27</f>
        <v>0</v>
      </c>
      <c r="C27" s="92">
        <f>物価高騰対策!C27</f>
        <v>0</v>
      </c>
      <c r="D27" s="93">
        <f>物価高騰対策!D27</f>
        <v>0</v>
      </c>
      <c r="E27" s="105">
        <f>物価高騰対策!E27</f>
        <v>0</v>
      </c>
      <c r="F27" s="40"/>
      <c r="G27" s="36"/>
      <c r="H27" s="36"/>
      <c r="I27" s="40"/>
      <c r="J27" s="41" t="str">
        <f>IFERROR(VLOOKUP(D27&amp;E27,入力しない!$D$2:$F$47,3,FALSE),"")</f>
        <v/>
      </c>
      <c r="K27" s="42" t="str">
        <f t="shared" si="6"/>
        <v/>
      </c>
      <c r="L27" s="89" t="str">
        <f t="shared" si="7"/>
        <v/>
      </c>
      <c r="M27" s="126" t="str">
        <f t="shared" si="8"/>
        <v/>
      </c>
      <c r="N27" s="19" t="str">
        <f t="shared" si="0"/>
        <v>00</v>
      </c>
      <c r="O27" s="34" t="b">
        <f t="shared" si="1"/>
        <v>0</v>
      </c>
      <c r="P27" s="35" t="str">
        <f t="shared" si="10"/>
        <v>TRUE</v>
      </c>
      <c r="Q27" s="35" t="str">
        <f t="shared" si="11"/>
        <v>TRUE</v>
      </c>
      <c r="R27" s="35" t="str">
        <f t="shared" si="12"/>
        <v>TRUE</v>
      </c>
      <c r="S27" s="35" t="str">
        <f t="shared" si="13"/>
        <v>TRUE</v>
      </c>
      <c r="T27" s="35" t="str">
        <f t="shared" si="14"/>
        <v>〇</v>
      </c>
    </row>
    <row r="28" spans="1:20" ht="30" customHeight="1" x14ac:dyDescent="0.2">
      <c r="A28" s="24" t="str">
        <f>IF(物価高騰対策!B28="","",A27+1)</f>
        <v/>
      </c>
      <c r="B28" s="91">
        <f>物価高騰対策!B28</f>
        <v>0</v>
      </c>
      <c r="C28" s="92">
        <f>物価高騰対策!C28</f>
        <v>0</v>
      </c>
      <c r="D28" s="93">
        <f>物価高騰対策!D28</f>
        <v>0</v>
      </c>
      <c r="E28" s="105">
        <f>物価高騰対策!E28</f>
        <v>0</v>
      </c>
      <c r="F28" s="40"/>
      <c r="G28" s="36"/>
      <c r="H28" s="36"/>
      <c r="I28" s="40"/>
      <c r="J28" s="41" t="str">
        <f>IFERROR(VLOOKUP(D28&amp;E28,入力しない!$D$2:$F$47,3,FALSE),"")</f>
        <v/>
      </c>
      <c r="K28" s="42" t="str">
        <f t="shared" si="6"/>
        <v/>
      </c>
      <c r="L28" s="89" t="str">
        <f t="shared" si="7"/>
        <v/>
      </c>
      <c r="M28" s="126" t="str">
        <f t="shared" si="8"/>
        <v/>
      </c>
      <c r="N28" s="19" t="str">
        <f t="shared" si="0"/>
        <v>00</v>
      </c>
      <c r="O28" s="34" t="b">
        <f t="shared" si="1"/>
        <v>0</v>
      </c>
      <c r="P28" s="35" t="str">
        <f t="shared" si="10"/>
        <v>TRUE</v>
      </c>
      <c r="Q28" s="35" t="str">
        <f t="shared" si="11"/>
        <v>TRUE</v>
      </c>
      <c r="R28" s="35" t="str">
        <f t="shared" si="12"/>
        <v>TRUE</v>
      </c>
      <c r="S28" s="35" t="str">
        <f t="shared" si="13"/>
        <v>TRUE</v>
      </c>
      <c r="T28" s="35" t="str">
        <f t="shared" si="14"/>
        <v>〇</v>
      </c>
    </row>
    <row r="29" spans="1:20" ht="30" customHeight="1" x14ac:dyDescent="0.2">
      <c r="A29" s="24" t="str">
        <f>IF(物価高騰対策!B29="","",A28+1)</f>
        <v/>
      </c>
      <c r="B29" s="91">
        <f>物価高騰対策!B29</f>
        <v>0</v>
      </c>
      <c r="C29" s="92">
        <f>物価高騰対策!C29</f>
        <v>0</v>
      </c>
      <c r="D29" s="93">
        <f>物価高騰対策!D29</f>
        <v>0</v>
      </c>
      <c r="E29" s="105">
        <f>物価高騰対策!E29</f>
        <v>0</v>
      </c>
      <c r="F29" s="40"/>
      <c r="G29" s="36"/>
      <c r="H29" s="36"/>
      <c r="I29" s="40"/>
      <c r="J29" s="41" t="str">
        <f>IFERROR(VLOOKUP(D29&amp;E29,入力しない!$D$2:$F$47,3,FALSE),"")</f>
        <v/>
      </c>
      <c r="K29" s="42" t="str">
        <f t="shared" si="6"/>
        <v/>
      </c>
      <c r="L29" s="89" t="str">
        <f t="shared" si="7"/>
        <v/>
      </c>
      <c r="M29" s="126" t="str">
        <f t="shared" si="8"/>
        <v/>
      </c>
      <c r="N29" s="19" t="str">
        <f t="shared" si="0"/>
        <v>00</v>
      </c>
      <c r="O29" s="34" t="b">
        <f t="shared" si="1"/>
        <v>0</v>
      </c>
      <c r="P29" s="35" t="str">
        <f t="shared" si="10"/>
        <v>TRUE</v>
      </c>
      <c r="Q29" s="35" t="str">
        <f t="shared" si="11"/>
        <v>TRUE</v>
      </c>
      <c r="R29" s="35" t="str">
        <f t="shared" si="12"/>
        <v>TRUE</v>
      </c>
      <c r="S29" s="35" t="str">
        <f t="shared" si="13"/>
        <v>TRUE</v>
      </c>
      <c r="T29" s="35" t="str">
        <f t="shared" si="14"/>
        <v>〇</v>
      </c>
    </row>
    <row r="30" spans="1:20" ht="30" customHeight="1" x14ac:dyDescent="0.2">
      <c r="A30" s="24" t="str">
        <f>IF(物価高騰対策!B30="","",A29+1)</f>
        <v/>
      </c>
      <c r="B30" s="91">
        <f>物価高騰対策!B30</f>
        <v>0</v>
      </c>
      <c r="C30" s="92">
        <f>物価高騰対策!C30</f>
        <v>0</v>
      </c>
      <c r="D30" s="93">
        <f>物価高騰対策!D30</f>
        <v>0</v>
      </c>
      <c r="E30" s="105">
        <f>物価高騰対策!E30</f>
        <v>0</v>
      </c>
      <c r="F30" s="40"/>
      <c r="G30" s="36"/>
      <c r="H30" s="36"/>
      <c r="I30" s="40"/>
      <c r="J30" s="41" t="str">
        <f>IFERROR(VLOOKUP(D30&amp;E30,入力しない!$D$2:$F$47,3,FALSE),"")</f>
        <v/>
      </c>
      <c r="K30" s="42" t="str">
        <f t="shared" si="6"/>
        <v/>
      </c>
      <c r="L30" s="89" t="str">
        <f t="shared" si="7"/>
        <v/>
      </c>
      <c r="M30" s="126" t="str">
        <f t="shared" si="8"/>
        <v/>
      </c>
      <c r="N30" s="19" t="str">
        <f t="shared" si="0"/>
        <v>00</v>
      </c>
      <c r="O30" s="34" t="b">
        <f t="shared" si="1"/>
        <v>0</v>
      </c>
      <c r="P30" s="35" t="str">
        <f t="shared" si="10"/>
        <v>TRUE</v>
      </c>
      <c r="Q30" s="35" t="str">
        <f t="shared" si="11"/>
        <v>TRUE</v>
      </c>
      <c r="R30" s="35" t="str">
        <f t="shared" si="12"/>
        <v>TRUE</v>
      </c>
      <c r="S30" s="35" t="str">
        <f t="shared" si="13"/>
        <v>TRUE</v>
      </c>
      <c r="T30" s="35" t="str">
        <f t="shared" si="14"/>
        <v>〇</v>
      </c>
    </row>
    <row r="31" spans="1:20" ht="30" customHeight="1" x14ac:dyDescent="0.2">
      <c r="A31" s="24" t="str">
        <f>IF(物価高騰対策!B31="","",A30+1)</f>
        <v/>
      </c>
      <c r="B31" s="91">
        <f>物価高騰対策!B31</f>
        <v>0</v>
      </c>
      <c r="C31" s="92">
        <f>物価高騰対策!C31</f>
        <v>0</v>
      </c>
      <c r="D31" s="93">
        <f>物価高騰対策!D31</f>
        <v>0</v>
      </c>
      <c r="E31" s="105">
        <f>物価高騰対策!E31</f>
        <v>0</v>
      </c>
      <c r="F31" s="40"/>
      <c r="G31" s="36"/>
      <c r="H31" s="36"/>
      <c r="I31" s="40"/>
      <c r="J31" s="41" t="str">
        <f>IFERROR(VLOOKUP(D31&amp;E31,入力しない!$D$2:$F$47,3,FALSE),"")</f>
        <v/>
      </c>
      <c r="K31" s="42" t="str">
        <f t="shared" si="6"/>
        <v/>
      </c>
      <c r="L31" s="89" t="str">
        <f t="shared" si="7"/>
        <v/>
      </c>
      <c r="M31" s="126" t="str">
        <f t="shared" si="8"/>
        <v/>
      </c>
      <c r="N31" s="19" t="str">
        <f t="shared" si="0"/>
        <v>00</v>
      </c>
      <c r="O31" s="34" t="b">
        <f t="shared" si="1"/>
        <v>0</v>
      </c>
      <c r="P31" s="35" t="str">
        <f t="shared" si="10"/>
        <v>TRUE</v>
      </c>
      <c r="Q31" s="35" t="str">
        <f t="shared" si="11"/>
        <v>TRUE</v>
      </c>
      <c r="R31" s="35" t="str">
        <f t="shared" si="12"/>
        <v>TRUE</v>
      </c>
      <c r="S31" s="35" t="str">
        <f t="shared" si="13"/>
        <v>TRUE</v>
      </c>
      <c r="T31" s="35" t="str">
        <f t="shared" si="14"/>
        <v>〇</v>
      </c>
    </row>
    <row r="32" spans="1:20" ht="30" customHeight="1" x14ac:dyDescent="0.2">
      <c r="A32" s="24" t="str">
        <f>IF(物価高騰対策!B32="","",A31+1)</f>
        <v/>
      </c>
      <c r="B32" s="91">
        <f>物価高騰対策!B32</f>
        <v>0</v>
      </c>
      <c r="C32" s="92">
        <f>物価高騰対策!C32</f>
        <v>0</v>
      </c>
      <c r="D32" s="93">
        <f>物価高騰対策!D32</f>
        <v>0</v>
      </c>
      <c r="E32" s="105">
        <f>物価高騰対策!E32</f>
        <v>0</v>
      </c>
      <c r="F32" s="40"/>
      <c r="G32" s="36"/>
      <c r="H32" s="36"/>
      <c r="I32" s="40"/>
      <c r="J32" s="41" t="str">
        <f>IFERROR(VLOOKUP(D32&amp;E32,入力しない!$D$2:$F$47,3,FALSE),"")</f>
        <v/>
      </c>
      <c r="K32" s="42" t="str">
        <f t="shared" si="6"/>
        <v/>
      </c>
      <c r="L32" s="89" t="str">
        <f t="shared" si="7"/>
        <v/>
      </c>
      <c r="M32" s="126" t="str">
        <f t="shared" si="8"/>
        <v/>
      </c>
      <c r="N32" s="19" t="str">
        <f t="shared" si="0"/>
        <v>00</v>
      </c>
      <c r="O32" s="34" t="b">
        <f t="shared" si="1"/>
        <v>0</v>
      </c>
      <c r="P32" s="35" t="str">
        <f t="shared" si="10"/>
        <v>TRUE</v>
      </c>
      <c r="Q32" s="35" t="str">
        <f t="shared" si="11"/>
        <v>TRUE</v>
      </c>
      <c r="R32" s="35" t="str">
        <f t="shared" si="12"/>
        <v>TRUE</v>
      </c>
      <c r="S32" s="35" t="str">
        <f t="shared" si="13"/>
        <v>TRUE</v>
      </c>
      <c r="T32" s="35" t="str">
        <f t="shared" si="14"/>
        <v>〇</v>
      </c>
    </row>
    <row r="33" spans="1:20" ht="30" customHeight="1" x14ac:dyDescent="0.2">
      <c r="A33" s="24" t="str">
        <f>IF(物価高騰対策!B33="","",A32+1)</f>
        <v/>
      </c>
      <c r="B33" s="91">
        <f>物価高騰対策!B33</f>
        <v>0</v>
      </c>
      <c r="C33" s="92">
        <f>物価高騰対策!C33</f>
        <v>0</v>
      </c>
      <c r="D33" s="93">
        <f>物価高騰対策!D33</f>
        <v>0</v>
      </c>
      <c r="E33" s="105">
        <f>物価高騰対策!E33</f>
        <v>0</v>
      </c>
      <c r="F33" s="40"/>
      <c r="G33" s="36"/>
      <c r="H33" s="36"/>
      <c r="I33" s="40"/>
      <c r="J33" s="41" t="str">
        <f>IFERROR(VLOOKUP(D33&amp;E33,入力しない!$D$2:$F$47,3,FALSE),"")</f>
        <v/>
      </c>
      <c r="K33" s="42" t="str">
        <f t="shared" si="6"/>
        <v/>
      </c>
      <c r="L33" s="89" t="str">
        <f t="shared" si="7"/>
        <v/>
      </c>
      <c r="M33" s="126" t="str">
        <f t="shared" si="8"/>
        <v/>
      </c>
      <c r="N33" s="19" t="str">
        <f t="shared" si="0"/>
        <v>00</v>
      </c>
      <c r="O33" s="34" t="b">
        <f t="shared" si="1"/>
        <v>0</v>
      </c>
      <c r="P33" s="35" t="str">
        <f t="shared" si="10"/>
        <v>TRUE</v>
      </c>
      <c r="Q33" s="35" t="str">
        <f t="shared" si="11"/>
        <v>TRUE</v>
      </c>
      <c r="R33" s="35" t="str">
        <f t="shared" si="12"/>
        <v>TRUE</v>
      </c>
      <c r="S33" s="35" t="str">
        <f t="shared" si="13"/>
        <v>TRUE</v>
      </c>
      <c r="T33" s="35" t="str">
        <f t="shared" si="14"/>
        <v>〇</v>
      </c>
    </row>
    <row r="34" spans="1:20" ht="30" customHeight="1" x14ac:dyDescent="0.2">
      <c r="A34" s="24" t="str">
        <f>IF(物価高騰対策!B34="","",A33+1)</f>
        <v/>
      </c>
      <c r="B34" s="91">
        <f>物価高騰対策!B34</f>
        <v>0</v>
      </c>
      <c r="C34" s="92">
        <f>物価高騰対策!C34</f>
        <v>0</v>
      </c>
      <c r="D34" s="93">
        <f>物価高騰対策!D34</f>
        <v>0</v>
      </c>
      <c r="E34" s="105">
        <f>物価高騰対策!E34</f>
        <v>0</v>
      </c>
      <c r="F34" s="40"/>
      <c r="G34" s="36"/>
      <c r="H34" s="36"/>
      <c r="I34" s="40"/>
      <c r="J34" s="41" t="str">
        <f>IFERROR(VLOOKUP(D34&amp;E34,入力しない!$D$2:$F$47,3,FALSE),"")</f>
        <v/>
      </c>
      <c r="K34" s="42" t="str">
        <f t="shared" si="6"/>
        <v/>
      </c>
      <c r="L34" s="89" t="str">
        <f t="shared" si="7"/>
        <v/>
      </c>
      <c r="M34" s="126" t="str">
        <f t="shared" si="8"/>
        <v/>
      </c>
      <c r="N34" s="19" t="str">
        <f t="shared" si="0"/>
        <v>00</v>
      </c>
      <c r="O34" s="34" t="b">
        <f t="shared" si="1"/>
        <v>0</v>
      </c>
      <c r="P34" s="35" t="str">
        <f t="shared" si="10"/>
        <v>TRUE</v>
      </c>
      <c r="Q34" s="35" t="str">
        <f t="shared" si="11"/>
        <v>TRUE</v>
      </c>
      <c r="R34" s="35" t="str">
        <f t="shared" si="12"/>
        <v>TRUE</v>
      </c>
      <c r="S34" s="35" t="str">
        <f t="shared" si="13"/>
        <v>TRUE</v>
      </c>
      <c r="T34" s="35" t="str">
        <f t="shared" si="14"/>
        <v>〇</v>
      </c>
    </row>
    <row r="35" spans="1:20" ht="30" customHeight="1" x14ac:dyDescent="0.2">
      <c r="A35" s="24" t="str">
        <f>IF(物価高騰対策!B35="","",A34+1)</f>
        <v/>
      </c>
      <c r="B35" s="91">
        <f>物価高騰対策!B35</f>
        <v>0</v>
      </c>
      <c r="C35" s="92">
        <f>物価高騰対策!C35</f>
        <v>0</v>
      </c>
      <c r="D35" s="93">
        <f>物価高騰対策!D35</f>
        <v>0</v>
      </c>
      <c r="E35" s="105">
        <f>物価高騰対策!E35</f>
        <v>0</v>
      </c>
      <c r="F35" s="40"/>
      <c r="G35" s="36"/>
      <c r="H35" s="36"/>
      <c r="I35" s="40"/>
      <c r="J35" s="41" t="str">
        <f>IFERROR(VLOOKUP(D35&amp;E35,入力しない!$D$2:$F$47,3,FALSE),"")</f>
        <v/>
      </c>
      <c r="K35" s="42" t="str">
        <f t="shared" si="6"/>
        <v/>
      </c>
      <c r="L35" s="89" t="str">
        <f t="shared" si="7"/>
        <v/>
      </c>
      <c r="M35" s="126" t="str">
        <f t="shared" si="8"/>
        <v/>
      </c>
      <c r="N35" s="19" t="str">
        <f t="shared" si="0"/>
        <v>00</v>
      </c>
      <c r="O35" s="34" t="b">
        <f t="shared" si="1"/>
        <v>0</v>
      </c>
      <c r="P35" s="35" t="str">
        <f t="shared" si="10"/>
        <v>TRUE</v>
      </c>
      <c r="Q35" s="35" t="str">
        <f t="shared" si="11"/>
        <v>TRUE</v>
      </c>
      <c r="R35" s="35" t="str">
        <f t="shared" si="12"/>
        <v>TRUE</v>
      </c>
      <c r="S35" s="35" t="str">
        <f t="shared" si="13"/>
        <v>TRUE</v>
      </c>
      <c r="T35" s="35" t="str">
        <f t="shared" si="14"/>
        <v>〇</v>
      </c>
    </row>
    <row r="36" spans="1:20" ht="30" customHeight="1" x14ac:dyDescent="0.2">
      <c r="A36" s="24" t="str">
        <f>IF(物価高騰対策!B36="","",A35+1)</f>
        <v/>
      </c>
      <c r="B36" s="91">
        <f>物価高騰対策!B36</f>
        <v>0</v>
      </c>
      <c r="C36" s="92">
        <f>物価高騰対策!C36</f>
        <v>0</v>
      </c>
      <c r="D36" s="93">
        <f>物価高騰対策!D36</f>
        <v>0</v>
      </c>
      <c r="E36" s="105">
        <f>物価高騰対策!E36</f>
        <v>0</v>
      </c>
      <c r="F36" s="40"/>
      <c r="G36" s="36"/>
      <c r="H36" s="36"/>
      <c r="I36" s="40"/>
      <c r="J36" s="41" t="str">
        <f>IFERROR(VLOOKUP(D36&amp;E36,入力しない!$D$2:$F$47,3,FALSE),"")</f>
        <v/>
      </c>
      <c r="K36" s="42" t="str">
        <f t="shared" si="6"/>
        <v/>
      </c>
      <c r="L36" s="89" t="str">
        <f t="shared" si="7"/>
        <v/>
      </c>
      <c r="M36" s="126" t="str">
        <f t="shared" si="8"/>
        <v/>
      </c>
      <c r="N36" s="19" t="str">
        <f t="shared" ref="N36:N67" si="15">B36&amp;D36</f>
        <v>00</v>
      </c>
      <c r="O36" s="34" t="b">
        <f t="shared" si="1"/>
        <v>0</v>
      </c>
      <c r="P36" s="35" t="str">
        <f t="shared" si="10"/>
        <v>TRUE</v>
      </c>
      <c r="Q36" s="35" t="str">
        <f t="shared" si="11"/>
        <v>TRUE</v>
      </c>
      <c r="R36" s="35" t="str">
        <f t="shared" si="12"/>
        <v>TRUE</v>
      </c>
      <c r="S36" s="35" t="str">
        <f t="shared" si="13"/>
        <v>TRUE</v>
      </c>
      <c r="T36" s="35" t="str">
        <f t="shared" si="14"/>
        <v>〇</v>
      </c>
    </row>
    <row r="37" spans="1:20" ht="30" customHeight="1" x14ac:dyDescent="0.2">
      <c r="A37" s="24" t="str">
        <f>IF(物価高騰対策!B37="","",A36+1)</f>
        <v/>
      </c>
      <c r="B37" s="91">
        <f>物価高騰対策!B37</f>
        <v>0</v>
      </c>
      <c r="C37" s="92">
        <f>物価高騰対策!C37</f>
        <v>0</v>
      </c>
      <c r="D37" s="93">
        <f>物価高騰対策!D37</f>
        <v>0</v>
      </c>
      <c r="E37" s="105">
        <f>物価高騰対策!E37</f>
        <v>0</v>
      </c>
      <c r="F37" s="40"/>
      <c r="G37" s="36"/>
      <c r="H37" s="36"/>
      <c r="I37" s="40"/>
      <c r="J37" s="41" t="str">
        <f>IFERROR(VLOOKUP(D37&amp;E37,入力しない!$D$2:$F$47,3,FALSE),"")</f>
        <v/>
      </c>
      <c r="K37" s="42" t="str">
        <f t="shared" si="6"/>
        <v/>
      </c>
      <c r="L37" s="89" t="str">
        <f t="shared" si="7"/>
        <v/>
      </c>
      <c r="M37" s="126" t="str">
        <f t="shared" si="8"/>
        <v/>
      </c>
      <c r="N37" s="19" t="str">
        <f t="shared" si="15"/>
        <v>00</v>
      </c>
      <c r="O37" s="34" t="b">
        <f t="shared" ref="O37:O68" si="16">COUNTIF(N:N,N37)=1</f>
        <v>0</v>
      </c>
      <c r="P37" s="35" t="str">
        <f t="shared" si="10"/>
        <v>TRUE</v>
      </c>
      <c r="Q37" s="35" t="str">
        <f t="shared" si="11"/>
        <v>TRUE</v>
      </c>
      <c r="R37" s="35" t="str">
        <f t="shared" si="12"/>
        <v>TRUE</v>
      </c>
      <c r="S37" s="35" t="str">
        <f t="shared" si="13"/>
        <v>TRUE</v>
      </c>
      <c r="T37" s="35" t="str">
        <f t="shared" si="14"/>
        <v>〇</v>
      </c>
    </row>
    <row r="38" spans="1:20" ht="30" customHeight="1" x14ac:dyDescent="0.2">
      <c r="A38" s="24" t="str">
        <f>IF(物価高騰対策!B38="","",A37+1)</f>
        <v/>
      </c>
      <c r="B38" s="91">
        <f>物価高騰対策!B38</f>
        <v>0</v>
      </c>
      <c r="C38" s="92">
        <f>物価高騰対策!C38</f>
        <v>0</v>
      </c>
      <c r="D38" s="93">
        <f>物価高騰対策!D38</f>
        <v>0</v>
      </c>
      <c r="E38" s="105">
        <f>物価高騰対策!E38</f>
        <v>0</v>
      </c>
      <c r="F38" s="40"/>
      <c r="G38" s="36"/>
      <c r="H38" s="36"/>
      <c r="I38" s="40"/>
      <c r="J38" s="41" t="str">
        <f>IFERROR(VLOOKUP(D38&amp;E38,入力しない!$D$2:$F$47,3,FALSE),"")</f>
        <v/>
      </c>
      <c r="K38" s="42" t="str">
        <f t="shared" si="6"/>
        <v/>
      </c>
      <c r="L38" s="89" t="str">
        <f t="shared" si="7"/>
        <v/>
      </c>
      <c r="M38" s="126" t="str">
        <f t="shared" si="8"/>
        <v/>
      </c>
      <c r="N38" s="19" t="str">
        <f t="shared" si="15"/>
        <v>00</v>
      </c>
      <c r="O38" s="34" t="b">
        <f t="shared" si="16"/>
        <v>0</v>
      </c>
      <c r="P38" s="35" t="str">
        <f t="shared" si="10"/>
        <v>TRUE</v>
      </c>
      <c r="Q38" s="35" t="str">
        <f t="shared" si="11"/>
        <v>TRUE</v>
      </c>
      <c r="R38" s="35" t="str">
        <f t="shared" si="12"/>
        <v>TRUE</v>
      </c>
      <c r="S38" s="35" t="str">
        <f t="shared" si="13"/>
        <v>TRUE</v>
      </c>
      <c r="T38" s="35" t="str">
        <f t="shared" si="14"/>
        <v>〇</v>
      </c>
    </row>
    <row r="39" spans="1:20" ht="30" customHeight="1" x14ac:dyDescent="0.2">
      <c r="A39" s="24" t="str">
        <f>IF(物価高騰対策!B39="","",A38+1)</f>
        <v/>
      </c>
      <c r="B39" s="91">
        <f>物価高騰対策!B39</f>
        <v>0</v>
      </c>
      <c r="C39" s="92">
        <f>物価高騰対策!C39</f>
        <v>0</v>
      </c>
      <c r="D39" s="93">
        <f>物価高騰対策!D39</f>
        <v>0</v>
      </c>
      <c r="E39" s="105">
        <f>物価高騰対策!E39</f>
        <v>0</v>
      </c>
      <c r="F39" s="40"/>
      <c r="G39" s="36"/>
      <c r="H39" s="36"/>
      <c r="I39" s="40"/>
      <c r="J39" s="41" t="str">
        <f>IFERROR(VLOOKUP(D39&amp;E39,入力しない!$D$2:$F$47,3,FALSE),"")</f>
        <v/>
      </c>
      <c r="K39" s="42" t="str">
        <f t="shared" si="6"/>
        <v/>
      </c>
      <c r="L39" s="89" t="str">
        <f t="shared" si="7"/>
        <v/>
      </c>
      <c r="M39" s="126" t="str">
        <f t="shared" si="8"/>
        <v/>
      </c>
      <c r="N39" s="19" t="str">
        <f t="shared" si="15"/>
        <v>00</v>
      </c>
      <c r="O39" s="34" t="b">
        <f t="shared" si="16"/>
        <v>0</v>
      </c>
      <c r="P39" s="35" t="str">
        <f t="shared" si="10"/>
        <v>TRUE</v>
      </c>
      <c r="Q39" s="35" t="str">
        <f t="shared" si="11"/>
        <v>TRUE</v>
      </c>
      <c r="R39" s="35" t="str">
        <f t="shared" si="12"/>
        <v>TRUE</v>
      </c>
      <c r="S39" s="35" t="str">
        <f t="shared" si="13"/>
        <v>TRUE</v>
      </c>
      <c r="T39" s="35" t="str">
        <f t="shared" si="14"/>
        <v>〇</v>
      </c>
    </row>
    <row r="40" spans="1:20" ht="30" customHeight="1" x14ac:dyDescent="0.2">
      <c r="A40" s="24" t="str">
        <f>IF(物価高騰対策!B40="","",A39+1)</f>
        <v/>
      </c>
      <c r="B40" s="91">
        <f>物価高騰対策!B40</f>
        <v>0</v>
      </c>
      <c r="C40" s="92">
        <f>物価高騰対策!C40</f>
        <v>0</v>
      </c>
      <c r="D40" s="93">
        <f>物価高騰対策!D40</f>
        <v>0</v>
      </c>
      <c r="E40" s="105">
        <f>物価高騰対策!E40</f>
        <v>0</v>
      </c>
      <c r="F40" s="40"/>
      <c r="G40" s="36"/>
      <c r="H40" s="36"/>
      <c r="I40" s="40"/>
      <c r="J40" s="41" t="str">
        <f>IFERROR(VLOOKUP(D40&amp;E40,入力しない!$D$2:$F$47,3,FALSE),"")</f>
        <v/>
      </c>
      <c r="K40" s="42" t="str">
        <f t="shared" si="6"/>
        <v/>
      </c>
      <c r="L40" s="89" t="str">
        <f t="shared" si="7"/>
        <v/>
      </c>
      <c r="M40" s="126" t="str">
        <f t="shared" si="8"/>
        <v/>
      </c>
      <c r="N40" s="19" t="str">
        <f t="shared" si="15"/>
        <v>00</v>
      </c>
      <c r="O40" s="34" t="b">
        <f t="shared" si="16"/>
        <v>0</v>
      </c>
      <c r="P40" s="35" t="str">
        <f t="shared" si="10"/>
        <v>TRUE</v>
      </c>
      <c r="Q40" s="35" t="str">
        <f t="shared" si="11"/>
        <v>TRUE</v>
      </c>
      <c r="R40" s="35" t="str">
        <f t="shared" si="12"/>
        <v>TRUE</v>
      </c>
      <c r="S40" s="35" t="str">
        <f t="shared" si="13"/>
        <v>TRUE</v>
      </c>
      <c r="T40" s="35" t="str">
        <f t="shared" si="14"/>
        <v>〇</v>
      </c>
    </row>
    <row r="41" spans="1:20" ht="30" customHeight="1" x14ac:dyDescent="0.2">
      <c r="A41" s="24" t="str">
        <f>IF(物価高騰対策!B41="","",A40+1)</f>
        <v/>
      </c>
      <c r="B41" s="91">
        <f>物価高騰対策!B41</f>
        <v>0</v>
      </c>
      <c r="C41" s="92">
        <f>物価高騰対策!C41</f>
        <v>0</v>
      </c>
      <c r="D41" s="93">
        <f>物価高騰対策!D41</f>
        <v>0</v>
      </c>
      <c r="E41" s="105">
        <f>物価高騰対策!E41</f>
        <v>0</v>
      </c>
      <c r="F41" s="40"/>
      <c r="G41" s="36"/>
      <c r="H41" s="36"/>
      <c r="I41" s="40"/>
      <c r="J41" s="41" t="str">
        <f>IFERROR(VLOOKUP(D41&amp;E41,入力しない!$D$2:$F$47,3,FALSE),"")</f>
        <v/>
      </c>
      <c r="K41" s="42" t="str">
        <f t="shared" si="6"/>
        <v/>
      </c>
      <c r="L41" s="89" t="str">
        <f t="shared" si="7"/>
        <v/>
      </c>
      <c r="M41" s="126" t="str">
        <f t="shared" si="8"/>
        <v/>
      </c>
      <c r="N41" s="19" t="str">
        <f t="shared" si="15"/>
        <v>00</v>
      </c>
      <c r="O41" s="34" t="b">
        <f t="shared" si="16"/>
        <v>0</v>
      </c>
      <c r="P41" s="35" t="str">
        <f t="shared" si="10"/>
        <v>TRUE</v>
      </c>
      <c r="Q41" s="35" t="str">
        <f t="shared" si="11"/>
        <v>TRUE</v>
      </c>
      <c r="R41" s="35" t="str">
        <f t="shared" si="12"/>
        <v>TRUE</v>
      </c>
      <c r="S41" s="35" t="str">
        <f t="shared" si="13"/>
        <v>TRUE</v>
      </c>
      <c r="T41" s="35" t="str">
        <f t="shared" si="14"/>
        <v>〇</v>
      </c>
    </row>
    <row r="42" spans="1:20" ht="30" customHeight="1" x14ac:dyDescent="0.2">
      <c r="A42" s="24" t="str">
        <f>IF(物価高騰対策!B42="","",A41+1)</f>
        <v/>
      </c>
      <c r="B42" s="91">
        <f>物価高騰対策!B42</f>
        <v>0</v>
      </c>
      <c r="C42" s="92">
        <f>物価高騰対策!C42</f>
        <v>0</v>
      </c>
      <c r="D42" s="93">
        <f>物価高騰対策!D42</f>
        <v>0</v>
      </c>
      <c r="E42" s="105">
        <f>物価高騰対策!E42</f>
        <v>0</v>
      </c>
      <c r="F42" s="40"/>
      <c r="G42" s="36"/>
      <c r="H42" s="36"/>
      <c r="I42" s="40"/>
      <c r="J42" s="41" t="str">
        <f>IFERROR(VLOOKUP(D42&amp;E42,入力しない!$D$2:$F$47,3,FALSE),"")</f>
        <v/>
      </c>
      <c r="K42" s="42" t="str">
        <f t="shared" si="6"/>
        <v/>
      </c>
      <c r="L42" s="89" t="str">
        <f t="shared" si="7"/>
        <v/>
      </c>
      <c r="M42" s="126" t="str">
        <f t="shared" si="8"/>
        <v/>
      </c>
      <c r="N42" s="19" t="str">
        <f t="shared" si="15"/>
        <v>00</v>
      </c>
      <c r="O42" s="34" t="b">
        <f t="shared" si="16"/>
        <v>0</v>
      </c>
      <c r="P42" s="35" t="str">
        <f t="shared" si="10"/>
        <v>TRUE</v>
      </c>
      <c r="Q42" s="35" t="str">
        <f t="shared" si="11"/>
        <v>TRUE</v>
      </c>
      <c r="R42" s="35" t="str">
        <f t="shared" si="12"/>
        <v>TRUE</v>
      </c>
      <c r="S42" s="35" t="str">
        <f t="shared" si="13"/>
        <v>TRUE</v>
      </c>
      <c r="T42" s="35" t="str">
        <f t="shared" si="14"/>
        <v>〇</v>
      </c>
    </row>
    <row r="43" spans="1:20" ht="30" customHeight="1" x14ac:dyDescent="0.2">
      <c r="A43" s="24" t="str">
        <f>IF(物価高騰対策!B43="","",A42+1)</f>
        <v/>
      </c>
      <c r="B43" s="91">
        <f>物価高騰対策!B43</f>
        <v>0</v>
      </c>
      <c r="C43" s="92">
        <f>物価高騰対策!C43</f>
        <v>0</v>
      </c>
      <c r="D43" s="93">
        <f>物価高騰対策!D43</f>
        <v>0</v>
      </c>
      <c r="E43" s="105">
        <f>物価高騰対策!E43</f>
        <v>0</v>
      </c>
      <c r="F43" s="40"/>
      <c r="G43" s="36"/>
      <c r="H43" s="36"/>
      <c r="I43" s="40"/>
      <c r="J43" s="41" t="str">
        <f>IFERROR(VLOOKUP(D43&amp;E43,入力しない!$D$2:$F$47,3,FALSE),"")</f>
        <v/>
      </c>
      <c r="K43" s="42" t="str">
        <f t="shared" si="6"/>
        <v/>
      </c>
      <c r="L43" s="89" t="str">
        <f t="shared" si="7"/>
        <v/>
      </c>
      <c r="M43" s="126" t="str">
        <f t="shared" si="8"/>
        <v/>
      </c>
      <c r="N43" s="19" t="str">
        <f t="shared" si="15"/>
        <v>00</v>
      </c>
      <c r="O43" s="34" t="b">
        <f t="shared" si="16"/>
        <v>0</v>
      </c>
      <c r="P43" s="35" t="str">
        <f t="shared" si="10"/>
        <v>TRUE</v>
      </c>
      <c r="Q43" s="35" t="str">
        <f t="shared" si="11"/>
        <v>TRUE</v>
      </c>
      <c r="R43" s="35" t="str">
        <f t="shared" si="12"/>
        <v>TRUE</v>
      </c>
      <c r="S43" s="35" t="str">
        <f t="shared" si="13"/>
        <v>TRUE</v>
      </c>
      <c r="T43" s="35" t="str">
        <f t="shared" si="14"/>
        <v>〇</v>
      </c>
    </row>
    <row r="44" spans="1:20" ht="30" customHeight="1" x14ac:dyDescent="0.2">
      <c r="A44" s="24" t="str">
        <f>IF(物価高騰対策!B44="","",A43+1)</f>
        <v/>
      </c>
      <c r="B44" s="91">
        <f>物価高騰対策!B44</f>
        <v>0</v>
      </c>
      <c r="C44" s="92">
        <f>物価高騰対策!C44</f>
        <v>0</v>
      </c>
      <c r="D44" s="93">
        <f>物価高騰対策!D44</f>
        <v>0</v>
      </c>
      <c r="E44" s="105">
        <f>物価高騰対策!E44</f>
        <v>0</v>
      </c>
      <c r="F44" s="40"/>
      <c r="G44" s="36"/>
      <c r="H44" s="36"/>
      <c r="I44" s="40"/>
      <c r="J44" s="41" t="str">
        <f>IFERROR(VLOOKUP(D44&amp;E44,入力しない!$D$2:$F$47,3,FALSE),"")</f>
        <v/>
      </c>
      <c r="K44" s="42" t="str">
        <f t="shared" si="6"/>
        <v/>
      </c>
      <c r="L44" s="89" t="str">
        <f t="shared" si="7"/>
        <v/>
      </c>
      <c r="M44" s="126" t="str">
        <f t="shared" si="8"/>
        <v/>
      </c>
      <c r="N44" s="19" t="str">
        <f t="shared" si="15"/>
        <v>00</v>
      </c>
      <c r="O44" s="34" t="b">
        <f t="shared" si="16"/>
        <v>0</v>
      </c>
      <c r="P44" s="35" t="str">
        <f t="shared" si="10"/>
        <v>TRUE</v>
      </c>
      <c r="Q44" s="35" t="str">
        <f t="shared" si="11"/>
        <v>TRUE</v>
      </c>
      <c r="R44" s="35" t="str">
        <f t="shared" si="12"/>
        <v>TRUE</v>
      </c>
      <c r="S44" s="35" t="str">
        <f t="shared" si="13"/>
        <v>TRUE</v>
      </c>
      <c r="T44" s="35" t="str">
        <f t="shared" si="14"/>
        <v>〇</v>
      </c>
    </row>
    <row r="45" spans="1:20" ht="30" customHeight="1" x14ac:dyDescent="0.2">
      <c r="A45" s="24" t="str">
        <f>IF(物価高騰対策!B45="","",A44+1)</f>
        <v/>
      </c>
      <c r="B45" s="91">
        <f>物価高騰対策!B45</f>
        <v>0</v>
      </c>
      <c r="C45" s="92">
        <f>物価高騰対策!C45</f>
        <v>0</v>
      </c>
      <c r="D45" s="93">
        <f>物価高騰対策!D45</f>
        <v>0</v>
      </c>
      <c r="E45" s="105">
        <f>物価高騰対策!E45</f>
        <v>0</v>
      </c>
      <c r="F45" s="40"/>
      <c r="G45" s="36"/>
      <c r="H45" s="36"/>
      <c r="I45" s="40"/>
      <c r="J45" s="41" t="str">
        <f>IFERROR(VLOOKUP(D45&amp;E45,入力しない!$D$2:$F$47,3,FALSE),"")</f>
        <v/>
      </c>
      <c r="K45" s="42" t="str">
        <f t="shared" si="6"/>
        <v/>
      </c>
      <c r="L45" s="89" t="str">
        <f t="shared" si="7"/>
        <v/>
      </c>
      <c r="M45" s="126" t="str">
        <f t="shared" si="8"/>
        <v/>
      </c>
      <c r="N45" s="19" t="str">
        <f t="shared" si="15"/>
        <v>00</v>
      </c>
      <c r="O45" s="34" t="b">
        <f t="shared" si="16"/>
        <v>0</v>
      </c>
      <c r="P45" s="35" t="str">
        <f t="shared" si="10"/>
        <v>TRUE</v>
      </c>
      <c r="Q45" s="35" t="str">
        <f t="shared" si="11"/>
        <v>TRUE</v>
      </c>
      <c r="R45" s="35" t="str">
        <f t="shared" si="12"/>
        <v>TRUE</v>
      </c>
      <c r="S45" s="35" t="str">
        <f t="shared" si="13"/>
        <v>TRUE</v>
      </c>
      <c r="T45" s="35" t="str">
        <f t="shared" si="14"/>
        <v>〇</v>
      </c>
    </row>
    <row r="46" spans="1:20" ht="30" customHeight="1" x14ac:dyDescent="0.2">
      <c r="A46" s="24" t="str">
        <f>IF(物価高騰対策!B46="","",A45+1)</f>
        <v/>
      </c>
      <c r="B46" s="91">
        <f>物価高騰対策!B46</f>
        <v>0</v>
      </c>
      <c r="C46" s="92">
        <f>物価高騰対策!C46</f>
        <v>0</v>
      </c>
      <c r="D46" s="93">
        <f>物価高騰対策!D46</f>
        <v>0</v>
      </c>
      <c r="E46" s="105">
        <f>物価高騰対策!E46</f>
        <v>0</v>
      </c>
      <c r="F46" s="40"/>
      <c r="G46" s="36"/>
      <c r="H46" s="36"/>
      <c r="I46" s="40"/>
      <c r="J46" s="41" t="str">
        <f>IFERROR(VLOOKUP(D46&amp;E46,入力しない!$D$2:$F$47,3,FALSE),"")</f>
        <v/>
      </c>
      <c r="K46" s="42" t="str">
        <f t="shared" si="6"/>
        <v/>
      </c>
      <c r="L46" s="89" t="str">
        <f t="shared" si="7"/>
        <v/>
      </c>
      <c r="M46" s="126" t="str">
        <f t="shared" si="8"/>
        <v/>
      </c>
      <c r="N46" s="19" t="str">
        <f t="shared" si="15"/>
        <v>00</v>
      </c>
      <c r="O46" s="34" t="b">
        <f t="shared" si="16"/>
        <v>0</v>
      </c>
      <c r="P46" s="35" t="str">
        <f t="shared" si="10"/>
        <v>TRUE</v>
      </c>
      <c r="Q46" s="35" t="str">
        <f t="shared" si="11"/>
        <v>TRUE</v>
      </c>
      <c r="R46" s="35" t="str">
        <f t="shared" si="12"/>
        <v>TRUE</v>
      </c>
      <c r="S46" s="35" t="str">
        <f t="shared" si="13"/>
        <v>TRUE</v>
      </c>
      <c r="T46" s="35" t="str">
        <f t="shared" si="14"/>
        <v>〇</v>
      </c>
    </row>
    <row r="47" spans="1:20" ht="30" customHeight="1" x14ac:dyDescent="0.2">
      <c r="A47" s="24" t="str">
        <f>IF(物価高騰対策!B47="","",A46+1)</f>
        <v/>
      </c>
      <c r="B47" s="91">
        <f>物価高騰対策!B47</f>
        <v>0</v>
      </c>
      <c r="C47" s="92">
        <f>物価高騰対策!C47</f>
        <v>0</v>
      </c>
      <c r="D47" s="93">
        <f>物価高騰対策!D47</f>
        <v>0</v>
      </c>
      <c r="E47" s="105">
        <f>物価高騰対策!E47</f>
        <v>0</v>
      </c>
      <c r="F47" s="40"/>
      <c r="G47" s="36"/>
      <c r="H47" s="36"/>
      <c r="I47" s="40"/>
      <c r="J47" s="41" t="str">
        <f>IFERROR(VLOOKUP(D47&amp;E47,入力しない!$D$2:$F$47,3,FALSE),"")</f>
        <v/>
      </c>
      <c r="K47" s="42" t="str">
        <f t="shared" si="6"/>
        <v/>
      </c>
      <c r="L47" s="89" t="str">
        <f t="shared" si="7"/>
        <v/>
      </c>
      <c r="M47" s="126" t="str">
        <f t="shared" si="8"/>
        <v/>
      </c>
      <c r="N47" s="19" t="str">
        <f t="shared" si="15"/>
        <v>00</v>
      </c>
      <c r="O47" s="34" t="b">
        <f t="shared" si="16"/>
        <v>0</v>
      </c>
      <c r="P47" s="35" t="str">
        <f t="shared" si="10"/>
        <v>TRUE</v>
      </c>
      <c r="Q47" s="35" t="str">
        <f t="shared" si="11"/>
        <v>TRUE</v>
      </c>
      <c r="R47" s="35" t="str">
        <f t="shared" si="12"/>
        <v>TRUE</v>
      </c>
      <c r="S47" s="35" t="str">
        <f t="shared" si="13"/>
        <v>TRUE</v>
      </c>
      <c r="T47" s="35" t="str">
        <f t="shared" si="14"/>
        <v>〇</v>
      </c>
    </row>
    <row r="48" spans="1:20" ht="30" customHeight="1" x14ac:dyDescent="0.2">
      <c r="A48" s="24" t="str">
        <f>IF(物価高騰対策!B48="","",A47+1)</f>
        <v/>
      </c>
      <c r="B48" s="91">
        <f>物価高騰対策!B48</f>
        <v>0</v>
      </c>
      <c r="C48" s="92">
        <f>物価高騰対策!C48</f>
        <v>0</v>
      </c>
      <c r="D48" s="93">
        <f>物価高騰対策!D48</f>
        <v>0</v>
      </c>
      <c r="E48" s="105">
        <f>物価高騰対策!E48</f>
        <v>0</v>
      </c>
      <c r="F48" s="40"/>
      <c r="G48" s="36"/>
      <c r="H48" s="36"/>
      <c r="I48" s="40"/>
      <c r="J48" s="41" t="str">
        <f>IFERROR(VLOOKUP(D48&amp;E48,入力しない!$D$2:$F$47,3,FALSE),"")</f>
        <v/>
      </c>
      <c r="K48" s="42" t="str">
        <f t="shared" si="6"/>
        <v/>
      </c>
      <c r="L48" s="89" t="str">
        <f t="shared" si="7"/>
        <v/>
      </c>
      <c r="M48" s="126" t="str">
        <f t="shared" si="8"/>
        <v/>
      </c>
      <c r="N48" s="19" t="str">
        <f t="shared" si="15"/>
        <v>00</v>
      </c>
      <c r="O48" s="34" t="b">
        <f t="shared" si="16"/>
        <v>0</v>
      </c>
      <c r="P48" s="35" t="str">
        <f t="shared" si="10"/>
        <v>TRUE</v>
      </c>
      <c r="Q48" s="35" t="str">
        <f t="shared" si="11"/>
        <v>TRUE</v>
      </c>
      <c r="R48" s="35" t="str">
        <f t="shared" si="12"/>
        <v>TRUE</v>
      </c>
      <c r="S48" s="35" t="str">
        <f t="shared" si="13"/>
        <v>TRUE</v>
      </c>
      <c r="T48" s="35" t="str">
        <f t="shared" si="14"/>
        <v>〇</v>
      </c>
    </row>
    <row r="49" spans="1:20" ht="30" customHeight="1" x14ac:dyDescent="0.2">
      <c r="A49" s="24" t="str">
        <f>IF(物価高騰対策!B49="","",A48+1)</f>
        <v/>
      </c>
      <c r="B49" s="91">
        <f>物価高騰対策!B49</f>
        <v>0</v>
      </c>
      <c r="C49" s="92">
        <f>物価高騰対策!C49</f>
        <v>0</v>
      </c>
      <c r="D49" s="93">
        <f>物価高騰対策!D49</f>
        <v>0</v>
      </c>
      <c r="E49" s="105">
        <f>物価高騰対策!E49</f>
        <v>0</v>
      </c>
      <c r="F49" s="40"/>
      <c r="G49" s="36"/>
      <c r="H49" s="36"/>
      <c r="I49" s="40"/>
      <c r="J49" s="41" t="str">
        <f>IFERROR(VLOOKUP(D49&amp;E49,入力しない!$D$2:$F$47,3,FALSE),"")</f>
        <v/>
      </c>
      <c r="K49" s="42" t="str">
        <f t="shared" si="6"/>
        <v/>
      </c>
      <c r="L49" s="89" t="str">
        <f t="shared" si="7"/>
        <v/>
      </c>
      <c r="M49" s="126" t="str">
        <f t="shared" si="8"/>
        <v/>
      </c>
      <c r="N49" s="19" t="str">
        <f t="shared" si="15"/>
        <v>00</v>
      </c>
      <c r="O49" s="34" t="b">
        <f t="shared" si="16"/>
        <v>0</v>
      </c>
      <c r="P49" s="35" t="str">
        <f t="shared" si="10"/>
        <v>TRUE</v>
      </c>
      <c r="Q49" s="35" t="str">
        <f t="shared" si="11"/>
        <v>TRUE</v>
      </c>
      <c r="R49" s="35" t="str">
        <f t="shared" si="12"/>
        <v>TRUE</v>
      </c>
      <c r="S49" s="35" t="str">
        <f t="shared" si="13"/>
        <v>TRUE</v>
      </c>
      <c r="T49" s="35" t="str">
        <f t="shared" si="14"/>
        <v>〇</v>
      </c>
    </row>
    <row r="50" spans="1:20" ht="30" customHeight="1" x14ac:dyDescent="0.2">
      <c r="A50" s="24" t="str">
        <f>IF(物価高騰対策!B50="","",A49+1)</f>
        <v/>
      </c>
      <c r="B50" s="91">
        <f>物価高騰対策!B50</f>
        <v>0</v>
      </c>
      <c r="C50" s="92">
        <f>物価高騰対策!C50</f>
        <v>0</v>
      </c>
      <c r="D50" s="93">
        <f>物価高騰対策!D50</f>
        <v>0</v>
      </c>
      <c r="E50" s="105">
        <f>物価高騰対策!E50</f>
        <v>0</v>
      </c>
      <c r="F50" s="40"/>
      <c r="G50" s="36"/>
      <c r="H50" s="36"/>
      <c r="I50" s="40"/>
      <c r="J50" s="41" t="str">
        <f>IFERROR(VLOOKUP(D50&amp;E50,入力しない!$D$2:$F$47,3,FALSE),"")</f>
        <v/>
      </c>
      <c r="K50" s="42" t="str">
        <f t="shared" si="6"/>
        <v/>
      </c>
      <c r="L50" s="89" t="str">
        <f t="shared" ref="L50:L100" si="17">IF(K50="","",IF(O50=FALSE,"",IF(T50="×","車両番号が重複しています",J50*K50)))</f>
        <v/>
      </c>
      <c r="M50" s="126" t="str">
        <f t="shared" ref="M50:M100" si="18">IF(D50="","",IF(O50=FALSE,"",L50))</f>
        <v/>
      </c>
      <c r="N50" s="19" t="str">
        <f t="shared" si="15"/>
        <v>00</v>
      </c>
      <c r="O50" s="34" t="b">
        <f t="shared" si="16"/>
        <v>0</v>
      </c>
      <c r="P50" s="35" t="str">
        <f t="shared" si="10"/>
        <v>TRUE</v>
      </c>
      <c r="Q50" s="35" t="str">
        <f t="shared" si="11"/>
        <v>TRUE</v>
      </c>
      <c r="R50" s="35" t="str">
        <f t="shared" si="12"/>
        <v>TRUE</v>
      </c>
      <c r="S50" s="35" t="str">
        <f t="shared" si="13"/>
        <v>TRUE</v>
      </c>
      <c r="T50" s="35" t="str">
        <f t="shared" si="14"/>
        <v>〇</v>
      </c>
    </row>
    <row r="51" spans="1:20" ht="30" customHeight="1" x14ac:dyDescent="0.2">
      <c r="A51" s="24" t="str">
        <f>IF(物価高騰対策!B51="","",A50+1)</f>
        <v/>
      </c>
      <c r="B51" s="91">
        <f>物価高騰対策!B51</f>
        <v>0</v>
      </c>
      <c r="C51" s="92">
        <f>物価高騰対策!C51</f>
        <v>0</v>
      </c>
      <c r="D51" s="93">
        <f>物価高騰対策!D51</f>
        <v>0</v>
      </c>
      <c r="E51" s="105">
        <f>物価高騰対策!E51</f>
        <v>0</v>
      </c>
      <c r="F51" s="40"/>
      <c r="G51" s="36"/>
      <c r="H51" s="36"/>
      <c r="I51" s="40"/>
      <c r="J51" s="41" t="str">
        <f>IFERROR(VLOOKUP(D51&amp;E51,入力しない!$D$2:$F$47,3,FALSE),"")</f>
        <v/>
      </c>
      <c r="K51" s="42" t="str">
        <f t="shared" si="6"/>
        <v/>
      </c>
      <c r="L51" s="89" t="str">
        <f t="shared" si="17"/>
        <v/>
      </c>
      <c r="M51" s="126" t="str">
        <f t="shared" si="18"/>
        <v/>
      </c>
      <c r="N51" s="19" t="str">
        <f t="shared" si="15"/>
        <v>00</v>
      </c>
      <c r="O51" s="34" t="b">
        <f t="shared" si="16"/>
        <v>0</v>
      </c>
      <c r="P51" s="35" t="str">
        <f t="shared" si="10"/>
        <v>TRUE</v>
      </c>
      <c r="Q51" s="35" t="str">
        <f t="shared" si="11"/>
        <v>TRUE</v>
      </c>
      <c r="R51" s="35" t="str">
        <f t="shared" si="12"/>
        <v>TRUE</v>
      </c>
      <c r="S51" s="35" t="str">
        <f t="shared" si="13"/>
        <v>TRUE</v>
      </c>
      <c r="T51" s="35" t="str">
        <f t="shared" si="14"/>
        <v>〇</v>
      </c>
    </row>
    <row r="52" spans="1:20" ht="30" customHeight="1" x14ac:dyDescent="0.2">
      <c r="A52" s="24" t="str">
        <f>IF(物価高騰対策!B52="","",A51+1)</f>
        <v/>
      </c>
      <c r="B52" s="91">
        <f>物価高騰対策!B52</f>
        <v>0</v>
      </c>
      <c r="C52" s="92">
        <f>物価高騰対策!C52</f>
        <v>0</v>
      </c>
      <c r="D52" s="93">
        <f>物価高騰対策!D52</f>
        <v>0</v>
      </c>
      <c r="E52" s="105">
        <f>物価高騰対策!E52</f>
        <v>0</v>
      </c>
      <c r="F52" s="40"/>
      <c r="G52" s="36"/>
      <c r="H52" s="36"/>
      <c r="I52" s="40"/>
      <c r="J52" s="41" t="str">
        <f>IFERROR(VLOOKUP(D52&amp;E52,入力しない!$D$2:$F$47,3,FALSE),"")</f>
        <v/>
      </c>
      <c r="K52" s="42" t="str">
        <f t="shared" si="6"/>
        <v/>
      </c>
      <c r="L52" s="89" t="str">
        <f t="shared" si="17"/>
        <v/>
      </c>
      <c r="M52" s="126" t="str">
        <f t="shared" si="18"/>
        <v/>
      </c>
      <c r="N52" s="19" t="str">
        <f t="shared" si="15"/>
        <v>00</v>
      </c>
      <c r="O52" s="34" t="b">
        <f t="shared" si="16"/>
        <v>0</v>
      </c>
      <c r="P52" s="35" t="str">
        <f t="shared" si="10"/>
        <v>TRUE</v>
      </c>
      <c r="Q52" s="35" t="str">
        <f t="shared" si="11"/>
        <v>TRUE</v>
      </c>
      <c r="R52" s="35" t="str">
        <f t="shared" si="12"/>
        <v>TRUE</v>
      </c>
      <c r="S52" s="35" t="str">
        <f t="shared" si="13"/>
        <v>TRUE</v>
      </c>
      <c r="T52" s="35" t="str">
        <f t="shared" si="14"/>
        <v>〇</v>
      </c>
    </row>
    <row r="53" spans="1:20" ht="30" customHeight="1" x14ac:dyDescent="0.2">
      <c r="A53" s="24" t="str">
        <f>IF(物価高騰対策!B53="","",A52+1)</f>
        <v/>
      </c>
      <c r="B53" s="91">
        <f>物価高騰対策!B53</f>
        <v>0</v>
      </c>
      <c r="C53" s="92">
        <f>物価高騰対策!C53</f>
        <v>0</v>
      </c>
      <c r="D53" s="93">
        <f>物価高騰対策!D53</f>
        <v>0</v>
      </c>
      <c r="E53" s="105">
        <f>物価高騰対策!E53</f>
        <v>0</v>
      </c>
      <c r="F53" s="40"/>
      <c r="G53" s="36"/>
      <c r="H53" s="36"/>
      <c r="I53" s="40"/>
      <c r="J53" s="41" t="str">
        <f>IFERROR(VLOOKUP(D53&amp;E53,入力しない!$D$2:$F$47,3,FALSE),"")</f>
        <v/>
      </c>
      <c r="K53" s="42" t="str">
        <f t="shared" si="6"/>
        <v/>
      </c>
      <c r="L53" s="89" t="str">
        <f t="shared" si="17"/>
        <v/>
      </c>
      <c r="M53" s="126" t="str">
        <f t="shared" si="18"/>
        <v/>
      </c>
      <c r="N53" s="19" t="str">
        <f t="shared" si="15"/>
        <v>00</v>
      </c>
      <c r="O53" s="34" t="b">
        <f t="shared" si="16"/>
        <v>0</v>
      </c>
      <c r="P53" s="35" t="str">
        <f t="shared" si="10"/>
        <v>TRUE</v>
      </c>
      <c r="Q53" s="35" t="str">
        <f t="shared" si="11"/>
        <v>TRUE</v>
      </c>
      <c r="R53" s="35" t="str">
        <f t="shared" si="12"/>
        <v>TRUE</v>
      </c>
      <c r="S53" s="35" t="str">
        <f t="shared" si="13"/>
        <v>TRUE</v>
      </c>
      <c r="T53" s="35" t="str">
        <f t="shared" si="14"/>
        <v>〇</v>
      </c>
    </row>
    <row r="54" spans="1:20" ht="30" customHeight="1" x14ac:dyDescent="0.2">
      <c r="A54" s="24" t="str">
        <f>IF(物価高騰対策!B54="","",A53+1)</f>
        <v/>
      </c>
      <c r="B54" s="91">
        <f>物価高騰対策!B54</f>
        <v>0</v>
      </c>
      <c r="C54" s="92">
        <f>物価高騰対策!C54</f>
        <v>0</v>
      </c>
      <c r="D54" s="93">
        <f>物価高騰対策!D54</f>
        <v>0</v>
      </c>
      <c r="E54" s="105">
        <f>物価高騰対策!E54</f>
        <v>0</v>
      </c>
      <c r="F54" s="40"/>
      <c r="G54" s="36"/>
      <c r="H54" s="36"/>
      <c r="I54" s="40"/>
      <c r="J54" s="41" t="str">
        <f>IFERROR(VLOOKUP(D54&amp;E54,入力しない!$D$2:$F$47,3,FALSE),"")</f>
        <v/>
      </c>
      <c r="K54" s="42" t="str">
        <f t="shared" si="6"/>
        <v/>
      </c>
      <c r="L54" s="89" t="str">
        <f t="shared" si="17"/>
        <v/>
      </c>
      <c r="M54" s="126" t="str">
        <f t="shared" si="18"/>
        <v/>
      </c>
      <c r="N54" s="19" t="str">
        <f t="shared" si="15"/>
        <v>00</v>
      </c>
      <c r="O54" s="34" t="b">
        <f t="shared" si="16"/>
        <v>0</v>
      </c>
      <c r="P54" s="35" t="str">
        <f t="shared" si="10"/>
        <v>TRUE</v>
      </c>
      <c r="Q54" s="35" t="str">
        <f t="shared" si="11"/>
        <v>TRUE</v>
      </c>
      <c r="R54" s="35" t="str">
        <f t="shared" si="12"/>
        <v>TRUE</v>
      </c>
      <c r="S54" s="35" t="str">
        <f t="shared" si="13"/>
        <v>TRUE</v>
      </c>
      <c r="T54" s="35" t="str">
        <f t="shared" si="14"/>
        <v>〇</v>
      </c>
    </row>
    <row r="55" spans="1:20" ht="30" customHeight="1" x14ac:dyDescent="0.2">
      <c r="A55" s="24" t="str">
        <f>IF(物価高騰対策!B55="","",A54+1)</f>
        <v/>
      </c>
      <c r="B55" s="91">
        <f>物価高騰対策!B55</f>
        <v>0</v>
      </c>
      <c r="C55" s="92">
        <f>物価高騰対策!C55</f>
        <v>0</v>
      </c>
      <c r="D55" s="93">
        <f>物価高騰対策!D55</f>
        <v>0</v>
      </c>
      <c r="E55" s="105">
        <f>物価高騰対策!E55</f>
        <v>0</v>
      </c>
      <c r="F55" s="40"/>
      <c r="G55" s="36"/>
      <c r="H55" s="36"/>
      <c r="I55" s="40"/>
      <c r="J55" s="41" t="str">
        <f>IFERROR(VLOOKUP(D55&amp;E55,入力しない!$D$2:$F$47,3,FALSE),"")</f>
        <v/>
      </c>
      <c r="K55" s="42" t="str">
        <f t="shared" si="6"/>
        <v/>
      </c>
      <c r="L55" s="89" t="str">
        <f t="shared" si="17"/>
        <v/>
      </c>
      <c r="M55" s="126" t="str">
        <f t="shared" si="18"/>
        <v/>
      </c>
      <c r="N55" s="19" t="str">
        <f t="shared" si="15"/>
        <v>00</v>
      </c>
      <c r="O55" s="34" t="b">
        <f t="shared" si="16"/>
        <v>0</v>
      </c>
      <c r="P55" s="35" t="str">
        <f t="shared" si="10"/>
        <v>TRUE</v>
      </c>
      <c r="Q55" s="35" t="str">
        <f t="shared" si="11"/>
        <v>TRUE</v>
      </c>
      <c r="R55" s="35" t="str">
        <f t="shared" si="12"/>
        <v>TRUE</v>
      </c>
      <c r="S55" s="35" t="str">
        <f t="shared" si="13"/>
        <v>TRUE</v>
      </c>
      <c r="T55" s="35" t="str">
        <f t="shared" si="14"/>
        <v>〇</v>
      </c>
    </row>
    <row r="56" spans="1:20" ht="30" customHeight="1" x14ac:dyDescent="0.2">
      <c r="A56" s="24" t="str">
        <f>IF(物価高騰対策!B56="","",A55+1)</f>
        <v/>
      </c>
      <c r="B56" s="91">
        <f>物価高騰対策!B56</f>
        <v>0</v>
      </c>
      <c r="C56" s="92">
        <f>物価高騰対策!C56</f>
        <v>0</v>
      </c>
      <c r="D56" s="93">
        <f>物価高騰対策!D56</f>
        <v>0</v>
      </c>
      <c r="E56" s="105">
        <f>物価高騰対策!E56</f>
        <v>0</v>
      </c>
      <c r="F56" s="40"/>
      <c r="G56" s="36"/>
      <c r="H56" s="36"/>
      <c r="I56" s="40"/>
      <c r="J56" s="41" t="str">
        <f>IFERROR(VLOOKUP(D56&amp;E56,入力しない!$D$2:$F$47,3,FALSE),"")</f>
        <v/>
      </c>
      <c r="K56" s="42" t="str">
        <f t="shared" si="6"/>
        <v/>
      </c>
      <c r="L56" s="89" t="str">
        <f t="shared" si="17"/>
        <v/>
      </c>
      <c r="M56" s="126" t="str">
        <f t="shared" si="18"/>
        <v/>
      </c>
      <c r="N56" s="19" t="str">
        <f t="shared" si="15"/>
        <v>00</v>
      </c>
      <c r="O56" s="34" t="b">
        <f t="shared" si="16"/>
        <v>0</v>
      </c>
      <c r="P56" s="35" t="str">
        <f t="shared" si="10"/>
        <v>TRUE</v>
      </c>
      <c r="Q56" s="35" t="str">
        <f t="shared" si="11"/>
        <v>TRUE</v>
      </c>
      <c r="R56" s="35" t="str">
        <f t="shared" si="12"/>
        <v>TRUE</v>
      </c>
      <c r="S56" s="35" t="str">
        <f t="shared" si="13"/>
        <v>TRUE</v>
      </c>
      <c r="T56" s="35" t="str">
        <f t="shared" si="14"/>
        <v>〇</v>
      </c>
    </row>
    <row r="57" spans="1:20" ht="30" customHeight="1" x14ac:dyDescent="0.2">
      <c r="A57" s="24" t="str">
        <f>IF(物価高騰対策!B57="","",A56+1)</f>
        <v/>
      </c>
      <c r="B57" s="91">
        <f>物価高騰対策!B57</f>
        <v>0</v>
      </c>
      <c r="C57" s="92">
        <f>物価高騰対策!C57</f>
        <v>0</v>
      </c>
      <c r="D57" s="93">
        <f>物価高騰対策!D57</f>
        <v>0</v>
      </c>
      <c r="E57" s="105">
        <f>物価高騰対策!E57</f>
        <v>0</v>
      </c>
      <c r="F57" s="40"/>
      <c r="G57" s="36"/>
      <c r="H57" s="36"/>
      <c r="I57" s="40"/>
      <c r="J57" s="41" t="str">
        <f>IFERROR(VLOOKUP(D57&amp;E57,入力しない!$D$2:$F$47,3,FALSE),"")</f>
        <v/>
      </c>
      <c r="K57" s="42" t="str">
        <f t="shared" si="6"/>
        <v/>
      </c>
      <c r="L57" s="89" t="str">
        <f t="shared" si="17"/>
        <v/>
      </c>
      <c r="M57" s="126" t="str">
        <f t="shared" si="18"/>
        <v/>
      </c>
      <c r="N57" s="19" t="str">
        <f t="shared" si="15"/>
        <v>00</v>
      </c>
      <c r="O57" s="34" t="b">
        <f t="shared" si="16"/>
        <v>0</v>
      </c>
      <c r="P57" s="35" t="str">
        <f t="shared" si="10"/>
        <v>TRUE</v>
      </c>
      <c r="Q57" s="35" t="str">
        <f t="shared" si="11"/>
        <v>TRUE</v>
      </c>
      <c r="R57" s="35" t="str">
        <f t="shared" si="12"/>
        <v>TRUE</v>
      </c>
      <c r="S57" s="35" t="str">
        <f t="shared" si="13"/>
        <v>TRUE</v>
      </c>
      <c r="T57" s="35" t="str">
        <f t="shared" si="14"/>
        <v>〇</v>
      </c>
    </row>
    <row r="58" spans="1:20" ht="30" customHeight="1" x14ac:dyDescent="0.2">
      <c r="A58" s="24" t="str">
        <f>IF(物価高騰対策!B58="","",A57+1)</f>
        <v/>
      </c>
      <c r="B58" s="91">
        <f>物価高騰対策!B58</f>
        <v>0</v>
      </c>
      <c r="C58" s="92">
        <f>物価高騰対策!C58</f>
        <v>0</v>
      </c>
      <c r="D58" s="93">
        <f>物価高騰対策!D58</f>
        <v>0</v>
      </c>
      <c r="E58" s="105">
        <f>物価高騰対策!E58</f>
        <v>0</v>
      </c>
      <c r="F58" s="40"/>
      <c r="G58" s="36"/>
      <c r="H58" s="36"/>
      <c r="I58" s="40"/>
      <c r="J58" s="41" t="str">
        <f>IFERROR(VLOOKUP(D58&amp;E58,入力しない!$D$2:$F$47,3,FALSE),"")</f>
        <v/>
      </c>
      <c r="K58" s="42" t="str">
        <f t="shared" si="6"/>
        <v/>
      </c>
      <c r="L58" s="89" t="str">
        <f t="shared" si="17"/>
        <v/>
      </c>
      <c r="M58" s="126" t="str">
        <f t="shared" si="18"/>
        <v/>
      </c>
      <c r="N58" s="19" t="str">
        <f t="shared" si="15"/>
        <v>00</v>
      </c>
      <c r="O58" s="34" t="b">
        <f t="shared" si="16"/>
        <v>0</v>
      </c>
      <c r="P58" s="35" t="str">
        <f t="shared" si="10"/>
        <v>TRUE</v>
      </c>
      <c r="Q58" s="35" t="str">
        <f t="shared" si="11"/>
        <v>TRUE</v>
      </c>
      <c r="R58" s="35" t="str">
        <f t="shared" si="12"/>
        <v>TRUE</v>
      </c>
      <c r="S58" s="35" t="str">
        <f t="shared" si="13"/>
        <v>TRUE</v>
      </c>
      <c r="T58" s="35" t="str">
        <f t="shared" si="14"/>
        <v>〇</v>
      </c>
    </row>
    <row r="59" spans="1:20" ht="30" customHeight="1" x14ac:dyDescent="0.2">
      <c r="A59" s="24" t="str">
        <f>IF(物価高騰対策!B59="","",A58+1)</f>
        <v/>
      </c>
      <c r="B59" s="91">
        <f>物価高騰対策!B59</f>
        <v>0</v>
      </c>
      <c r="C59" s="92">
        <f>物価高騰対策!C59</f>
        <v>0</v>
      </c>
      <c r="D59" s="93">
        <f>物価高騰対策!D59</f>
        <v>0</v>
      </c>
      <c r="E59" s="105">
        <f>物価高騰対策!E59</f>
        <v>0</v>
      </c>
      <c r="F59" s="40"/>
      <c r="G59" s="36"/>
      <c r="H59" s="36"/>
      <c r="I59" s="40"/>
      <c r="J59" s="41" t="str">
        <f>IFERROR(VLOOKUP(D59&amp;E59,入力しない!$D$2:$F$47,3,FALSE),"")</f>
        <v/>
      </c>
      <c r="K59" s="42" t="str">
        <f t="shared" si="6"/>
        <v/>
      </c>
      <c r="L59" s="89" t="str">
        <f t="shared" si="17"/>
        <v/>
      </c>
      <c r="M59" s="126" t="str">
        <f t="shared" si="18"/>
        <v/>
      </c>
      <c r="N59" s="19" t="str">
        <f t="shared" si="15"/>
        <v>00</v>
      </c>
      <c r="O59" s="34" t="b">
        <f t="shared" si="16"/>
        <v>0</v>
      </c>
      <c r="P59" s="35" t="str">
        <f t="shared" si="10"/>
        <v>TRUE</v>
      </c>
      <c r="Q59" s="35" t="str">
        <f t="shared" si="11"/>
        <v>TRUE</v>
      </c>
      <c r="R59" s="35" t="str">
        <f t="shared" si="12"/>
        <v>TRUE</v>
      </c>
      <c r="S59" s="35" t="str">
        <f t="shared" si="13"/>
        <v>TRUE</v>
      </c>
      <c r="T59" s="35" t="str">
        <f t="shared" si="14"/>
        <v>〇</v>
      </c>
    </row>
    <row r="60" spans="1:20" ht="30" customHeight="1" x14ac:dyDescent="0.2">
      <c r="A60" s="24" t="str">
        <f>IF(物価高騰対策!B60="","",A59+1)</f>
        <v/>
      </c>
      <c r="B60" s="91">
        <f>物価高騰対策!B60</f>
        <v>0</v>
      </c>
      <c r="C60" s="92">
        <f>物価高騰対策!C60</f>
        <v>0</v>
      </c>
      <c r="D60" s="93">
        <f>物価高騰対策!D60</f>
        <v>0</v>
      </c>
      <c r="E60" s="105">
        <f>物価高騰対策!E60</f>
        <v>0</v>
      </c>
      <c r="F60" s="40"/>
      <c r="G60" s="36"/>
      <c r="H60" s="36"/>
      <c r="I60" s="40"/>
      <c r="J60" s="41" t="str">
        <f>IFERROR(VLOOKUP(D60&amp;E60,入力しない!$D$2:$F$47,3,FALSE),"")</f>
        <v/>
      </c>
      <c r="K60" s="42" t="str">
        <f t="shared" si="6"/>
        <v/>
      </c>
      <c r="L60" s="89" t="str">
        <f t="shared" si="17"/>
        <v/>
      </c>
      <c r="M60" s="126" t="str">
        <f t="shared" si="18"/>
        <v/>
      </c>
      <c r="N60" s="19" t="str">
        <f t="shared" si="15"/>
        <v>00</v>
      </c>
      <c r="O60" s="34" t="b">
        <f t="shared" si="16"/>
        <v>0</v>
      </c>
      <c r="P60" s="35" t="str">
        <f t="shared" si="10"/>
        <v>TRUE</v>
      </c>
      <c r="Q60" s="35" t="str">
        <f t="shared" si="11"/>
        <v>TRUE</v>
      </c>
      <c r="R60" s="35" t="str">
        <f t="shared" si="12"/>
        <v>TRUE</v>
      </c>
      <c r="S60" s="35" t="str">
        <f t="shared" si="13"/>
        <v>TRUE</v>
      </c>
      <c r="T60" s="35" t="str">
        <f t="shared" si="14"/>
        <v>〇</v>
      </c>
    </row>
    <row r="61" spans="1:20" ht="30" customHeight="1" x14ac:dyDescent="0.2">
      <c r="A61" s="24" t="str">
        <f>IF(物価高騰対策!B61="","",A60+1)</f>
        <v/>
      </c>
      <c r="B61" s="91">
        <f>物価高騰対策!B61</f>
        <v>0</v>
      </c>
      <c r="C61" s="92">
        <f>物価高騰対策!C61</f>
        <v>0</v>
      </c>
      <c r="D61" s="93">
        <f>物価高騰対策!D61</f>
        <v>0</v>
      </c>
      <c r="E61" s="105">
        <f>物価高騰対策!E61</f>
        <v>0</v>
      </c>
      <c r="F61" s="40"/>
      <c r="G61" s="36"/>
      <c r="H61" s="36"/>
      <c r="I61" s="40"/>
      <c r="J61" s="41" t="str">
        <f>IFERROR(VLOOKUP(D61&amp;E61,入力しない!$D$2:$F$47,3,FALSE),"")</f>
        <v/>
      </c>
      <c r="K61" s="42" t="str">
        <f t="shared" si="6"/>
        <v/>
      </c>
      <c r="L61" s="89" t="str">
        <f t="shared" si="17"/>
        <v/>
      </c>
      <c r="M61" s="126" t="str">
        <f t="shared" si="18"/>
        <v/>
      </c>
      <c r="N61" s="19" t="str">
        <f t="shared" si="15"/>
        <v>00</v>
      </c>
      <c r="O61" s="34" t="b">
        <f t="shared" si="16"/>
        <v>0</v>
      </c>
      <c r="P61" s="35" t="str">
        <f t="shared" si="10"/>
        <v>TRUE</v>
      </c>
      <c r="Q61" s="35" t="str">
        <f t="shared" si="11"/>
        <v>TRUE</v>
      </c>
      <c r="R61" s="35" t="str">
        <f t="shared" si="12"/>
        <v>TRUE</v>
      </c>
      <c r="S61" s="35" t="str">
        <f t="shared" si="13"/>
        <v>TRUE</v>
      </c>
      <c r="T61" s="35" t="str">
        <f t="shared" si="14"/>
        <v>〇</v>
      </c>
    </row>
    <row r="62" spans="1:20" ht="30" customHeight="1" x14ac:dyDescent="0.2">
      <c r="A62" s="24" t="str">
        <f>IF(物価高騰対策!B62="","",A61+1)</f>
        <v/>
      </c>
      <c r="B62" s="91">
        <f>物価高騰対策!B62</f>
        <v>0</v>
      </c>
      <c r="C62" s="92">
        <f>物価高騰対策!C62</f>
        <v>0</v>
      </c>
      <c r="D62" s="93">
        <f>物価高騰対策!D62</f>
        <v>0</v>
      </c>
      <c r="E62" s="105">
        <f>物価高騰対策!E62</f>
        <v>0</v>
      </c>
      <c r="F62" s="40"/>
      <c r="G62" s="36"/>
      <c r="H62" s="36"/>
      <c r="I62" s="40"/>
      <c r="J62" s="41" t="str">
        <f>IFERROR(VLOOKUP(D62&amp;E62,入力しない!$D$2:$F$47,3,FALSE),"")</f>
        <v/>
      </c>
      <c r="K62" s="42" t="str">
        <f t="shared" si="6"/>
        <v/>
      </c>
      <c r="L62" s="89" t="str">
        <f t="shared" si="17"/>
        <v/>
      </c>
      <c r="M62" s="126" t="str">
        <f t="shared" si="18"/>
        <v/>
      </c>
      <c r="N62" s="19" t="str">
        <f t="shared" si="15"/>
        <v>00</v>
      </c>
      <c r="O62" s="34" t="b">
        <f t="shared" si="16"/>
        <v>0</v>
      </c>
      <c r="P62" s="35" t="str">
        <f t="shared" si="10"/>
        <v>TRUE</v>
      </c>
      <c r="Q62" s="35" t="str">
        <f t="shared" si="11"/>
        <v>TRUE</v>
      </c>
      <c r="R62" s="35" t="str">
        <f t="shared" si="12"/>
        <v>TRUE</v>
      </c>
      <c r="S62" s="35" t="str">
        <f t="shared" si="13"/>
        <v>TRUE</v>
      </c>
      <c r="T62" s="35" t="str">
        <f t="shared" si="14"/>
        <v>〇</v>
      </c>
    </row>
    <row r="63" spans="1:20" ht="30" customHeight="1" x14ac:dyDescent="0.2">
      <c r="A63" s="24" t="str">
        <f>IF(物価高騰対策!B63="","",A62+1)</f>
        <v/>
      </c>
      <c r="B63" s="91">
        <f>物価高騰対策!B63</f>
        <v>0</v>
      </c>
      <c r="C63" s="92">
        <f>物価高騰対策!C63</f>
        <v>0</v>
      </c>
      <c r="D63" s="93">
        <f>物価高騰対策!D63</f>
        <v>0</v>
      </c>
      <c r="E63" s="105">
        <f>物価高騰対策!E63</f>
        <v>0</v>
      </c>
      <c r="F63" s="40"/>
      <c r="G63" s="36"/>
      <c r="H63" s="36"/>
      <c r="I63" s="40"/>
      <c r="J63" s="41" t="str">
        <f>IFERROR(VLOOKUP(D63&amp;E63,入力しない!$D$2:$F$47,3,FALSE),"")</f>
        <v/>
      </c>
      <c r="K63" s="42" t="str">
        <f t="shared" si="6"/>
        <v/>
      </c>
      <c r="L63" s="89" t="str">
        <f t="shared" si="17"/>
        <v/>
      </c>
      <c r="M63" s="126" t="str">
        <f t="shared" si="18"/>
        <v/>
      </c>
      <c r="N63" s="19" t="str">
        <f t="shared" si="15"/>
        <v>00</v>
      </c>
      <c r="O63" s="34" t="b">
        <f t="shared" si="16"/>
        <v>0</v>
      </c>
      <c r="P63" s="35" t="str">
        <f t="shared" si="10"/>
        <v>TRUE</v>
      </c>
      <c r="Q63" s="35" t="str">
        <f t="shared" si="11"/>
        <v>TRUE</v>
      </c>
      <c r="R63" s="35" t="str">
        <f t="shared" si="12"/>
        <v>TRUE</v>
      </c>
      <c r="S63" s="35" t="str">
        <f t="shared" si="13"/>
        <v>TRUE</v>
      </c>
      <c r="T63" s="35" t="str">
        <f t="shared" si="14"/>
        <v>〇</v>
      </c>
    </row>
    <row r="64" spans="1:20" ht="30" customHeight="1" x14ac:dyDescent="0.2">
      <c r="A64" s="24" t="str">
        <f>IF(物価高騰対策!B64="","",A63+1)</f>
        <v/>
      </c>
      <c r="B64" s="91">
        <f>物価高騰対策!B64</f>
        <v>0</v>
      </c>
      <c r="C64" s="92">
        <f>物価高騰対策!C64</f>
        <v>0</v>
      </c>
      <c r="D64" s="93">
        <f>物価高騰対策!D64</f>
        <v>0</v>
      </c>
      <c r="E64" s="105">
        <f>物価高騰対策!E64</f>
        <v>0</v>
      </c>
      <c r="F64" s="40"/>
      <c r="G64" s="36"/>
      <c r="H64" s="36"/>
      <c r="I64" s="40"/>
      <c r="J64" s="41" t="str">
        <f>IFERROR(VLOOKUP(D64&amp;E64,入力しない!$D$2:$F$47,3,FALSE),"")</f>
        <v/>
      </c>
      <c r="K64" s="42" t="str">
        <f t="shared" si="6"/>
        <v/>
      </c>
      <c r="L64" s="89" t="str">
        <f t="shared" si="17"/>
        <v/>
      </c>
      <c r="M64" s="126" t="str">
        <f t="shared" si="18"/>
        <v/>
      </c>
      <c r="N64" s="19" t="str">
        <f t="shared" si="15"/>
        <v>00</v>
      </c>
      <c r="O64" s="34" t="b">
        <f t="shared" si="16"/>
        <v>0</v>
      </c>
      <c r="P64" s="35" t="str">
        <f t="shared" si="10"/>
        <v>TRUE</v>
      </c>
      <c r="Q64" s="35" t="str">
        <f t="shared" si="11"/>
        <v>TRUE</v>
      </c>
      <c r="R64" s="35" t="str">
        <f t="shared" si="12"/>
        <v>TRUE</v>
      </c>
      <c r="S64" s="35" t="str">
        <f t="shared" si="13"/>
        <v>TRUE</v>
      </c>
      <c r="T64" s="35" t="str">
        <f t="shared" si="14"/>
        <v>〇</v>
      </c>
    </row>
    <row r="65" spans="1:20" ht="30" customHeight="1" x14ac:dyDescent="0.2">
      <c r="A65" s="24" t="str">
        <f>IF(物価高騰対策!B65="","",A64+1)</f>
        <v/>
      </c>
      <c r="B65" s="91">
        <f>物価高騰対策!B65</f>
        <v>0</v>
      </c>
      <c r="C65" s="92">
        <f>物価高騰対策!C65</f>
        <v>0</v>
      </c>
      <c r="D65" s="93">
        <f>物価高騰対策!D65</f>
        <v>0</v>
      </c>
      <c r="E65" s="105">
        <f>物価高騰対策!E65</f>
        <v>0</v>
      </c>
      <c r="F65" s="40"/>
      <c r="G65" s="36"/>
      <c r="H65" s="36"/>
      <c r="I65" s="40"/>
      <c r="J65" s="41" t="str">
        <f>IFERROR(VLOOKUP(D65&amp;E65,入力しない!$D$2:$F$47,3,FALSE),"")</f>
        <v/>
      </c>
      <c r="K65" s="42" t="str">
        <f t="shared" si="6"/>
        <v/>
      </c>
      <c r="L65" s="89" t="str">
        <f t="shared" si="17"/>
        <v/>
      </c>
      <c r="M65" s="126" t="str">
        <f t="shared" si="18"/>
        <v/>
      </c>
      <c r="N65" s="19" t="str">
        <f t="shared" si="15"/>
        <v>00</v>
      </c>
      <c r="O65" s="34" t="b">
        <f t="shared" si="16"/>
        <v>0</v>
      </c>
      <c r="P65" s="35" t="str">
        <f t="shared" si="10"/>
        <v>TRUE</v>
      </c>
      <c r="Q65" s="35" t="str">
        <f t="shared" si="11"/>
        <v>TRUE</v>
      </c>
      <c r="R65" s="35" t="str">
        <f t="shared" si="12"/>
        <v>TRUE</v>
      </c>
      <c r="S65" s="35" t="str">
        <f t="shared" si="13"/>
        <v>TRUE</v>
      </c>
      <c r="T65" s="35" t="str">
        <f t="shared" si="14"/>
        <v>〇</v>
      </c>
    </row>
    <row r="66" spans="1:20" ht="30" customHeight="1" x14ac:dyDescent="0.2">
      <c r="A66" s="24" t="str">
        <f>IF(物価高騰対策!B66="","",A65+1)</f>
        <v/>
      </c>
      <c r="B66" s="91">
        <f>物価高騰対策!B66</f>
        <v>0</v>
      </c>
      <c r="C66" s="92">
        <f>物価高騰対策!C66</f>
        <v>0</v>
      </c>
      <c r="D66" s="93">
        <f>物価高騰対策!D66</f>
        <v>0</v>
      </c>
      <c r="E66" s="105">
        <f>物価高騰対策!E66</f>
        <v>0</v>
      </c>
      <c r="F66" s="40"/>
      <c r="G66" s="36"/>
      <c r="H66" s="36"/>
      <c r="I66" s="40"/>
      <c r="J66" s="41" t="str">
        <f>IFERROR(VLOOKUP(D66&amp;E66,入力しない!$D$2:$F$47,3,FALSE),"")</f>
        <v/>
      </c>
      <c r="K66" s="42" t="str">
        <f t="shared" si="6"/>
        <v/>
      </c>
      <c r="L66" s="89" t="str">
        <f t="shared" si="17"/>
        <v/>
      </c>
      <c r="M66" s="126" t="str">
        <f t="shared" si="18"/>
        <v/>
      </c>
      <c r="N66" s="19" t="str">
        <f t="shared" si="15"/>
        <v>00</v>
      </c>
      <c r="O66" s="34" t="b">
        <f t="shared" si="16"/>
        <v>0</v>
      </c>
      <c r="P66" s="35" t="str">
        <f t="shared" si="10"/>
        <v>TRUE</v>
      </c>
      <c r="Q66" s="35" t="str">
        <f t="shared" si="11"/>
        <v>TRUE</v>
      </c>
      <c r="R66" s="35" t="str">
        <f t="shared" si="12"/>
        <v>TRUE</v>
      </c>
      <c r="S66" s="35" t="str">
        <f t="shared" si="13"/>
        <v>TRUE</v>
      </c>
      <c r="T66" s="35" t="str">
        <f t="shared" si="14"/>
        <v>〇</v>
      </c>
    </row>
    <row r="67" spans="1:20" ht="30" customHeight="1" x14ac:dyDescent="0.2">
      <c r="A67" s="24" t="str">
        <f>IF(物価高騰対策!B67="","",A66+1)</f>
        <v/>
      </c>
      <c r="B67" s="91">
        <f>物価高騰対策!B67</f>
        <v>0</v>
      </c>
      <c r="C67" s="92">
        <f>物価高騰対策!C67</f>
        <v>0</v>
      </c>
      <c r="D67" s="93">
        <f>物価高騰対策!D67</f>
        <v>0</v>
      </c>
      <c r="E67" s="105">
        <f>物価高騰対策!E67</f>
        <v>0</v>
      </c>
      <c r="F67" s="40"/>
      <c r="G67" s="36"/>
      <c r="H67" s="36"/>
      <c r="I67" s="40"/>
      <c r="J67" s="41" t="str">
        <f>IFERROR(VLOOKUP(D67&amp;E67,入力しない!$D$2:$F$47,3,FALSE),"")</f>
        <v/>
      </c>
      <c r="K67" s="42" t="str">
        <f t="shared" si="6"/>
        <v/>
      </c>
      <c r="L67" s="89" t="str">
        <f t="shared" si="17"/>
        <v/>
      </c>
      <c r="M67" s="126" t="str">
        <f t="shared" si="18"/>
        <v/>
      </c>
      <c r="N67" s="19" t="str">
        <f t="shared" si="15"/>
        <v>00</v>
      </c>
      <c r="O67" s="34" t="b">
        <f t="shared" si="16"/>
        <v>0</v>
      </c>
      <c r="P67" s="35" t="str">
        <f t="shared" si="10"/>
        <v>TRUE</v>
      </c>
      <c r="Q67" s="35" t="str">
        <f t="shared" si="11"/>
        <v>TRUE</v>
      </c>
      <c r="R67" s="35" t="str">
        <f t="shared" si="12"/>
        <v>TRUE</v>
      </c>
      <c r="S67" s="35" t="str">
        <f t="shared" si="13"/>
        <v>TRUE</v>
      </c>
      <c r="T67" s="35" t="str">
        <f t="shared" si="14"/>
        <v>〇</v>
      </c>
    </row>
    <row r="68" spans="1:20" ht="30" customHeight="1" x14ac:dyDescent="0.2">
      <c r="A68" s="24" t="str">
        <f>IF(物価高騰対策!B68="","",A67+1)</f>
        <v/>
      </c>
      <c r="B68" s="91">
        <f>物価高騰対策!B68</f>
        <v>0</v>
      </c>
      <c r="C68" s="92">
        <f>物価高騰対策!C68</f>
        <v>0</v>
      </c>
      <c r="D68" s="93">
        <f>物価高騰対策!D68</f>
        <v>0</v>
      </c>
      <c r="E68" s="105">
        <f>物価高騰対策!E68</f>
        <v>0</v>
      </c>
      <c r="F68" s="40"/>
      <c r="G68" s="36"/>
      <c r="H68" s="36"/>
      <c r="I68" s="40"/>
      <c r="J68" s="41" t="str">
        <f>IFERROR(VLOOKUP(D68&amp;E68,入力しない!$D$2:$F$47,3,FALSE),"")</f>
        <v/>
      </c>
      <c r="K68" s="42" t="str">
        <f t="shared" si="6"/>
        <v/>
      </c>
      <c r="L68" s="89" t="str">
        <f t="shared" si="17"/>
        <v/>
      </c>
      <c r="M68" s="126" t="str">
        <f t="shared" si="18"/>
        <v/>
      </c>
      <c r="N68" s="19" t="str">
        <f t="shared" ref="N68:N99" si="19">B68&amp;D68</f>
        <v>00</v>
      </c>
      <c r="O68" s="34" t="b">
        <f t="shared" si="16"/>
        <v>0</v>
      </c>
      <c r="P68" s="35" t="str">
        <f t="shared" si="10"/>
        <v>TRUE</v>
      </c>
      <c r="Q68" s="35" t="str">
        <f t="shared" si="11"/>
        <v>TRUE</v>
      </c>
      <c r="R68" s="35" t="str">
        <f t="shared" si="12"/>
        <v>TRUE</v>
      </c>
      <c r="S68" s="35" t="str">
        <f t="shared" si="13"/>
        <v>TRUE</v>
      </c>
      <c r="T68" s="35" t="str">
        <f t="shared" si="14"/>
        <v>〇</v>
      </c>
    </row>
    <row r="69" spans="1:20" ht="30" customHeight="1" x14ac:dyDescent="0.2">
      <c r="A69" s="24" t="str">
        <f>IF(物価高騰対策!B69="","",A68+1)</f>
        <v/>
      </c>
      <c r="B69" s="91">
        <f>物価高騰対策!B69</f>
        <v>0</v>
      </c>
      <c r="C69" s="92">
        <f>物価高騰対策!C69</f>
        <v>0</v>
      </c>
      <c r="D69" s="93">
        <f>物価高騰対策!D69</f>
        <v>0</v>
      </c>
      <c r="E69" s="105">
        <f>物価高騰対策!E69</f>
        <v>0</v>
      </c>
      <c r="F69" s="40"/>
      <c r="G69" s="36"/>
      <c r="H69" s="36"/>
      <c r="I69" s="40"/>
      <c r="J69" s="41" t="str">
        <f>IFERROR(VLOOKUP(D69&amp;E69,入力しない!$D$2:$F$47,3,FALSE),"")</f>
        <v/>
      </c>
      <c r="K69" s="42" t="str">
        <f t="shared" si="6"/>
        <v/>
      </c>
      <c r="L69" s="89" t="str">
        <f t="shared" si="17"/>
        <v/>
      </c>
      <c r="M69" s="126" t="str">
        <f t="shared" si="18"/>
        <v/>
      </c>
      <c r="N69" s="19" t="str">
        <f t="shared" si="19"/>
        <v>00</v>
      </c>
      <c r="O69" s="34" t="b">
        <f t="shared" ref="O69:O100" si="20">COUNTIF(N:N,N69)=1</f>
        <v>0</v>
      </c>
      <c r="P69" s="35" t="str">
        <f t="shared" si="10"/>
        <v>TRUE</v>
      </c>
      <c r="Q69" s="35" t="str">
        <f t="shared" si="11"/>
        <v>TRUE</v>
      </c>
      <c r="R69" s="35" t="str">
        <f t="shared" si="12"/>
        <v>TRUE</v>
      </c>
      <c r="S69" s="35" t="str">
        <f t="shared" si="13"/>
        <v>TRUE</v>
      </c>
      <c r="T69" s="35" t="str">
        <f t="shared" si="14"/>
        <v>〇</v>
      </c>
    </row>
    <row r="70" spans="1:20" ht="30" customHeight="1" x14ac:dyDescent="0.2">
      <c r="A70" s="24" t="str">
        <f>IF(物価高騰対策!B70="","",A69+1)</f>
        <v/>
      </c>
      <c r="B70" s="91">
        <f>物価高騰対策!B70</f>
        <v>0</v>
      </c>
      <c r="C70" s="92">
        <f>物価高騰対策!C70</f>
        <v>0</v>
      </c>
      <c r="D70" s="93">
        <f>物価高騰対策!D70</f>
        <v>0</v>
      </c>
      <c r="E70" s="105">
        <f>物価高騰対策!E70</f>
        <v>0</v>
      </c>
      <c r="F70" s="40"/>
      <c r="G70" s="36"/>
      <c r="H70" s="36"/>
      <c r="I70" s="40"/>
      <c r="J70" s="41" t="str">
        <f>IFERROR(VLOOKUP(D70&amp;E70,入力しない!$D$2:$F$47,3,FALSE),"")</f>
        <v/>
      </c>
      <c r="K70" s="42" t="str">
        <f t="shared" ref="K70:K99" si="21">IF(J70=12000,COUNTA(F70:I70),IF(J70=3000,COUNTA(F70:I70),IF(AND(J70=8000,D70="居宅介護・重度訪問介護・同行援護・行動援護・重度障害者等包括支援"),COUNTA(F70:H70),IF(AND(J70=8000,D70="自立生活援助"),COUNTA(F70:H70),IF(AND(J70=8000,D70="居宅訪問型児童発達支援"),COUNTA(F70:H70),IF(AND(J70=8000,D70="保育所等訪問支援"),COUNTA(F70:H70),IF(J70=2000,COUNTA(F70:H70),IF(AND(J70=8000,D70="一般相談支援・特定相談支援・障害児相談支援"),COUNTA(F70:F70),IF(AND(J70=2000,D70="一般相談支援・特定相談支援・障害児相談支援"),COUNTA(F70:F70),IF(J70=0,COUNTA(F70:H70),IF(J70="","")))))))))))</f>
        <v/>
      </c>
      <c r="L70" s="89" t="str">
        <f t="shared" si="17"/>
        <v/>
      </c>
      <c r="M70" s="126" t="str">
        <f t="shared" si="18"/>
        <v/>
      </c>
      <c r="N70" s="19" t="str">
        <f t="shared" si="19"/>
        <v>00</v>
      </c>
      <c r="O70" s="34" t="b">
        <f t="shared" si="20"/>
        <v>0</v>
      </c>
      <c r="P70" s="35" t="str">
        <f t="shared" si="10"/>
        <v>TRUE</v>
      </c>
      <c r="Q70" s="35" t="str">
        <f t="shared" si="11"/>
        <v>TRUE</v>
      </c>
      <c r="R70" s="35" t="str">
        <f t="shared" si="12"/>
        <v>TRUE</v>
      </c>
      <c r="S70" s="35" t="str">
        <f t="shared" si="13"/>
        <v>TRUE</v>
      </c>
      <c r="T70" s="35" t="str">
        <f t="shared" si="14"/>
        <v>〇</v>
      </c>
    </row>
    <row r="71" spans="1:20" ht="30" customHeight="1" x14ac:dyDescent="0.2">
      <c r="A71" s="24" t="str">
        <f>IF(物価高騰対策!B71="","",A70+1)</f>
        <v/>
      </c>
      <c r="B71" s="91">
        <f>物価高騰対策!B71</f>
        <v>0</v>
      </c>
      <c r="C71" s="92">
        <f>物価高騰対策!C71</f>
        <v>0</v>
      </c>
      <c r="D71" s="93">
        <f>物価高騰対策!D71</f>
        <v>0</v>
      </c>
      <c r="E71" s="105">
        <f>物価高騰対策!E71</f>
        <v>0</v>
      </c>
      <c r="F71" s="40"/>
      <c r="G71" s="36"/>
      <c r="H71" s="36"/>
      <c r="I71" s="40"/>
      <c r="J71" s="41" t="str">
        <f>IFERROR(VLOOKUP(D71&amp;E71,入力しない!$D$2:$F$47,3,FALSE),"")</f>
        <v/>
      </c>
      <c r="K71" s="42" t="str">
        <f t="shared" si="21"/>
        <v/>
      </c>
      <c r="L71" s="89" t="str">
        <f t="shared" si="17"/>
        <v/>
      </c>
      <c r="M71" s="126" t="str">
        <f t="shared" si="18"/>
        <v/>
      </c>
      <c r="N71" s="19" t="str">
        <f t="shared" si="19"/>
        <v>00</v>
      </c>
      <c r="O71" s="34" t="b">
        <f t="shared" si="20"/>
        <v>0</v>
      </c>
      <c r="P71" s="35" t="str">
        <f t="shared" si="10"/>
        <v>TRUE</v>
      </c>
      <c r="Q71" s="35" t="str">
        <f t="shared" si="11"/>
        <v>TRUE</v>
      </c>
      <c r="R71" s="35" t="str">
        <f t="shared" si="12"/>
        <v>TRUE</v>
      </c>
      <c r="S71" s="35" t="str">
        <f t="shared" si="13"/>
        <v>TRUE</v>
      </c>
      <c r="T71" s="35" t="str">
        <f t="shared" si="14"/>
        <v>〇</v>
      </c>
    </row>
    <row r="72" spans="1:20" ht="30" customHeight="1" x14ac:dyDescent="0.2">
      <c r="A72" s="24" t="str">
        <f>IF(物価高騰対策!B72="","",A71+1)</f>
        <v/>
      </c>
      <c r="B72" s="91">
        <f>物価高騰対策!B72</f>
        <v>0</v>
      </c>
      <c r="C72" s="92">
        <f>物価高騰対策!C72</f>
        <v>0</v>
      </c>
      <c r="D72" s="93">
        <f>物価高騰対策!D72</f>
        <v>0</v>
      </c>
      <c r="E72" s="105">
        <f>物価高騰対策!E72</f>
        <v>0</v>
      </c>
      <c r="F72" s="40"/>
      <c r="G72" s="36"/>
      <c r="H72" s="36"/>
      <c r="I72" s="40"/>
      <c r="J72" s="41" t="str">
        <f>IFERROR(VLOOKUP(D72&amp;E72,入力しない!$D$2:$F$47,3,FALSE),"")</f>
        <v/>
      </c>
      <c r="K72" s="42" t="str">
        <f t="shared" si="21"/>
        <v/>
      </c>
      <c r="L72" s="89" t="str">
        <f t="shared" si="17"/>
        <v/>
      </c>
      <c r="M72" s="126" t="str">
        <f t="shared" si="18"/>
        <v/>
      </c>
      <c r="N72" s="19" t="str">
        <f t="shared" si="19"/>
        <v>00</v>
      </c>
      <c r="O72" s="34" t="b">
        <f t="shared" si="20"/>
        <v>0</v>
      </c>
      <c r="P72" s="35" t="str">
        <f t="shared" si="10"/>
        <v>TRUE</v>
      </c>
      <c r="Q72" s="35" t="str">
        <f t="shared" si="11"/>
        <v>TRUE</v>
      </c>
      <c r="R72" s="35" t="str">
        <f t="shared" si="12"/>
        <v>TRUE</v>
      </c>
      <c r="S72" s="35" t="str">
        <f t="shared" si="13"/>
        <v>TRUE</v>
      </c>
      <c r="T72" s="35" t="str">
        <f t="shared" si="14"/>
        <v>〇</v>
      </c>
    </row>
    <row r="73" spans="1:20" ht="30" customHeight="1" x14ac:dyDescent="0.2">
      <c r="A73" s="24" t="str">
        <f>IF(物価高騰対策!B73="","",A72+1)</f>
        <v/>
      </c>
      <c r="B73" s="91">
        <f>物価高騰対策!B73</f>
        <v>0</v>
      </c>
      <c r="C73" s="92">
        <f>物価高騰対策!C73</f>
        <v>0</v>
      </c>
      <c r="D73" s="93">
        <f>物価高騰対策!D73</f>
        <v>0</v>
      </c>
      <c r="E73" s="105">
        <f>物価高騰対策!E73</f>
        <v>0</v>
      </c>
      <c r="F73" s="40"/>
      <c r="G73" s="36"/>
      <c r="H73" s="36"/>
      <c r="I73" s="40"/>
      <c r="J73" s="41" t="str">
        <f>IFERROR(VLOOKUP(D73&amp;E73,入力しない!$D$2:$F$47,3,FALSE),"")</f>
        <v/>
      </c>
      <c r="K73" s="42" t="str">
        <f t="shared" si="21"/>
        <v/>
      </c>
      <c r="L73" s="89" t="str">
        <f t="shared" si="17"/>
        <v/>
      </c>
      <c r="M73" s="126" t="str">
        <f t="shared" si="18"/>
        <v/>
      </c>
      <c r="N73" s="19" t="str">
        <f t="shared" si="19"/>
        <v>00</v>
      </c>
      <c r="O73" s="34" t="b">
        <f t="shared" si="20"/>
        <v>0</v>
      </c>
      <c r="P73" s="35" t="str">
        <f t="shared" si="10"/>
        <v>TRUE</v>
      </c>
      <c r="Q73" s="35" t="str">
        <f t="shared" si="11"/>
        <v>TRUE</v>
      </c>
      <c r="R73" s="35" t="str">
        <f t="shared" si="12"/>
        <v>TRUE</v>
      </c>
      <c r="S73" s="35" t="str">
        <f t="shared" si="13"/>
        <v>TRUE</v>
      </c>
      <c r="T73" s="35" t="str">
        <f t="shared" si="14"/>
        <v>〇</v>
      </c>
    </row>
    <row r="74" spans="1:20" ht="30" customHeight="1" x14ac:dyDescent="0.2">
      <c r="A74" s="24" t="str">
        <f>IF(物価高騰対策!B74="","",A73+1)</f>
        <v/>
      </c>
      <c r="B74" s="91">
        <f>物価高騰対策!B74</f>
        <v>0</v>
      </c>
      <c r="C74" s="92">
        <f>物価高騰対策!C74</f>
        <v>0</v>
      </c>
      <c r="D74" s="93">
        <f>物価高騰対策!D74</f>
        <v>0</v>
      </c>
      <c r="E74" s="105">
        <f>物価高騰対策!E74</f>
        <v>0</v>
      </c>
      <c r="F74" s="40"/>
      <c r="G74" s="36"/>
      <c r="H74" s="36"/>
      <c r="I74" s="40"/>
      <c r="J74" s="41" t="str">
        <f>IFERROR(VLOOKUP(D74&amp;E74,入力しない!$D$2:$F$47,3,FALSE),"")</f>
        <v/>
      </c>
      <c r="K74" s="42" t="str">
        <f t="shared" si="21"/>
        <v/>
      </c>
      <c r="L74" s="89" t="str">
        <f t="shared" si="17"/>
        <v/>
      </c>
      <c r="M74" s="126" t="str">
        <f t="shared" si="18"/>
        <v/>
      </c>
      <c r="N74" s="19" t="str">
        <f t="shared" si="19"/>
        <v>00</v>
      </c>
      <c r="O74" s="34" t="b">
        <f t="shared" si="20"/>
        <v>0</v>
      </c>
      <c r="P74" s="35" t="str">
        <f t="shared" si="10"/>
        <v>TRUE</v>
      </c>
      <c r="Q74" s="35" t="str">
        <f t="shared" si="11"/>
        <v>TRUE</v>
      </c>
      <c r="R74" s="35" t="str">
        <f t="shared" si="12"/>
        <v>TRUE</v>
      </c>
      <c r="S74" s="35" t="str">
        <f t="shared" si="13"/>
        <v>TRUE</v>
      </c>
      <c r="T74" s="35" t="str">
        <f t="shared" si="14"/>
        <v>〇</v>
      </c>
    </row>
    <row r="75" spans="1:20" ht="30" customHeight="1" x14ac:dyDescent="0.2">
      <c r="A75" s="24" t="str">
        <f>IF(物価高騰対策!B75="","",A74+1)</f>
        <v/>
      </c>
      <c r="B75" s="91">
        <f>物価高騰対策!B75</f>
        <v>0</v>
      </c>
      <c r="C75" s="92">
        <f>物価高騰対策!C75</f>
        <v>0</v>
      </c>
      <c r="D75" s="93">
        <f>物価高騰対策!D75</f>
        <v>0</v>
      </c>
      <c r="E75" s="105">
        <f>物価高騰対策!E75</f>
        <v>0</v>
      </c>
      <c r="F75" s="40"/>
      <c r="G75" s="36"/>
      <c r="H75" s="36"/>
      <c r="I75" s="40"/>
      <c r="J75" s="41" t="str">
        <f>IFERROR(VLOOKUP(D75&amp;E75,入力しない!$D$2:$F$47,3,FALSE),"")</f>
        <v/>
      </c>
      <c r="K75" s="42" t="str">
        <f t="shared" si="21"/>
        <v/>
      </c>
      <c r="L75" s="89" t="str">
        <f t="shared" si="17"/>
        <v/>
      </c>
      <c r="M75" s="126" t="str">
        <f t="shared" si="18"/>
        <v/>
      </c>
      <c r="N75" s="19" t="str">
        <f t="shared" si="19"/>
        <v>00</v>
      </c>
      <c r="O75" s="34" t="b">
        <f t="shared" si="20"/>
        <v>0</v>
      </c>
      <c r="P75" s="35" t="str">
        <f t="shared" si="10"/>
        <v>TRUE</v>
      </c>
      <c r="Q75" s="35" t="str">
        <f t="shared" si="11"/>
        <v>TRUE</v>
      </c>
      <c r="R75" s="35" t="str">
        <f t="shared" si="12"/>
        <v>TRUE</v>
      </c>
      <c r="S75" s="35" t="str">
        <f t="shared" si="13"/>
        <v>TRUE</v>
      </c>
      <c r="T75" s="35" t="str">
        <f t="shared" si="14"/>
        <v>〇</v>
      </c>
    </row>
    <row r="76" spans="1:20" ht="30" customHeight="1" x14ac:dyDescent="0.2">
      <c r="A76" s="24" t="str">
        <f>IF(物価高騰対策!B76="","",A75+1)</f>
        <v/>
      </c>
      <c r="B76" s="91">
        <f>物価高騰対策!B76</f>
        <v>0</v>
      </c>
      <c r="C76" s="92">
        <f>物価高騰対策!C76</f>
        <v>0</v>
      </c>
      <c r="D76" s="93">
        <f>物価高騰対策!D76</f>
        <v>0</v>
      </c>
      <c r="E76" s="105">
        <f>物価高騰対策!E76</f>
        <v>0</v>
      </c>
      <c r="F76" s="40"/>
      <c r="G76" s="36"/>
      <c r="H76" s="36"/>
      <c r="I76" s="40"/>
      <c r="J76" s="41" t="str">
        <f>IFERROR(VLOOKUP(D76&amp;E76,入力しない!$D$2:$F$47,3,FALSE),"")</f>
        <v/>
      </c>
      <c r="K76" s="42" t="str">
        <f t="shared" si="21"/>
        <v/>
      </c>
      <c r="L76" s="89" t="str">
        <f t="shared" si="17"/>
        <v/>
      </c>
      <c r="M76" s="126" t="str">
        <f t="shared" si="18"/>
        <v/>
      </c>
      <c r="N76" s="19" t="str">
        <f t="shared" si="19"/>
        <v>00</v>
      </c>
      <c r="O76" s="34" t="b">
        <f t="shared" si="20"/>
        <v>0</v>
      </c>
      <c r="P76" s="35" t="str">
        <f t="shared" si="10"/>
        <v>TRUE</v>
      </c>
      <c r="Q76" s="35" t="str">
        <f t="shared" si="11"/>
        <v>TRUE</v>
      </c>
      <c r="R76" s="35" t="str">
        <f t="shared" si="12"/>
        <v>TRUE</v>
      </c>
      <c r="S76" s="35" t="str">
        <f t="shared" si="13"/>
        <v>TRUE</v>
      </c>
      <c r="T76" s="35" t="str">
        <f t="shared" si="14"/>
        <v>〇</v>
      </c>
    </row>
    <row r="77" spans="1:20" ht="30" customHeight="1" x14ac:dyDescent="0.2">
      <c r="A77" s="24" t="str">
        <f>IF(物価高騰対策!B77="","",A76+1)</f>
        <v/>
      </c>
      <c r="B77" s="91">
        <f>物価高騰対策!B77</f>
        <v>0</v>
      </c>
      <c r="C77" s="92">
        <f>物価高騰対策!C77</f>
        <v>0</v>
      </c>
      <c r="D77" s="93">
        <f>物価高騰対策!D77</f>
        <v>0</v>
      </c>
      <c r="E77" s="105">
        <f>物価高騰対策!E77</f>
        <v>0</v>
      </c>
      <c r="F77" s="40"/>
      <c r="G77" s="36"/>
      <c r="H77" s="36"/>
      <c r="I77" s="40"/>
      <c r="J77" s="41" t="str">
        <f>IFERROR(VLOOKUP(D77&amp;E77,入力しない!$D$2:$F$47,3,FALSE),"")</f>
        <v/>
      </c>
      <c r="K77" s="42" t="str">
        <f t="shared" si="21"/>
        <v/>
      </c>
      <c r="L77" s="89" t="str">
        <f t="shared" si="17"/>
        <v/>
      </c>
      <c r="M77" s="126" t="str">
        <f t="shared" si="18"/>
        <v/>
      </c>
      <c r="N77" s="19" t="str">
        <f t="shared" si="19"/>
        <v>00</v>
      </c>
      <c r="O77" s="34" t="b">
        <f t="shared" si="20"/>
        <v>0</v>
      </c>
      <c r="P77" s="35" t="str">
        <f t="shared" si="10"/>
        <v>TRUE</v>
      </c>
      <c r="Q77" s="35" t="str">
        <f t="shared" si="11"/>
        <v>TRUE</v>
      </c>
      <c r="R77" s="35" t="str">
        <f t="shared" si="12"/>
        <v>TRUE</v>
      </c>
      <c r="S77" s="35" t="str">
        <f t="shared" si="13"/>
        <v>TRUE</v>
      </c>
      <c r="T77" s="35" t="str">
        <f t="shared" si="14"/>
        <v>〇</v>
      </c>
    </row>
    <row r="78" spans="1:20" ht="30" customHeight="1" x14ac:dyDescent="0.2">
      <c r="A78" s="24" t="str">
        <f>IF(物価高騰対策!B78="","",A77+1)</f>
        <v/>
      </c>
      <c r="B78" s="91">
        <f>物価高騰対策!B78</f>
        <v>0</v>
      </c>
      <c r="C78" s="92">
        <f>物価高騰対策!C78</f>
        <v>0</v>
      </c>
      <c r="D78" s="93">
        <f>物価高騰対策!D78</f>
        <v>0</v>
      </c>
      <c r="E78" s="105">
        <f>物価高騰対策!E78</f>
        <v>0</v>
      </c>
      <c r="F78" s="40"/>
      <c r="G78" s="36"/>
      <c r="H78" s="36"/>
      <c r="I78" s="40"/>
      <c r="J78" s="41" t="str">
        <f>IFERROR(VLOOKUP(D78&amp;E78,入力しない!$D$2:$F$47,3,FALSE),"")</f>
        <v/>
      </c>
      <c r="K78" s="42" t="str">
        <f t="shared" si="21"/>
        <v/>
      </c>
      <c r="L78" s="89" t="str">
        <f t="shared" si="17"/>
        <v/>
      </c>
      <c r="M78" s="126" t="str">
        <f t="shared" si="18"/>
        <v/>
      </c>
      <c r="N78" s="19" t="str">
        <f t="shared" si="19"/>
        <v>00</v>
      </c>
      <c r="O78" s="34" t="b">
        <f t="shared" si="20"/>
        <v>0</v>
      </c>
      <c r="P78" s="35" t="str">
        <f t="shared" si="10"/>
        <v>TRUE</v>
      </c>
      <c r="Q78" s="35" t="str">
        <f t="shared" si="11"/>
        <v>TRUE</v>
      </c>
      <c r="R78" s="35" t="str">
        <f t="shared" si="12"/>
        <v>TRUE</v>
      </c>
      <c r="S78" s="35" t="str">
        <f t="shared" si="13"/>
        <v>TRUE</v>
      </c>
      <c r="T78" s="35" t="str">
        <f t="shared" si="14"/>
        <v>〇</v>
      </c>
    </row>
    <row r="79" spans="1:20" ht="30" customHeight="1" x14ac:dyDescent="0.2">
      <c r="A79" s="24" t="str">
        <f>IF(物価高騰対策!B79="","",A78+1)</f>
        <v/>
      </c>
      <c r="B79" s="91">
        <f>物価高騰対策!B79</f>
        <v>0</v>
      </c>
      <c r="C79" s="92">
        <f>物価高騰対策!C79</f>
        <v>0</v>
      </c>
      <c r="D79" s="93">
        <f>物価高騰対策!D79</f>
        <v>0</v>
      </c>
      <c r="E79" s="105">
        <f>物価高騰対策!E79</f>
        <v>0</v>
      </c>
      <c r="F79" s="40"/>
      <c r="G79" s="36"/>
      <c r="H79" s="36"/>
      <c r="I79" s="40"/>
      <c r="J79" s="41" t="str">
        <f>IFERROR(VLOOKUP(D79&amp;E79,入力しない!$D$2:$F$47,3,FALSE),"")</f>
        <v/>
      </c>
      <c r="K79" s="42" t="str">
        <f t="shared" si="21"/>
        <v/>
      </c>
      <c r="L79" s="89" t="str">
        <f t="shared" si="17"/>
        <v/>
      </c>
      <c r="M79" s="126" t="str">
        <f t="shared" si="18"/>
        <v/>
      </c>
      <c r="N79" s="19" t="str">
        <f t="shared" si="19"/>
        <v>00</v>
      </c>
      <c r="O79" s="34" t="b">
        <f t="shared" si="20"/>
        <v>0</v>
      </c>
      <c r="P79" s="35" t="str">
        <f t="shared" si="10"/>
        <v>TRUE</v>
      </c>
      <c r="Q79" s="35" t="str">
        <f t="shared" si="11"/>
        <v>TRUE</v>
      </c>
      <c r="R79" s="35" t="str">
        <f t="shared" si="12"/>
        <v>TRUE</v>
      </c>
      <c r="S79" s="35" t="str">
        <f t="shared" si="13"/>
        <v>TRUE</v>
      </c>
      <c r="T79" s="35" t="str">
        <f t="shared" si="14"/>
        <v>〇</v>
      </c>
    </row>
    <row r="80" spans="1:20" ht="30" customHeight="1" x14ac:dyDescent="0.2">
      <c r="A80" s="24" t="str">
        <f>IF(物価高騰対策!B80="","",A79+1)</f>
        <v/>
      </c>
      <c r="B80" s="91">
        <f>物価高騰対策!B80</f>
        <v>0</v>
      </c>
      <c r="C80" s="92">
        <f>物価高騰対策!C80</f>
        <v>0</v>
      </c>
      <c r="D80" s="93">
        <f>物価高騰対策!D80</f>
        <v>0</v>
      </c>
      <c r="E80" s="105">
        <f>物価高騰対策!E80</f>
        <v>0</v>
      </c>
      <c r="F80" s="40"/>
      <c r="G80" s="36"/>
      <c r="H80" s="36"/>
      <c r="I80" s="40"/>
      <c r="J80" s="41" t="str">
        <f>IFERROR(VLOOKUP(D80&amp;E80,入力しない!$D$2:$F$47,3,FALSE),"")</f>
        <v/>
      </c>
      <c r="K80" s="42" t="str">
        <f t="shared" si="21"/>
        <v/>
      </c>
      <c r="L80" s="89" t="str">
        <f t="shared" si="17"/>
        <v/>
      </c>
      <c r="M80" s="126" t="str">
        <f t="shared" si="18"/>
        <v/>
      </c>
      <c r="N80" s="19" t="str">
        <f t="shared" si="19"/>
        <v>00</v>
      </c>
      <c r="O80" s="34" t="b">
        <f t="shared" si="20"/>
        <v>0</v>
      </c>
      <c r="P80" s="35" t="str">
        <f t="shared" si="10"/>
        <v>TRUE</v>
      </c>
      <c r="Q80" s="35" t="str">
        <f t="shared" si="11"/>
        <v>TRUE</v>
      </c>
      <c r="R80" s="35" t="str">
        <f t="shared" si="12"/>
        <v>TRUE</v>
      </c>
      <c r="S80" s="35" t="str">
        <f t="shared" si="13"/>
        <v>TRUE</v>
      </c>
      <c r="T80" s="35" t="str">
        <f t="shared" si="14"/>
        <v>〇</v>
      </c>
    </row>
    <row r="81" spans="1:20" ht="30" customHeight="1" x14ac:dyDescent="0.2">
      <c r="A81" s="24" t="str">
        <f>IF(物価高騰対策!B81="","",A80+1)</f>
        <v/>
      </c>
      <c r="B81" s="91">
        <f>物価高騰対策!B81</f>
        <v>0</v>
      </c>
      <c r="C81" s="92">
        <f>物価高騰対策!C81</f>
        <v>0</v>
      </c>
      <c r="D81" s="93">
        <f>物価高騰対策!D81</f>
        <v>0</v>
      </c>
      <c r="E81" s="105">
        <f>物価高騰対策!E81</f>
        <v>0</v>
      </c>
      <c r="F81" s="40"/>
      <c r="G81" s="36"/>
      <c r="H81" s="36"/>
      <c r="I81" s="40"/>
      <c r="J81" s="41" t="str">
        <f>IFERROR(VLOOKUP(D81&amp;E81,入力しない!$D$2:$F$47,3,FALSE),"")</f>
        <v/>
      </c>
      <c r="K81" s="42" t="str">
        <f t="shared" si="21"/>
        <v/>
      </c>
      <c r="L81" s="89" t="str">
        <f t="shared" si="17"/>
        <v/>
      </c>
      <c r="M81" s="126" t="str">
        <f t="shared" si="18"/>
        <v/>
      </c>
      <c r="N81" s="19" t="str">
        <f t="shared" si="19"/>
        <v>00</v>
      </c>
      <c r="O81" s="34" t="b">
        <f t="shared" si="20"/>
        <v>0</v>
      </c>
      <c r="P81" s="35" t="str">
        <f t="shared" si="10"/>
        <v>TRUE</v>
      </c>
      <c r="Q81" s="35" t="str">
        <f t="shared" si="11"/>
        <v>TRUE</v>
      </c>
      <c r="R81" s="35" t="str">
        <f t="shared" si="12"/>
        <v>TRUE</v>
      </c>
      <c r="S81" s="35" t="str">
        <f t="shared" si="13"/>
        <v>TRUE</v>
      </c>
      <c r="T81" s="35" t="str">
        <f t="shared" si="14"/>
        <v>〇</v>
      </c>
    </row>
    <row r="82" spans="1:20" ht="30" customHeight="1" x14ac:dyDescent="0.2">
      <c r="A82" s="24" t="str">
        <f>IF(物価高騰対策!B82="","",A81+1)</f>
        <v/>
      </c>
      <c r="B82" s="91">
        <f>物価高騰対策!B82</f>
        <v>0</v>
      </c>
      <c r="C82" s="92">
        <f>物価高騰対策!C82</f>
        <v>0</v>
      </c>
      <c r="D82" s="93">
        <f>物価高騰対策!D82</f>
        <v>0</v>
      </c>
      <c r="E82" s="105">
        <f>物価高騰対策!E82</f>
        <v>0</v>
      </c>
      <c r="F82" s="40"/>
      <c r="G82" s="36"/>
      <c r="H82" s="36"/>
      <c r="I82" s="40"/>
      <c r="J82" s="41" t="str">
        <f>IFERROR(VLOOKUP(D82&amp;E82,入力しない!$D$2:$F$47,3,FALSE),"")</f>
        <v/>
      </c>
      <c r="K82" s="42" t="str">
        <f t="shared" si="21"/>
        <v/>
      </c>
      <c r="L82" s="89" t="str">
        <f t="shared" si="17"/>
        <v/>
      </c>
      <c r="M82" s="126" t="str">
        <f t="shared" si="18"/>
        <v/>
      </c>
      <c r="N82" s="19" t="str">
        <f t="shared" si="19"/>
        <v>00</v>
      </c>
      <c r="O82" s="34" t="b">
        <f t="shared" si="20"/>
        <v>0</v>
      </c>
      <c r="P82" s="35" t="str">
        <f t="shared" si="10"/>
        <v>TRUE</v>
      </c>
      <c r="Q82" s="35" t="str">
        <f t="shared" si="11"/>
        <v>TRUE</v>
      </c>
      <c r="R82" s="35" t="str">
        <f t="shared" si="12"/>
        <v>TRUE</v>
      </c>
      <c r="S82" s="35" t="str">
        <f t="shared" si="13"/>
        <v>TRUE</v>
      </c>
      <c r="T82" s="35" t="str">
        <f t="shared" si="14"/>
        <v>〇</v>
      </c>
    </row>
    <row r="83" spans="1:20" ht="30" customHeight="1" x14ac:dyDescent="0.2">
      <c r="A83" s="24" t="str">
        <f>IF(物価高騰対策!B83="","",A82+1)</f>
        <v/>
      </c>
      <c r="B83" s="91">
        <f>物価高騰対策!B83</f>
        <v>0</v>
      </c>
      <c r="C83" s="92">
        <f>物価高騰対策!C83</f>
        <v>0</v>
      </c>
      <c r="D83" s="93">
        <f>物価高騰対策!D83</f>
        <v>0</v>
      </c>
      <c r="E83" s="105">
        <f>物価高騰対策!E83</f>
        <v>0</v>
      </c>
      <c r="F83" s="40"/>
      <c r="G83" s="36"/>
      <c r="H83" s="36"/>
      <c r="I83" s="40"/>
      <c r="J83" s="41" t="str">
        <f>IFERROR(VLOOKUP(D83&amp;E83,入力しない!$D$2:$F$47,3,FALSE),"")</f>
        <v/>
      </c>
      <c r="K83" s="42" t="str">
        <f t="shared" si="21"/>
        <v/>
      </c>
      <c r="L83" s="89" t="str">
        <f t="shared" si="17"/>
        <v/>
      </c>
      <c r="M83" s="126" t="str">
        <f t="shared" si="18"/>
        <v/>
      </c>
      <c r="N83" s="19" t="str">
        <f t="shared" si="19"/>
        <v>00</v>
      </c>
      <c r="O83" s="34" t="b">
        <f t="shared" si="20"/>
        <v>0</v>
      </c>
      <c r="P83" s="35" t="str">
        <f t="shared" si="10"/>
        <v>TRUE</v>
      </c>
      <c r="Q83" s="35" t="str">
        <f t="shared" si="11"/>
        <v>TRUE</v>
      </c>
      <c r="R83" s="35" t="str">
        <f t="shared" si="12"/>
        <v>TRUE</v>
      </c>
      <c r="S83" s="35" t="str">
        <f t="shared" si="13"/>
        <v>TRUE</v>
      </c>
      <c r="T83" s="35" t="str">
        <f t="shared" si="14"/>
        <v>〇</v>
      </c>
    </row>
    <row r="84" spans="1:20" ht="30" customHeight="1" x14ac:dyDescent="0.2">
      <c r="A84" s="24" t="str">
        <f>IF(物価高騰対策!B84="","",A83+1)</f>
        <v/>
      </c>
      <c r="B84" s="91">
        <f>物価高騰対策!B84</f>
        <v>0</v>
      </c>
      <c r="C84" s="92">
        <f>物価高騰対策!C84</f>
        <v>0</v>
      </c>
      <c r="D84" s="93">
        <f>物価高騰対策!D84</f>
        <v>0</v>
      </c>
      <c r="E84" s="105">
        <f>物価高騰対策!E84</f>
        <v>0</v>
      </c>
      <c r="F84" s="40"/>
      <c r="G84" s="36"/>
      <c r="H84" s="36"/>
      <c r="I84" s="40"/>
      <c r="J84" s="41" t="str">
        <f>IFERROR(VLOOKUP(D84&amp;E84,入力しない!$D$2:$F$47,3,FALSE),"")</f>
        <v/>
      </c>
      <c r="K84" s="42" t="str">
        <f t="shared" si="21"/>
        <v/>
      </c>
      <c r="L84" s="89" t="str">
        <f t="shared" si="17"/>
        <v/>
      </c>
      <c r="M84" s="126" t="str">
        <f t="shared" si="18"/>
        <v/>
      </c>
      <c r="N84" s="19" t="str">
        <f t="shared" si="19"/>
        <v>00</v>
      </c>
      <c r="O84" s="34" t="b">
        <f t="shared" si="20"/>
        <v>0</v>
      </c>
      <c r="P84" s="35" t="str">
        <f t="shared" si="10"/>
        <v>TRUE</v>
      </c>
      <c r="Q84" s="35" t="str">
        <f t="shared" si="11"/>
        <v>TRUE</v>
      </c>
      <c r="R84" s="35" t="str">
        <f t="shared" si="12"/>
        <v>TRUE</v>
      </c>
      <c r="S84" s="35" t="str">
        <f t="shared" si="13"/>
        <v>TRUE</v>
      </c>
      <c r="T84" s="35" t="str">
        <f t="shared" si="14"/>
        <v>〇</v>
      </c>
    </row>
    <row r="85" spans="1:20" ht="30" customHeight="1" x14ac:dyDescent="0.2">
      <c r="A85" s="24" t="str">
        <f>IF(物価高騰対策!B85="","",A84+1)</f>
        <v/>
      </c>
      <c r="B85" s="91">
        <f>物価高騰対策!B85</f>
        <v>0</v>
      </c>
      <c r="C85" s="92">
        <f>物価高騰対策!C85</f>
        <v>0</v>
      </c>
      <c r="D85" s="93">
        <f>物価高騰対策!D85</f>
        <v>0</v>
      </c>
      <c r="E85" s="105">
        <f>物価高騰対策!E85</f>
        <v>0</v>
      </c>
      <c r="F85" s="40"/>
      <c r="G85" s="36"/>
      <c r="H85" s="36"/>
      <c r="I85" s="40"/>
      <c r="J85" s="41" t="str">
        <f>IFERROR(VLOOKUP(D85&amp;E85,入力しない!$D$2:$F$47,3,FALSE),"")</f>
        <v/>
      </c>
      <c r="K85" s="42" t="str">
        <f t="shared" si="21"/>
        <v/>
      </c>
      <c r="L85" s="89" t="str">
        <f t="shared" si="17"/>
        <v/>
      </c>
      <c r="M85" s="126" t="str">
        <f t="shared" si="18"/>
        <v/>
      </c>
      <c r="N85" s="19" t="str">
        <f t="shared" si="19"/>
        <v>00</v>
      </c>
      <c r="O85" s="34" t="b">
        <f t="shared" si="20"/>
        <v>0</v>
      </c>
      <c r="P85" s="35" t="str">
        <f t="shared" si="10"/>
        <v>TRUE</v>
      </c>
      <c r="Q85" s="35" t="str">
        <f t="shared" si="11"/>
        <v>TRUE</v>
      </c>
      <c r="R85" s="35" t="str">
        <f t="shared" si="12"/>
        <v>TRUE</v>
      </c>
      <c r="S85" s="35" t="str">
        <f t="shared" si="13"/>
        <v>TRUE</v>
      </c>
      <c r="T85" s="35" t="str">
        <f t="shared" si="14"/>
        <v>〇</v>
      </c>
    </row>
    <row r="86" spans="1:20" ht="30" customHeight="1" x14ac:dyDescent="0.2">
      <c r="A86" s="24" t="str">
        <f>IF(物価高騰対策!B86="","",A85+1)</f>
        <v/>
      </c>
      <c r="B86" s="91">
        <f>物価高騰対策!B86</f>
        <v>0</v>
      </c>
      <c r="C86" s="92">
        <f>物価高騰対策!C86</f>
        <v>0</v>
      </c>
      <c r="D86" s="93">
        <f>物価高騰対策!D86</f>
        <v>0</v>
      </c>
      <c r="E86" s="105">
        <f>物価高騰対策!E86</f>
        <v>0</v>
      </c>
      <c r="F86" s="40"/>
      <c r="G86" s="36"/>
      <c r="H86" s="36"/>
      <c r="I86" s="40"/>
      <c r="J86" s="41" t="str">
        <f>IFERROR(VLOOKUP(D86&amp;E86,入力しない!$D$2:$F$47,3,FALSE),"")</f>
        <v/>
      </c>
      <c r="K86" s="42" t="str">
        <f t="shared" si="21"/>
        <v/>
      </c>
      <c r="L86" s="89" t="str">
        <f t="shared" si="17"/>
        <v/>
      </c>
      <c r="M86" s="126" t="str">
        <f t="shared" si="18"/>
        <v/>
      </c>
      <c r="N86" s="19" t="str">
        <f t="shared" si="19"/>
        <v>00</v>
      </c>
      <c r="O86" s="34" t="b">
        <f t="shared" si="20"/>
        <v>0</v>
      </c>
      <c r="P86" s="35" t="str">
        <f t="shared" ref="P86:P100" si="22">IF(F86="","TRUE",COUNTIF($F:$I,F86)=1)</f>
        <v>TRUE</v>
      </c>
      <c r="Q86" s="35" t="str">
        <f t="shared" ref="Q86:Q100" si="23">IF(G86="","TRUE",COUNTIF($F:$I,G86)=1)</f>
        <v>TRUE</v>
      </c>
      <c r="R86" s="35" t="str">
        <f t="shared" ref="R86:R100" si="24">IF(H86="","TRUE",COUNTIF($F:$I,H86)=1)</f>
        <v>TRUE</v>
      </c>
      <c r="S86" s="35" t="str">
        <f t="shared" ref="S86:S100" si="25">IF(I86="","TRUE",COUNTIF($F:$I,I86)=1)</f>
        <v>TRUE</v>
      </c>
      <c r="T86" s="35" t="str">
        <f t="shared" ref="T86:T100" si="26">IF(AND(P86:S86,TRUE),"〇","×")</f>
        <v>〇</v>
      </c>
    </row>
    <row r="87" spans="1:20" ht="30" customHeight="1" x14ac:dyDescent="0.2">
      <c r="A87" s="24" t="str">
        <f>IF(物価高騰対策!B87="","",A86+1)</f>
        <v/>
      </c>
      <c r="B87" s="91">
        <f>物価高騰対策!B87</f>
        <v>0</v>
      </c>
      <c r="C87" s="92">
        <f>物価高騰対策!C87</f>
        <v>0</v>
      </c>
      <c r="D87" s="93">
        <f>物価高騰対策!D87</f>
        <v>0</v>
      </c>
      <c r="E87" s="105">
        <f>物価高騰対策!E87</f>
        <v>0</v>
      </c>
      <c r="F87" s="40"/>
      <c r="G87" s="36"/>
      <c r="H87" s="36"/>
      <c r="I87" s="40"/>
      <c r="J87" s="41" t="str">
        <f>IFERROR(VLOOKUP(D87&amp;E87,入力しない!$D$2:$F$47,3,FALSE),"")</f>
        <v/>
      </c>
      <c r="K87" s="42" t="str">
        <f t="shared" si="21"/>
        <v/>
      </c>
      <c r="L87" s="89" t="str">
        <f t="shared" si="17"/>
        <v/>
      </c>
      <c r="M87" s="126" t="str">
        <f t="shared" si="18"/>
        <v/>
      </c>
      <c r="N87" s="19" t="str">
        <f t="shared" si="19"/>
        <v>00</v>
      </c>
      <c r="O87" s="34" t="b">
        <f t="shared" si="20"/>
        <v>0</v>
      </c>
      <c r="P87" s="35" t="str">
        <f t="shared" si="22"/>
        <v>TRUE</v>
      </c>
      <c r="Q87" s="35" t="str">
        <f t="shared" si="23"/>
        <v>TRUE</v>
      </c>
      <c r="R87" s="35" t="str">
        <f t="shared" si="24"/>
        <v>TRUE</v>
      </c>
      <c r="S87" s="35" t="str">
        <f t="shared" si="25"/>
        <v>TRUE</v>
      </c>
      <c r="T87" s="35" t="str">
        <f t="shared" si="26"/>
        <v>〇</v>
      </c>
    </row>
    <row r="88" spans="1:20" ht="30" customHeight="1" x14ac:dyDescent="0.2">
      <c r="A88" s="24" t="str">
        <f>IF(物価高騰対策!B88="","",A87+1)</f>
        <v/>
      </c>
      <c r="B88" s="91">
        <f>物価高騰対策!B88</f>
        <v>0</v>
      </c>
      <c r="C88" s="92">
        <f>物価高騰対策!C88</f>
        <v>0</v>
      </c>
      <c r="D88" s="93">
        <f>物価高騰対策!D88</f>
        <v>0</v>
      </c>
      <c r="E88" s="105">
        <f>物価高騰対策!E88</f>
        <v>0</v>
      </c>
      <c r="F88" s="40"/>
      <c r="G88" s="36"/>
      <c r="H88" s="36"/>
      <c r="I88" s="40"/>
      <c r="J88" s="41" t="str">
        <f>IFERROR(VLOOKUP(D88&amp;E88,入力しない!$D$2:$F$47,3,FALSE),"")</f>
        <v/>
      </c>
      <c r="K88" s="42" t="str">
        <f t="shared" si="21"/>
        <v/>
      </c>
      <c r="L88" s="89" t="str">
        <f t="shared" si="17"/>
        <v/>
      </c>
      <c r="M88" s="126" t="str">
        <f t="shared" si="18"/>
        <v/>
      </c>
      <c r="N88" s="19" t="str">
        <f t="shared" si="19"/>
        <v>00</v>
      </c>
      <c r="O88" s="34" t="b">
        <f t="shared" si="20"/>
        <v>0</v>
      </c>
      <c r="P88" s="35" t="str">
        <f t="shared" si="22"/>
        <v>TRUE</v>
      </c>
      <c r="Q88" s="35" t="str">
        <f t="shared" si="23"/>
        <v>TRUE</v>
      </c>
      <c r="R88" s="35" t="str">
        <f t="shared" si="24"/>
        <v>TRUE</v>
      </c>
      <c r="S88" s="35" t="str">
        <f t="shared" si="25"/>
        <v>TRUE</v>
      </c>
      <c r="T88" s="35" t="str">
        <f t="shared" si="26"/>
        <v>〇</v>
      </c>
    </row>
    <row r="89" spans="1:20" ht="30" customHeight="1" x14ac:dyDescent="0.2">
      <c r="A89" s="24" t="str">
        <f>IF(物価高騰対策!B89="","",A88+1)</f>
        <v/>
      </c>
      <c r="B89" s="91">
        <f>物価高騰対策!B89</f>
        <v>0</v>
      </c>
      <c r="C89" s="92">
        <f>物価高騰対策!C89</f>
        <v>0</v>
      </c>
      <c r="D89" s="93">
        <f>物価高騰対策!D89</f>
        <v>0</v>
      </c>
      <c r="E89" s="105">
        <f>物価高騰対策!E89</f>
        <v>0</v>
      </c>
      <c r="F89" s="40"/>
      <c r="G89" s="36"/>
      <c r="H89" s="36"/>
      <c r="I89" s="40"/>
      <c r="J89" s="41" t="str">
        <f>IFERROR(VLOOKUP(D89&amp;E89,入力しない!$D$2:$F$47,3,FALSE),"")</f>
        <v/>
      </c>
      <c r="K89" s="42" t="str">
        <f t="shared" si="21"/>
        <v/>
      </c>
      <c r="L89" s="89" t="str">
        <f t="shared" si="17"/>
        <v/>
      </c>
      <c r="M89" s="126" t="str">
        <f t="shared" si="18"/>
        <v/>
      </c>
      <c r="N89" s="19" t="str">
        <f t="shared" si="19"/>
        <v>00</v>
      </c>
      <c r="O89" s="34" t="b">
        <f t="shared" si="20"/>
        <v>0</v>
      </c>
      <c r="P89" s="35" t="str">
        <f t="shared" si="22"/>
        <v>TRUE</v>
      </c>
      <c r="Q89" s="35" t="str">
        <f t="shared" si="23"/>
        <v>TRUE</v>
      </c>
      <c r="R89" s="35" t="str">
        <f t="shared" si="24"/>
        <v>TRUE</v>
      </c>
      <c r="S89" s="35" t="str">
        <f t="shared" si="25"/>
        <v>TRUE</v>
      </c>
      <c r="T89" s="35" t="str">
        <f t="shared" si="26"/>
        <v>〇</v>
      </c>
    </row>
    <row r="90" spans="1:20" ht="30" customHeight="1" x14ac:dyDescent="0.2">
      <c r="A90" s="24" t="str">
        <f>IF(物価高騰対策!B90="","",A89+1)</f>
        <v/>
      </c>
      <c r="B90" s="91">
        <f>物価高騰対策!B90</f>
        <v>0</v>
      </c>
      <c r="C90" s="92">
        <f>物価高騰対策!C90</f>
        <v>0</v>
      </c>
      <c r="D90" s="93">
        <f>物価高騰対策!D90</f>
        <v>0</v>
      </c>
      <c r="E90" s="105">
        <f>物価高騰対策!E90</f>
        <v>0</v>
      </c>
      <c r="F90" s="40"/>
      <c r="G90" s="36"/>
      <c r="H90" s="36"/>
      <c r="I90" s="40"/>
      <c r="J90" s="41" t="str">
        <f>IFERROR(VLOOKUP(D90&amp;E90,入力しない!$D$2:$F$47,3,FALSE),"")</f>
        <v/>
      </c>
      <c r="K90" s="42" t="str">
        <f t="shared" si="21"/>
        <v/>
      </c>
      <c r="L90" s="89" t="str">
        <f t="shared" si="17"/>
        <v/>
      </c>
      <c r="M90" s="126" t="str">
        <f t="shared" si="18"/>
        <v/>
      </c>
      <c r="N90" s="19" t="str">
        <f t="shared" si="19"/>
        <v>00</v>
      </c>
      <c r="O90" s="34" t="b">
        <f t="shared" si="20"/>
        <v>0</v>
      </c>
      <c r="P90" s="35" t="str">
        <f t="shared" si="22"/>
        <v>TRUE</v>
      </c>
      <c r="Q90" s="35" t="str">
        <f t="shared" si="23"/>
        <v>TRUE</v>
      </c>
      <c r="R90" s="35" t="str">
        <f t="shared" si="24"/>
        <v>TRUE</v>
      </c>
      <c r="S90" s="35" t="str">
        <f t="shared" si="25"/>
        <v>TRUE</v>
      </c>
      <c r="T90" s="35" t="str">
        <f t="shared" si="26"/>
        <v>〇</v>
      </c>
    </row>
    <row r="91" spans="1:20" ht="30" customHeight="1" x14ac:dyDescent="0.2">
      <c r="A91" s="24" t="str">
        <f>IF(物価高騰対策!B91="","",A90+1)</f>
        <v/>
      </c>
      <c r="B91" s="91">
        <f>物価高騰対策!B91</f>
        <v>0</v>
      </c>
      <c r="C91" s="92">
        <f>物価高騰対策!C91</f>
        <v>0</v>
      </c>
      <c r="D91" s="93">
        <f>物価高騰対策!D91</f>
        <v>0</v>
      </c>
      <c r="E91" s="105">
        <f>物価高騰対策!E91</f>
        <v>0</v>
      </c>
      <c r="F91" s="40"/>
      <c r="G91" s="36"/>
      <c r="H91" s="36"/>
      <c r="I91" s="40"/>
      <c r="J91" s="41" t="str">
        <f>IFERROR(VLOOKUP(D91&amp;E91,入力しない!$D$2:$F$47,3,FALSE),"")</f>
        <v/>
      </c>
      <c r="K91" s="42" t="str">
        <f t="shared" si="21"/>
        <v/>
      </c>
      <c r="L91" s="89" t="str">
        <f t="shared" si="17"/>
        <v/>
      </c>
      <c r="M91" s="126" t="str">
        <f t="shared" si="18"/>
        <v/>
      </c>
      <c r="N91" s="19" t="str">
        <f t="shared" si="19"/>
        <v>00</v>
      </c>
      <c r="O91" s="34" t="b">
        <f t="shared" si="20"/>
        <v>0</v>
      </c>
      <c r="P91" s="35" t="str">
        <f t="shared" si="22"/>
        <v>TRUE</v>
      </c>
      <c r="Q91" s="35" t="str">
        <f t="shared" si="23"/>
        <v>TRUE</v>
      </c>
      <c r="R91" s="35" t="str">
        <f t="shared" si="24"/>
        <v>TRUE</v>
      </c>
      <c r="S91" s="35" t="str">
        <f t="shared" si="25"/>
        <v>TRUE</v>
      </c>
      <c r="T91" s="35" t="str">
        <f t="shared" si="26"/>
        <v>〇</v>
      </c>
    </row>
    <row r="92" spans="1:20" ht="30" customHeight="1" x14ac:dyDescent="0.2">
      <c r="A92" s="24" t="str">
        <f>IF(物価高騰対策!B92="","",A91+1)</f>
        <v/>
      </c>
      <c r="B92" s="91">
        <f>物価高騰対策!B92</f>
        <v>0</v>
      </c>
      <c r="C92" s="92">
        <f>物価高騰対策!C92</f>
        <v>0</v>
      </c>
      <c r="D92" s="93">
        <f>物価高騰対策!D92</f>
        <v>0</v>
      </c>
      <c r="E92" s="105">
        <f>物価高騰対策!E92</f>
        <v>0</v>
      </c>
      <c r="F92" s="40"/>
      <c r="G92" s="36"/>
      <c r="H92" s="36"/>
      <c r="I92" s="40"/>
      <c r="J92" s="41" t="str">
        <f>IFERROR(VLOOKUP(D92&amp;E92,入力しない!$D$2:$F$47,3,FALSE),"")</f>
        <v/>
      </c>
      <c r="K92" s="42" t="str">
        <f t="shared" si="21"/>
        <v/>
      </c>
      <c r="L92" s="89" t="str">
        <f t="shared" si="17"/>
        <v/>
      </c>
      <c r="M92" s="126" t="str">
        <f t="shared" si="18"/>
        <v/>
      </c>
      <c r="N92" s="19" t="str">
        <f t="shared" si="19"/>
        <v>00</v>
      </c>
      <c r="O92" s="34" t="b">
        <f t="shared" si="20"/>
        <v>0</v>
      </c>
      <c r="P92" s="35" t="str">
        <f t="shared" si="22"/>
        <v>TRUE</v>
      </c>
      <c r="Q92" s="35" t="str">
        <f t="shared" si="23"/>
        <v>TRUE</v>
      </c>
      <c r="R92" s="35" t="str">
        <f t="shared" si="24"/>
        <v>TRUE</v>
      </c>
      <c r="S92" s="35" t="str">
        <f t="shared" si="25"/>
        <v>TRUE</v>
      </c>
      <c r="T92" s="35" t="str">
        <f t="shared" si="26"/>
        <v>〇</v>
      </c>
    </row>
    <row r="93" spans="1:20" ht="30" customHeight="1" x14ac:dyDescent="0.2">
      <c r="A93" s="24" t="str">
        <f>IF(物価高騰対策!B93="","",A92+1)</f>
        <v/>
      </c>
      <c r="B93" s="91">
        <f>物価高騰対策!B93</f>
        <v>0</v>
      </c>
      <c r="C93" s="92">
        <f>物価高騰対策!C93</f>
        <v>0</v>
      </c>
      <c r="D93" s="93">
        <f>物価高騰対策!D93</f>
        <v>0</v>
      </c>
      <c r="E93" s="105">
        <f>物価高騰対策!E93</f>
        <v>0</v>
      </c>
      <c r="F93" s="40"/>
      <c r="G93" s="36"/>
      <c r="H93" s="36"/>
      <c r="I93" s="40"/>
      <c r="J93" s="41" t="str">
        <f>IFERROR(VLOOKUP(D93&amp;E93,入力しない!$D$2:$F$47,3,FALSE),"")</f>
        <v/>
      </c>
      <c r="K93" s="42" t="str">
        <f t="shared" si="21"/>
        <v/>
      </c>
      <c r="L93" s="89" t="str">
        <f t="shared" si="17"/>
        <v/>
      </c>
      <c r="M93" s="126" t="str">
        <f t="shared" si="18"/>
        <v/>
      </c>
      <c r="N93" s="19" t="str">
        <f t="shared" si="19"/>
        <v>00</v>
      </c>
      <c r="O93" s="34" t="b">
        <f t="shared" si="20"/>
        <v>0</v>
      </c>
      <c r="P93" s="35" t="str">
        <f t="shared" si="22"/>
        <v>TRUE</v>
      </c>
      <c r="Q93" s="35" t="str">
        <f t="shared" si="23"/>
        <v>TRUE</v>
      </c>
      <c r="R93" s="35" t="str">
        <f t="shared" si="24"/>
        <v>TRUE</v>
      </c>
      <c r="S93" s="35" t="str">
        <f t="shared" si="25"/>
        <v>TRUE</v>
      </c>
      <c r="T93" s="35" t="str">
        <f t="shared" si="26"/>
        <v>〇</v>
      </c>
    </row>
    <row r="94" spans="1:20" ht="30" customHeight="1" x14ac:dyDescent="0.2">
      <c r="A94" s="24" t="str">
        <f>IF(物価高騰対策!B94="","",A93+1)</f>
        <v/>
      </c>
      <c r="B94" s="91">
        <f>物価高騰対策!B94</f>
        <v>0</v>
      </c>
      <c r="C94" s="92">
        <f>物価高騰対策!C94</f>
        <v>0</v>
      </c>
      <c r="D94" s="93">
        <f>物価高騰対策!D94</f>
        <v>0</v>
      </c>
      <c r="E94" s="105">
        <f>物価高騰対策!E94</f>
        <v>0</v>
      </c>
      <c r="F94" s="40"/>
      <c r="G94" s="36"/>
      <c r="H94" s="36"/>
      <c r="I94" s="40"/>
      <c r="J94" s="41" t="str">
        <f>IFERROR(VLOOKUP(D94&amp;E94,入力しない!$D$2:$F$47,3,FALSE),"")</f>
        <v/>
      </c>
      <c r="K94" s="42" t="str">
        <f t="shared" si="21"/>
        <v/>
      </c>
      <c r="L94" s="89" t="str">
        <f t="shared" si="17"/>
        <v/>
      </c>
      <c r="M94" s="126" t="str">
        <f t="shared" si="18"/>
        <v/>
      </c>
      <c r="N94" s="19" t="str">
        <f t="shared" si="19"/>
        <v>00</v>
      </c>
      <c r="O94" s="34" t="b">
        <f t="shared" si="20"/>
        <v>0</v>
      </c>
      <c r="P94" s="35" t="str">
        <f t="shared" si="22"/>
        <v>TRUE</v>
      </c>
      <c r="Q94" s="35" t="str">
        <f t="shared" si="23"/>
        <v>TRUE</v>
      </c>
      <c r="R94" s="35" t="str">
        <f t="shared" si="24"/>
        <v>TRUE</v>
      </c>
      <c r="S94" s="35" t="str">
        <f t="shared" si="25"/>
        <v>TRUE</v>
      </c>
      <c r="T94" s="35" t="str">
        <f t="shared" si="26"/>
        <v>〇</v>
      </c>
    </row>
    <row r="95" spans="1:20" ht="30" customHeight="1" x14ac:dyDescent="0.2">
      <c r="A95" s="24" t="str">
        <f>IF(物価高騰対策!B95="","",A94+1)</f>
        <v/>
      </c>
      <c r="B95" s="91">
        <f>物価高騰対策!B95</f>
        <v>0</v>
      </c>
      <c r="C95" s="92">
        <f>物価高騰対策!C95</f>
        <v>0</v>
      </c>
      <c r="D95" s="93">
        <f>物価高騰対策!D95</f>
        <v>0</v>
      </c>
      <c r="E95" s="105">
        <f>物価高騰対策!E95</f>
        <v>0</v>
      </c>
      <c r="F95" s="40"/>
      <c r="G95" s="36"/>
      <c r="H95" s="36"/>
      <c r="I95" s="40"/>
      <c r="J95" s="41" t="str">
        <f>IFERROR(VLOOKUP(D95&amp;E95,入力しない!$D$2:$F$47,3,FALSE),"")</f>
        <v/>
      </c>
      <c r="K95" s="42" t="str">
        <f t="shared" si="21"/>
        <v/>
      </c>
      <c r="L95" s="89" t="str">
        <f t="shared" si="17"/>
        <v/>
      </c>
      <c r="M95" s="126" t="str">
        <f t="shared" si="18"/>
        <v/>
      </c>
      <c r="N95" s="19" t="str">
        <f t="shared" si="19"/>
        <v>00</v>
      </c>
      <c r="O95" s="34" t="b">
        <f t="shared" si="20"/>
        <v>0</v>
      </c>
      <c r="P95" s="35" t="str">
        <f t="shared" si="22"/>
        <v>TRUE</v>
      </c>
      <c r="Q95" s="35" t="str">
        <f t="shared" si="23"/>
        <v>TRUE</v>
      </c>
      <c r="R95" s="35" t="str">
        <f t="shared" si="24"/>
        <v>TRUE</v>
      </c>
      <c r="S95" s="35" t="str">
        <f t="shared" si="25"/>
        <v>TRUE</v>
      </c>
      <c r="T95" s="35" t="str">
        <f t="shared" si="26"/>
        <v>〇</v>
      </c>
    </row>
    <row r="96" spans="1:20" ht="30" customHeight="1" x14ac:dyDescent="0.2">
      <c r="A96" s="24" t="str">
        <f>IF(物価高騰対策!B96="","",A95+1)</f>
        <v/>
      </c>
      <c r="B96" s="91">
        <f>物価高騰対策!B96</f>
        <v>0</v>
      </c>
      <c r="C96" s="92">
        <f>物価高騰対策!C96</f>
        <v>0</v>
      </c>
      <c r="D96" s="93">
        <f>物価高騰対策!D96</f>
        <v>0</v>
      </c>
      <c r="E96" s="105">
        <f>物価高騰対策!E96</f>
        <v>0</v>
      </c>
      <c r="F96" s="40"/>
      <c r="G96" s="36"/>
      <c r="H96" s="36"/>
      <c r="I96" s="40"/>
      <c r="J96" s="41" t="str">
        <f>IFERROR(VLOOKUP(D96&amp;E96,入力しない!$D$2:$F$47,3,FALSE),"")</f>
        <v/>
      </c>
      <c r="K96" s="42" t="str">
        <f t="shared" si="21"/>
        <v/>
      </c>
      <c r="L96" s="89" t="str">
        <f t="shared" si="17"/>
        <v/>
      </c>
      <c r="M96" s="126" t="str">
        <f t="shared" si="18"/>
        <v/>
      </c>
      <c r="N96" s="19" t="str">
        <f t="shared" si="19"/>
        <v>00</v>
      </c>
      <c r="O96" s="34" t="b">
        <f t="shared" si="20"/>
        <v>0</v>
      </c>
      <c r="P96" s="35" t="str">
        <f t="shared" si="22"/>
        <v>TRUE</v>
      </c>
      <c r="Q96" s="35" t="str">
        <f t="shared" si="23"/>
        <v>TRUE</v>
      </c>
      <c r="R96" s="35" t="str">
        <f t="shared" si="24"/>
        <v>TRUE</v>
      </c>
      <c r="S96" s="35" t="str">
        <f t="shared" si="25"/>
        <v>TRUE</v>
      </c>
      <c r="T96" s="35" t="str">
        <f t="shared" si="26"/>
        <v>〇</v>
      </c>
    </row>
    <row r="97" spans="1:20" ht="30" customHeight="1" x14ac:dyDescent="0.2">
      <c r="A97" s="24" t="str">
        <f>IF(物価高騰対策!B97="","",A96+1)</f>
        <v/>
      </c>
      <c r="B97" s="91">
        <f>物価高騰対策!B97</f>
        <v>0</v>
      </c>
      <c r="C97" s="92">
        <f>物価高騰対策!C97</f>
        <v>0</v>
      </c>
      <c r="D97" s="93">
        <f>物価高騰対策!D97</f>
        <v>0</v>
      </c>
      <c r="E97" s="105">
        <f>物価高騰対策!E97</f>
        <v>0</v>
      </c>
      <c r="F97" s="40"/>
      <c r="G97" s="36"/>
      <c r="H97" s="36"/>
      <c r="I97" s="40"/>
      <c r="J97" s="41" t="str">
        <f>IFERROR(VLOOKUP(D97&amp;E97,入力しない!$D$2:$F$47,3,FALSE),"")</f>
        <v/>
      </c>
      <c r="K97" s="42" t="str">
        <f t="shared" si="21"/>
        <v/>
      </c>
      <c r="L97" s="89" t="str">
        <f t="shared" si="17"/>
        <v/>
      </c>
      <c r="M97" s="126" t="str">
        <f t="shared" si="18"/>
        <v/>
      </c>
      <c r="N97" s="19" t="str">
        <f t="shared" si="19"/>
        <v>00</v>
      </c>
      <c r="O97" s="34" t="b">
        <f t="shared" si="20"/>
        <v>0</v>
      </c>
      <c r="P97" s="35" t="str">
        <f t="shared" si="22"/>
        <v>TRUE</v>
      </c>
      <c r="Q97" s="35" t="str">
        <f t="shared" si="23"/>
        <v>TRUE</v>
      </c>
      <c r="R97" s="35" t="str">
        <f t="shared" si="24"/>
        <v>TRUE</v>
      </c>
      <c r="S97" s="35" t="str">
        <f t="shared" si="25"/>
        <v>TRUE</v>
      </c>
      <c r="T97" s="35" t="str">
        <f t="shared" si="26"/>
        <v>〇</v>
      </c>
    </row>
    <row r="98" spans="1:20" ht="30" customHeight="1" x14ac:dyDescent="0.2">
      <c r="A98" s="24" t="str">
        <f>IF(物価高騰対策!B98="","",A97+1)</f>
        <v/>
      </c>
      <c r="B98" s="91">
        <f>物価高騰対策!B98</f>
        <v>0</v>
      </c>
      <c r="C98" s="92">
        <f>物価高騰対策!C98</f>
        <v>0</v>
      </c>
      <c r="D98" s="93">
        <f>物価高騰対策!D98</f>
        <v>0</v>
      </c>
      <c r="E98" s="105">
        <f>物価高騰対策!E98</f>
        <v>0</v>
      </c>
      <c r="F98" s="40"/>
      <c r="G98" s="36"/>
      <c r="H98" s="36"/>
      <c r="I98" s="40"/>
      <c r="J98" s="41" t="str">
        <f>IFERROR(VLOOKUP(D98&amp;E98,入力しない!$D$2:$F$47,3,FALSE),"")</f>
        <v/>
      </c>
      <c r="K98" s="42" t="str">
        <f t="shared" si="21"/>
        <v/>
      </c>
      <c r="L98" s="89" t="str">
        <f t="shared" si="17"/>
        <v/>
      </c>
      <c r="M98" s="126" t="str">
        <f t="shared" si="18"/>
        <v/>
      </c>
      <c r="N98" s="19" t="str">
        <f t="shared" si="19"/>
        <v>00</v>
      </c>
      <c r="O98" s="34" t="b">
        <f t="shared" si="20"/>
        <v>0</v>
      </c>
      <c r="P98" s="35" t="str">
        <f t="shared" si="22"/>
        <v>TRUE</v>
      </c>
      <c r="Q98" s="35" t="str">
        <f t="shared" si="23"/>
        <v>TRUE</v>
      </c>
      <c r="R98" s="35" t="str">
        <f t="shared" si="24"/>
        <v>TRUE</v>
      </c>
      <c r="S98" s="35" t="str">
        <f t="shared" si="25"/>
        <v>TRUE</v>
      </c>
      <c r="T98" s="35" t="str">
        <f t="shared" si="26"/>
        <v>〇</v>
      </c>
    </row>
    <row r="99" spans="1:20" ht="30" customHeight="1" x14ac:dyDescent="0.2">
      <c r="A99" s="24" t="str">
        <f>IF(物価高騰対策!B99="","",A98+1)</f>
        <v/>
      </c>
      <c r="B99" s="91">
        <f>物価高騰対策!B99</f>
        <v>0</v>
      </c>
      <c r="C99" s="92">
        <f>物価高騰対策!C99</f>
        <v>0</v>
      </c>
      <c r="D99" s="93">
        <f>物価高騰対策!D99</f>
        <v>0</v>
      </c>
      <c r="E99" s="105">
        <f>物価高騰対策!E99</f>
        <v>0</v>
      </c>
      <c r="F99" s="40"/>
      <c r="G99" s="36"/>
      <c r="H99" s="36"/>
      <c r="I99" s="40"/>
      <c r="J99" s="41" t="str">
        <f>IFERROR(VLOOKUP(D99&amp;E99,入力しない!$D$2:$F$47,3,FALSE),"")</f>
        <v/>
      </c>
      <c r="K99" s="42" t="str">
        <f t="shared" si="21"/>
        <v/>
      </c>
      <c r="L99" s="89" t="str">
        <f t="shared" si="17"/>
        <v/>
      </c>
      <c r="M99" s="126" t="str">
        <f t="shared" si="18"/>
        <v/>
      </c>
      <c r="N99" s="19" t="str">
        <f t="shared" si="19"/>
        <v>00</v>
      </c>
      <c r="O99" s="34" t="b">
        <f t="shared" si="20"/>
        <v>0</v>
      </c>
      <c r="P99" s="35" t="str">
        <f t="shared" si="22"/>
        <v>TRUE</v>
      </c>
      <c r="Q99" s="35" t="str">
        <f t="shared" si="23"/>
        <v>TRUE</v>
      </c>
      <c r="R99" s="35" t="str">
        <f t="shared" si="24"/>
        <v>TRUE</v>
      </c>
      <c r="S99" s="35" t="str">
        <f t="shared" si="25"/>
        <v>TRUE</v>
      </c>
      <c r="T99" s="35" t="str">
        <f t="shared" si="26"/>
        <v>〇</v>
      </c>
    </row>
    <row r="100" spans="1:20" ht="30" customHeight="1" x14ac:dyDescent="0.2">
      <c r="A100" s="24" t="str">
        <f>IF(物価高騰対策!B100="","",A99+1)</f>
        <v/>
      </c>
      <c r="B100" s="91">
        <f>物価高騰対策!B100</f>
        <v>0</v>
      </c>
      <c r="C100" s="92">
        <f>物価高騰対策!C100</f>
        <v>0</v>
      </c>
      <c r="D100" s="93">
        <f>物価高騰対策!D100</f>
        <v>0</v>
      </c>
      <c r="E100" s="105">
        <f>物価高騰対策!E100</f>
        <v>0</v>
      </c>
      <c r="F100" s="40"/>
      <c r="G100" s="36"/>
      <c r="H100" s="36"/>
      <c r="I100" s="40"/>
      <c r="J100" s="41" t="str">
        <f>IFERROR(VLOOKUP(D100&amp;E100,入力しない!$D$2:$F$47,3,FALSE),"")</f>
        <v/>
      </c>
      <c r="K100" s="42" t="str">
        <f t="shared" ref="K100:K139" si="27">IF(J100=12000,COUNTA(F100:I100),IF(J100=3000,COUNTA(F100:I100),IF(AND(J100=8000,D100="居宅介護・重度訪問介護・同行援護・行動援護・重度障害者等包括支援"),COUNTA(F100:H100),IF(AND(J100=8000,D100="自立生活援助"),COUNTA(F100:H100),IF(AND(J100=8000,D100="居宅訪問型児童発達支援"),COUNTA(F100:H100),IF(AND(J100=8000,D100="保育所等訪問支援"),COUNTA(F100:H100),IF(J100=2000,COUNTA(F100:H100),IF(AND(J100=8000,D100="一般相談支援・特定相談支援・障害児相談支援"),COUNTA(F100:F100),IF(AND(J100=2000,D100="一般相談支援・特定相談支援・障害児相談支援"),COUNTA(F100:F100),IF(J100=0,COUNTA(F100:H100),IF(J100="","")))))))))))</f>
        <v/>
      </c>
      <c r="L100" s="89" t="str">
        <f t="shared" si="17"/>
        <v/>
      </c>
      <c r="M100" s="126" t="str">
        <f t="shared" si="18"/>
        <v/>
      </c>
      <c r="N100" s="19" t="str">
        <f t="shared" ref="N100:N131" si="28">B100&amp;D100</f>
        <v>00</v>
      </c>
      <c r="O100" s="34" t="b">
        <f t="shared" si="20"/>
        <v>0</v>
      </c>
      <c r="P100" s="35" t="str">
        <f t="shared" si="22"/>
        <v>TRUE</v>
      </c>
      <c r="Q100" s="35" t="str">
        <f t="shared" si="23"/>
        <v>TRUE</v>
      </c>
      <c r="R100" s="35" t="str">
        <f t="shared" si="24"/>
        <v>TRUE</v>
      </c>
      <c r="S100" s="35" t="str">
        <f t="shared" si="25"/>
        <v>TRUE</v>
      </c>
      <c r="T100" s="35" t="str">
        <f t="shared" si="26"/>
        <v>〇</v>
      </c>
    </row>
    <row r="101" spans="1:20" ht="25" customHeight="1" x14ac:dyDescent="0.2">
      <c r="A101" s="24" t="str">
        <f>IF(物価高騰対策!B101="","",A100+1)</f>
        <v/>
      </c>
      <c r="B101" s="91">
        <f>物価高騰対策!B101</f>
        <v>0</v>
      </c>
      <c r="C101" s="92">
        <f>物価高騰対策!C101</f>
        <v>0</v>
      </c>
      <c r="D101" s="93">
        <f>物価高騰対策!D101</f>
        <v>0</v>
      </c>
      <c r="E101" s="105">
        <f>物価高騰対策!E101</f>
        <v>0</v>
      </c>
      <c r="F101" s="40"/>
      <c r="G101" s="36"/>
      <c r="H101" s="36"/>
      <c r="I101" s="40"/>
      <c r="J101" s="41" t="str">
        <f>IFERROR(VLOOKUP(D101&amp;E101,入力しない!$D$2:$F$47,3,FALSE),"")</f>
        <v/>
      </c>
      <c r="K101" s="42" t="str">
        <f t="shared" si="27"/>
        <v/>
      </c>
      <c r="L101" s="43" t="str">
        <f t="shared" ref="L101:L139" si="29">IF(K101="","",IF(P101=FALSE,"",IF(W101="×","",J101*K101)))</f>
        <v/>
      </c>
      <c r="M101" s="127"/>
      <c r="N101" s="19" t="str">
        <f t="shared" si="28"/>
        <v>00</v>
      </c>
      <c r="O101" s="34" t="b">
        <f t="shared" ref="O101:O132" si="30">COUNTIF(N:N,N101)=1</f>
        <v>0</v>
      </c>
    </row>
    <row r="102" spans="1:20" ht="25" customHeight="1" x14ac:dyDescent="0.2">
      <c r="A102" s="24" t="str">
        <f>IF(物価高騰対策!B102="","",A101+1)</f>
        <v/>
      </c>
      <c r="B102" s="91">
        <f>物価高騰対策!B102</f>
        <v>0</v>
      </c>
      <c r="C102" s="92">
        <f>物価高騰対策!C102</f>
        <v>0</v>
      </c>
      <c r="D102" s="93">
        <f>物価高騰対策!D102</f>
        <v>0</v>
      </c>
      <c r="E102" s="105">
        <f>物価高騰対策!E102</f>
        <v>0</v>
      </c>
      <c r="F102" s="40"/>
      <c r="G102" s="36"/>
      <c r="H102" s="36"/>
      <c r="I102" s="40"/>
      <c r="J102" s="41" t="str">
        <f>IFERROR(VLOOKUP(D102&amp;E102,入力しない!$D$2:$F$47,3,FALSE),"")</f>
        <v/>
      </c>
      <c r="K102" s="42" t="str">
        <f t="shared" si="27"/>
        <v/>
      </c>
      <c r="L102" s="43" t="str">
        <f t="shared" si="29"/>
        <v/>
      </c>
      <c r="M102" s="127"/>
      <c r="N102" s="19" t="str">
        <f t="shared" si="28"/>
        <v>00</v>
      </c>
      <c r="O102" s="34" t="b">
        <f t="shared" si="30"/>
        <v>0</v>
      </c>
    </row>
    <row r="103" spans="1:20" ht="25" customHeight="1" x14ac:dyDescent="0.2">
      <c r="A103" s="24" t="str">
        <f>IF(物価高騰対策!B103="","",A102+1)</f>
        <v/>
      </c>
      <c r="B103" s="91">
        <f>物価高騰対策!B103</f>
        <v>0</v>
      </c>
      <c r="C103" s="92">
        <f>物価高騰対策!C103</f>
        <v>0</v>
      </c>
      <c r="D103" s="93">
        <f>物価高騰対策!D103</f>
        <v>0</v>
      </c>
      <c r="E103" s="105">
        <f>物価高騰対策!E103</f>
        <v>0</v>
      </c>
      <c r="F103" s="40"/>
      <c r="G103" s="36"/>
      <c r="H103" s="36"/>
      <c r="I103" s="40"/>
      <c r="J103" s="41" t="str">
        <f>IFERROR(VLOOKUP(D103&amp;E103,入力しない!$D$2:$F$47,3,FALSE),"")</f>
        <v/>
      </c>
      <c r="K103" s="42" t="str">
        <f t="shared" si="27"/>
        <v/>
      </c>
      <c r="L103" s="43" t="str">
        <f t="shared" si="29"/>
        <v/>
      </c>
      <c r="M103" s="127"/>
      <c r="N103" s="19" t="str">
        <f t="shared" si="28"/>
        <v>00</v>
      </c>
      <c r="O103" s="34" t="b">
        <f t="shared" si="30"/>
        <v>0</v>
      </c>
    </row>
    <row r="104" spans="1:20" ht="25" customHeight="1" x14ac:dyDescent="0.2">
      <c r="A104" s="24" t="str">
        <f>IF(物価高騰対策!B104="","",A103+1)</f>
        <v/>
      </c>
      <c r="B104" s="91">
        <f>物価高騰対策!B104</f>
        <v>0</v>
      </c>
      <c r="C104" s="92">
        <f>物価高騰対策!C104</f>
        <v>0</v>
      </c>
      <c r="D104" s="93">
        <f>物価高騰対策!D104</f>
        <v>0</v>
      </c>
      <c r="E104" s="105">
        <f>物価高騰対策!E104</f>
        <v>0</v>
      </c>
      <c r="F104" s="40"/>
      <c r="G104" s="36"/>
      <c r="H104" s="36"/>
      <c r="I104" s="40"/>
      <c r="J104" s="41" t="str">
        <f>IFERROR(VLOOKUP(D104&amp;E104,入力しない!$D$2:$F$47,3,FALSE),"")</f>
        <v/>
      </c>
      <c r="K104" s="42" t="str">
        <f t="shared" si="27"/>
        <v/>
      </c>
      <c r="L104" s="43" t="str">
        <f t="shared" si="29"/>
        <v/>
      </c>
      <c r="M104" s="127"/>
      <c r="N104" s="19" t="str">
        <f t="shared" si="28"/>
        <v>00</v>
      </c>
      <c r="O104" s="34" t="b">
        <f t="shared" si="30"/>
        <v>0</v>
      </c>
    </row>
    <row r="105" spans="1:20" ht="25" customHeight="1" x14ac:dyDescent="0.2">
      <c r="A105" s="24" t="str">
        <f>IF(物価高騰対策!B105="","",A104+1)</f>
        <v/>
      </c>
      <c r="B105" s="91">
        <f>物価高騰対策!B105</f>
        <v>0</v>
      </c>
      <c r="C105" s="92">
        <f>物価高騰対策!C105</f>
        <v>0</v>
      </c>
      <c r="D105" s="93">
        <f>物価高騰対策!D105</f>
        <v>0</v>
      </c>
      <c r="E105" s="105">
        <f>物価高騰対策!E105</f>
        <v>0</v>
      </c>
      <c r="F105" s="40"/>
      <c r="G105" s="36"/>
      <c r="H105" s="36"/>
      <c r="I105" s="40"/>
      <c r="J105" s="41" t="str">
        <f>IFERROR(VLOOKUP(D105&amp;E105,入力しない!$D$2:$F$47,3,FALSE),"")</f>
        <v/>
      </c>
      <c r="K105" s="42" t="str">
        <f t="shared" si="27"/>
        <v/>
      </c>
      <c r="L105" s="43" t="str">
        <f t="shared" si="29"/>
        <v/>
      </c>
      <c r="M105" s="127"/>
      <c r="N105" s="19" t="str">
        <f t="shared" si="28"/>
        <v>00</v>
      </c>
      <c r="O105" s="34" t="b">
        <f t="shared" si="30"/>
        <v>0</v>
      </c>
    </row>
    <row r="106" spans="1:20" ht="25" customHeight="1" x14ac:dyDescent="0.2">
      <c r="A106" s="24" t="str">
        <f>IF(物価高騰対策!B106="","",A105+1)</f>
        <v/>
      </c>
      <c r="B106" s="91">
        <f>物価高騰対策!B106</f>
        <v>0</v>
      </c>
      <c r="C106" s="92">
        <f>物価高騰対策!C106</f>
        <v>0</v>
      </c>
      <c r="D106" s="93">
        <f>物価高騰対策!D106</f>
        <v>0</v>
      </c>
      <c r="E106" s="105">
        <f>物価高騰対策!E106</f>
        <v>0</v>
      </c>
      <c r="F106" s="40"/>
      <c r="G106" s="36"/>
      <c r="H106" s="36"/>
      <c r="I106" s="40"/>
      <c r="J106" s="41" t="str">
        <f>IFERROR(VLOOKUP(D106&amp;E106,入力しない!$D$2:$F$47,3,FALSE),"")</f>
        <v/>
      </c>
      <c r="K106" s="42" t="str">
        <f t="shared" si="27"/>
        <v/>
      </c>
      <c r="L106" s="43" t="str">
        <f t="shared" si="29"/>
        <v/>
      </c>
      <c r="M106" s="127"/>
      <c r="N106" s="19" t="str">
        <f t="shared" si="28"/>
        <v>00</v>
      </c>
      <c r="O106" s="34" t="b">
        <f t="shared" si="30"/>
        <v>0</v>
      </c>
    </row>
    <row r="107" spans="1:20" ht="25" customHeight="1" x14ac:dyDescent="0.2">
      <c r="A107" s="24" t="str">
        <f>IF(物価高騰対策!B107="","",A106+1)</f>
        <v/>
      </c>
      <c r="B107" s="91">
        <f>物価高騰対策!B107</f>
        <v>0</v>
      </c>
      <c r="C107" s="92">
        <f>物価高騰対策!C107</f>
        <v>0</v>
      </c>
      <c r="D107" s="93">
        <f>物価高騰対策!D107</f>
        <v>0</v>
      </c>
      <c r="E107" s="105">
        <f>物価高騰対策!E107</f>
        <v>0</v>
      </c>
      <c r="F107" s="40"/>
      <c r="G107" s="36"/>
      <c r="H107" s="36"/>
      <c r="I107" s="40"/>
      <c r="J107" s="41" t="str">
        <f>IFERROR(VLOOKUP(D107&amp;E107,入力しない!$D$2:$F$47,3,FALSE),"")</f>
        <v/>
      </c>
      <c r="K107" s="42" t="str">
        <f t="shared" si="27"/>
        <v/>
      </c>
      <c r="L107" s="43" t="str">
        <f t="shared" si="29"/>
        <v/>
      </c>
      <c r="M107" s="127"/>
      <c r="N107" s="19" t="str">
        <f t="shared" si="28"/>
        <v>00</v>
      </c>
      <c r="O107" s="34" t="b">
        <f t="shared" si="30"/>
        <v>0</v>
      </c>
    </row>
    <row r="108" spans="1:20" ht="25" customHeight="1" x14ac:dyDescent="0.2">
      <c r="A108" s="24" t="str">
        <f>IF(物価高騰対策!B108="","",A107+1)</f>
        <v/>
      </c>
      <c r="B108" s="91">
        <f>物価高騰対策!B108</f>
        <v>0</v>
      </c>
      <c r="C108" s="92">
        <f>物価高騰対策!C108</f>
        <v>0</v>
      </c>
      <c r="D108" s="93">
        <f>物価高騰対策!D108</f>
        <v>0</v>
      </c>
      <c r="E108" s="105">
        <f>物価高騰対策!E108</f>
        <v>0</v>
      </c>
      <c r="F108" s="40"/>
      <c r="G108" s="36"/>
      <c r="H108" s="36"/>
      <c r="I108" s="40"/>
      <c r="J108" s="41" t="str">
        <f>IFERROR(VLOOKUP(D108&amp;E108,入力しない!$D$2:$F$47,3,FALSE),"")</f>
        <v/>
      </c>
      <c r="K108" s="42" t="str">
        <f t="shared" si="27"/>
        <v/>
      </c>
      <c r="L108" s="43" t="str">
        <f t="shared" si="29"/>
        <v/>
      </c>
      <c r="M108" s="127"/>
      <c r="N108" s="19" t="str">
        <f t="shared" si="28"/>
        <v>00</v>
      </c>
      <c r="O108" s="34" t="b">
        <f t="shared" si="30"/>
        <v>0</v>
      </c>
    </row>
    <row r="109" spans="1:20" ht="25" customHeight="1" x14ac:dyDescent="0.2">
      <c r="A109" s="24" t="str">
        <f>IF(物価高騰対策!B109="","",A108+1)</f>
        <v/>
      </c>
      <c r="B109" s="91">
        <f>物価高騰対策!B109</f>
        <v>0</v>
      </c>
      <c r="C109" s="92">
        <f>物価高騰対策!C109</f>
        <v>0</v>
      </c>
      <c r="D109" s="93">
        <f>物価高騰対策!D109</f>
        <v>0</v>
      </c>
      <c r="E109" s="105">
        <f>物価高騰対策!E109</f>
        <v>0</v>
      </c>
      <c r="F109" s="40"/>
      <c r="G109" s="36"/>
      <c r="H109" s="36"/>
      <c r="I109" s="40"/>
      <c r="J109" s="41" t="str">
        <f>IFERROR(VLOOKUP(D109&amp;E109,入力しない!$D$2:$F$47,3,FALSE),"")</f>
        <v/>
      </c>
      <c r="K109" s="42" t="str">
        <f t="shared" si="27"/>
        <v/>
      </c>
      <c r="L109" s="43" t="str">
        <f t="shared" si="29"/>
        <v/>
      </c>
      <c r="M109" s="127"/>
      <c r="N109" s="19" t="str">
        <f t="shared" si="28"/>
        <v>00</v>
      </c>
      <c r="O109" s="34" t="b">
        <f t="shared" si="30"/>
        <v>0</v>
      </c>
    </row>
    <row r="110" spans="1:20" ht="25" customHeight="1" x14ac:dyDescent="0.2">
      <c r="A110" s="24" t="str">
        <f>IF(物価高騰対策!B110="","",A109+1)</f>
        <v/>
      </c>
      <c r="B110" s="91">
        <f>物価高騰対策!B110</f>
        <v>0</v>
      </c>
      <c r="C110" s="92">
        <f>物価高騰対策!C110</f>
        <v>0</v>
      </c>
      <c r="D110" s="93">
        <f>物価高騰対策!D110</f>
        <v>0</v>
      </c>
      <c r="E110" s="105">
        <f>物価高騰対策!E110</f>
        <v>0</v>
      </c>
      <c r="F110" s="40"/>
      <c r="G110" s="36"/>
      <c r="H110" s="36"/>
      <c r="I110" s="40"/>
      <c r="J110" s="41" t="str">
        <f>IFERROR(VLOOKUP(D110&amp;E110,入力しない!$D$2:$F$47,3,FALSE),"")</f>
        <v/>
      </c>
      <c r="K110" s="42" t="str">
        <f t="shared" si="27"/>
        <v/>
      </c>
      <c r="L110" s="43" t="str">
        <f t="shared" si="29"/>
        <v/>
      </c>
      <c r="M110" s="127"/>
      <c r="N110" s="19" t="str">
        <f t="shared" si="28"/>
        <v>00</v>
      </c>
      <c r="O110" s="34" t="b">
        <f t="shared" si="30"/>
        <v>0</v>
      </c>
    </row>
    <row r="111" spans="1:20" ht="25" customHeight="1" x14ac:dyDescent="0.2">
      <c r="A111" s="24" t="str">
        <f>IF(物価高騰対策!B111="","",A110+1)</f>
        <v/>
      </c>
      <c r="B111" s="91">
        <f>物価高騰対策!B111</f>
        <v>0</v>
      </c>
      <c r="C111" s="92">
        <f>物価高騰対策!C111</f>
        <v>0</v>
      </c>
      <c r="D111" s="93">
        <f>物価高騰対策!D111</f>
        <v>0</v>
      </c>
      <c r="E111" s="105">
        <f>物価高騰対策!E111</f>
        <v>0</v>
      </c>
      <c r="F111" s="40"/>
      <c r="G111" s="36"/>
      <c r="H111" s="36"/>
      <c r="I111" s="40"/>
      <c r="J111" s="41" t="str">
        <f>IFERROR(VLOOKUP(D111&amp;E111,入力しない!$D$2:$F$47,3,FALSE),"")</f>
        <v/>
      </c>
      <c r="K111" s="42" t="str">
        <f t="shared" si="27"/>
        <v/>
      </c>
      <c r="L111" s="43" t="str">
        <f t="shared" si="29"/>
        <v/>
      </c>
      <c r="M111" s="127"/>
      <c r="N111" s="19" t="str">
        <f t="shared" si="28"/>
        <v>00</v>
      </c>
      <c r="O111" s="34" t="b">
        <f t="shared" si="30"/>
        <v>0</v>
      </c>
    </row>
    <row r="112" spans="1:20" ht="25" customHeight="1" x14ac:dyDescent="0.2">
      <c r="A112" s="24" t="str">
        <f>IF(物価高騰対策!B112="","",A111+1)</f>
        <v/>
      </c>
      <c r="B112" s="91">
        <f>物価高騰対策!B112</f>
        <v>0</v>
      </c>
      <c r="C112" s="92">
        <f>物価高騰対策!C112</f>
        <v>0</v>
      </c>
      <c r="D112" s="93">
        <f>物価高騰対策!D112</f>
        <v>0</v>
      </c>
      <c r="E112" s="105">
        <f>物価高騰対策!E112</f>
        <v>0</v>
      </c>
      <c r="F112" s="40"/>
      <c r="G112" s="36"/>
      <c r="H112" s="36"/>
      <c r="I112" s="40"/>
      <c r="J112" s="41" t="str">
        <f>IFERROR(VLOOKUP(D112&amp;E112,入力しない!$D$2:$F$47,3,FALSE),"")</f>
        <v/>
      </c>
      <c r="K112" s="42" t="str">
        <f t="shared" si="27"/>
        <v/>
      </c>
      <c r="L112" s="43" t="str">
        <f t="shared" si="29"/>
        <v/>
      </c>
      <c r="M112" s="127"/>
      <c r="N112" s="19" t="str">
        <f t="shared" si="28"/>
        <v>00</v>
      </c>
      <c r="O112" s="34" t="b">
        <f t="shared" si="30"/>
        <v>0</v>
      </c>
    </row>
    <row r="113" spans="1:15" ht="25" customHeight="1" x14ac:dyDescent="0.2">
      <c r="A113" s="24" t="str">
        <f>IF(物価高騰対策!B113="","",A112+1)</f>
        <v/>
      </c>
      <c r="B113" s="91">
        <f>物価高騰対策!B113</f>
        <v>0</v>
      </c>
      <c r="C113" s="92">
        <f>物価高騰対策!C113</f>
        <v>0</v>
      </c>
      <c r="D113" s="93">
        <f>物価高騰対策!D113</f>
        <v>0</v>
      </c>
      <c r="E113" s="105">
        <f>物価高騰対策!E113</f>
        <v>0</v>
      </c>
      <c r="F113" s="40"/>
      <c r="G113" s="36"/>
      <c r="H113" s="36"/>
      <c r="I113" s="40"/>
      <c r="J113" s="41" t="str">
        <f>IFERROR(VLOOKUP(D113&amp;E113,入力しない!$D$2:$F$47,3,FALSE),"")</f>
        <v/>
      </c>
      <c r="K113" s="42" t="str">
        <f t="shared" si="27"/>
        <v/>
      </c>
      <c r="L113" s="43" t="str">
        <f t="shared" si="29"/>
        <v/>
      </c>
      <c r="M113" s="127"/>
      <c r="N113" s="19" t="str">
        <f t="shared" si="28"/>
        <v>00</v>
      </c>
      <c r="O113" s="34" t="b">
        <f t="shared" si="30"/>
        <v>0</v>
      </c>
    </row>
    <row r="114" spans="1:15" ht="25" customHeight="1" x14ac:dyDescent="0.2">
      <c r="A114" s="24" t="str">
        <f>IF(物価高騰対策!B114="","",A113+1)</f>
        <v/>
      </c>
      <c r="B114" s="91">
        <f>物価高騰対策!B114</f>
        <v>0</v>
      </c>
      <c r="C114" s="92">
        <f>物価高騰対策!C114</f>
        <v>0</v>
      </c>
      <c r="D114" s="93">
        <f>物価高騰対策!D114</f>
        <v>0</v>
      </c>
      <c r="E114" s="105">
        <f>物価高騰対策!E114</f>
        <v>0</v>
      </c>
      <c r="F114" s="40"/>
      <c r="G114" s="36"/>
      <c r="H114" s="36"/>
      <c r="I114" s="40"/>
      <c r="J114" s="41" t="str">
        <f>IFERROR(VLOOKUP(D114&amp;E114,入力しない!$D$2:$F$47,3,FALSE),"")</f>
        <v/>
      </c>
      <c r="K114" s="42" t="str">
        <f t="shared" si="27"/>
        <v/>
      </c>
      <c r="L114" s="43" t="str">
        <f t="shared" si="29"/>
        <v/>
      </c>
      <c r="M114" s="127"/>
      <c r="N114" s="19" t="str">
        <f t="shared" si="28"/>
        <v>00</v>
      </c>
      <c r="O114" s="34" t="b">
        <f t="shared" si="30"/>
        <v>0</v>
      </c>
    </row>
    <row r="115" spans="1:15" ht="25" customHeight="1" x14ac:dyDescent="0.2">
      <c r="A115" s="24" t="str">
        <f>IF(物価高騰対策!B115="","",A114+1)</f>
        <v/>
      </c>
      <c r="B115" s="91">
        <f>物価高騰対策!B115</f>
        <v>0</v>
      </c>
      <c r="C115" s="92">
        <f>物価高騰対策!C115</f>
        <v>0</v>
      </c>
      <c r="D115" s="93">
        <f>物価高騰対策!D115</f>
        <v>0</v>
      </c>
      <c r="E115" s="105">
        <f>物価高騰対策!E115</f>
        <v>0</v>
      </c>
      <c r="F115" s="40"/>
      <c r="G115" s="36"/>
      <c r="H115" s="36"/>
      <c r="I115" s="40"/>
      <c r="J115" s="41" t="str">
        <f>IFERROR(VLOOKUP(D115&amp;E115,入力しない!$D$2:$F$47,3,FALSE),"")</f>
        <v/>
      </c>
      <c r="K115" s="42" t="str">
        <f t="shared" si="27"/>
        <v/>
      </c>
      <c r="L115" s="43" t="str">
        <f t="shared" si="29"/>
        <v/>
      </c>
      <c r="M115" s="127"/>
      <c r="N115" s="19" t="str">
        <f t="shared" si="28"/>
        <v>00</v>
      </c>
      <c r="O115" s="34" t="b">
        <f t="shared" si="30"/>
        <v>0</v>
      </c>
    </row>
    <row r="116" spans="1:15" ht="25" customHeight="1" x14ac:dyDescent="0.2">
      <c r="A116" s="24" t="str">
        <f>IF(物価高騰対策!B116="","",A115+1)</f>
        <v/>
      </c>
      <c r="B116" s="91">
        <f>物価高騰対策!B116</f>
        <v>0</v>
      </c>
      <c r="C116" s="92">
        <f>物価高騰対策!C116</f>
        <v>0</v>
      </c>
      <c r="D116" s="93">
        <f>物価高騰対策!D116</f>
        <v>0</v>
      </c>
      <c r="E116" s="105">
        <f>物価高騰対策!E116</f>
        <v>0</v>
      </c>
      <c r="F116" s="40"/>
      <c r="G116" s="36"/>
      <c r="H116" s="36"/>
      <c r="I116" s="40"/>
      <c r="J116" s="41" t="str">
        <f>IFERROR(VLOOKUP(D116&amp;E116,入力しない!$D$2:$F$47,3,FALSE),"")</f>
        <v/>
      </c>
      <c r="K116" s="42" t="str">
        <f t="shared" si="27"/>
        <v/>
      </c>
      <c r="L116" s="43" t="str">
        <f t="shared" si="29"/>
        <v/>
      </c>
      <c r="M116" s="127"/>
      <c r="N116" s="19" t="str">
        <f t="shared" si="28"/>
        <v>00</v>
      </c>
      <c r="O116" s="34" t="b">
        <f t="shared" si="30"/>
        <v>0</v>
      </c>
    </row>
    <row r="117" spans="1:15" ht="25" customHeight="1" x14ac:dyDescent="0.2">
      <c r="A117" s="24" t="str">
        <f>IF(物価高騰対策!B117="","",A116+1)</f>
        <v/>
      </c>
      <c r="B117" s="91">
        <f>物価高騰対策!B117</f>
        <v>0</v>
      </c>
      <c r="C117" s="92">
        <f>物価高騰対策!C117</f>
        <v>0</v>
      </c>
      <c r="D117" s="93">
        <f>物価高騰対策!D117</f>
        <v>0</v>
      </c>
      <c r="E117" s="105">
        <f>物価高騰対策!E117</f>
        <v>0</v>
      </c>
      <c r="F117" s="40"/>
      <c r="G117" s="36"/>
      <c r="H117" s="36"/>
      <c r="I117" s="40"/>
      <c r="J117" s="41" t="str">
        <f>IFERROR(VLOOKUP(D117&amp;E117,入力しない!$D$2:$F$47,3,FALSE),"")</f>
        <v/>
      </c>
      <c r="K117" s="42" t="str">
        <f t="shared" si="27"/>
        <v/>
      </c>
      <c r="L117" s="43" t="str">
        <f t="shared" si="29"/>
        <v/>
      </c>
      <c r="M117" s="127"/>
      <c r="N117" s="19" t="str">
        <f t="shared" si="28"/>
        <v>00</v>
      </c>
      <c r="O117" s="34" t="b">
        <f t="shared" si="30"/>
        <v>0</v>
      </c>
    </row>
    <row r="118" spans="1:15" ht="25" customHeight="1" x14ac:dyDescent="0.2">
      <c r="A118" s="24" t="str">
        <f>IF(物価高騰対策!B118="","",A117+1)</f>
        <v/>
      </c>
      <c r="B118" s="91">
        <f>物価高騰対策!B118</f>
        <v>0</v>
      </c>
      <c r="C118" s="92">
        <f>物価高騰対策!C118</f>
        <v>0</v>
      </c>
      <c r="D118" s="93">
        <f>物価高騰対策!D118</f>
        <v>0</v>
      </c>
      <c r="E118" s="105">
        <f>物価高騰対策!E118</f>
        <v>0</v>
      </c>
      <c r="F118" s="40"/>
      <c r="G118" s="36"/>
      <c r="H118" s="36"/>
      <c r="I118" s="40"/>
      <c r="J118" s="41" t="str">
        <f>IFERROR(VLOOKUP(D118&amp;E118,入力しない!$D$2:$F$47,3,FALSE),"")</f>
        <v/>
      </c>
      <c r="K118" s="42" t="str">
        <f t="shared" si="27"/>
        <v/>
      </c>
      <c r="L118" s="43" t="str">
        <f t="shared" si="29"/>
        <v/>
      </c>
      <c r="M118" s="127"/>
      <c r="N118" s="19" t="str">
        <f t="shared" si="28"/>
        <v>00</v>
      </c>
      <c r="O118" s="34" t="b">
        <f t="shared" si="30"/>
        <v>0</v>
      </c>
    </row>
    <row r="119" spans="1:15" ht="25" customHeight="1" x14ac:dyDescent="0.2">
      <c r="A119" s="24" t="str">
        <f>IF(物価高騰対策!B119="","",A118+1)</f>
        <v/>
      </c>
      <c r="B119" s="91">
        <f>物価高騰対策!B119</f>
        <v>0</v>
      </c>
      <c r="C119" s="92">
        <f>物価高騰対策!C119</f>
        <v>0</v>
      </c>
      <c r="D119" s="93">
        <f>物価高騰対策!D119</f>
        <v>0</v>
      </c>
      <c r="E119" s="105">
        <f>物価高騰対策!E119</f>
        <v>0</v>
      </c>
      <c r="F119" s="40"/>
      <c r="G119" s="36"/>
      <c r="H119" s="36"/>
      <c r="I119" s="40"/>
      <c r="J119" s="41" t="str">
        <f>IFERROR(VLOOKUP(D119&amp;E119,入力しない!$D$2:$F$47,3,FALSE),"")</f>
        <v/>
      </c>
      <c r="K119" s="42" t="str">
        <f t="shared" si="27"/>
        <v/>
      </c>
      <c r="L119" s="43" t="str">
        <f t="shared" si="29"/>
        <v/>
      </c>
      <c r="M119" s="127"/>
      <c r="N119" s="19" t="str">
        <f t="shared" si="28"/>
        <v>00</v>
      </c>
      <c r="O119" s="34" t="b">
        <f t="shared" si="30"/>
        <v>0</v>
      </c>
    </row>
    <row r="120" spans="1:15" ht="25" customHeight="1" x14ac:dyDescent="0.2">
      <c r="A120" s="24" t="str">
        <f>IF(物価高騰対策!B120="","",A119+1)</f>
        <v/>
      </c>
      <c r="B120" s="91">
        <f>物価高騰対策!B120</f>
        <v>0</v>
      </c>
      <c r="C120" s="92">
        <f>物価高騰対策!C120</f>
        <v>0</v>
      </c>
      <c r="D120" s="93">
        <f>物価高騰対策!D120</f>
        <v>0</v>
      </c>
      <c r="E120" s="105">
        <f>物価高騰対策!E120</f>
        <v>0</v>
      </c>
      <c r="F120" s="40"/>
      <c r="G120" s="36"/>
      <c r="H120" s="36"/>
      <c r="I120" s="40"/>
      <c r="J120" s="41" t="str">
        <f>IFERROR(VLOOKUP(D120&amp;E120,入力しない!$D$2:$F$47,3,FALSE),"")</f>
        <v/>
      </c>
      <c r="K120" s="42" t="str">
        <f t="shared" si="27"/>
        <v/>
      </c>
      <c r="L120" s="43" t="str">
        <f t="shared" si="29"/>
        <v/>
      </c>
      <c r="M120" s="127"/>
      <c r="N120" s="19" t="str">
        <f t="shared" si="28"/>
        <v>00</v>
      </c>
      <c r="O120" s="34" t="b">
        <f t="shared" si="30"/>
        <v>0</v>
      </c>
    </row>
    <row r="121" spans="1:15" ht="25" customHeight="1" x14ac:dyDescent="0.2">
      <c r="A121" s="24" t="str">
        <f>IF(物価高騰対策!B121="","",A120+1)</f>
        <v/>
      </c>
      <c r="B121" s="91">
        <f>物価高騰対策!B121</f>
        <v>0</v>
      </c>
      <c r="C121" s="92">
        <f>物価高騰対策!C121</f>
        <v>0</v>
      </c>
      <c r="D121" s="93">
        <f>物価高騰対策!D121</f>
        <v>0</v>
      </c>
      <c r="E121" s="105">
        <f>物価高騰対策!E121</f>
        <v>0</v>
      </c>
      <c r="F121" s="40"/>
      <c r="G121" s="36"/>
      <c r="H121" s="36"/>
      <c r="I121" s="40"/>
      <c r="J121" s="41" t="str">
        <f>IFERROR(VLOOKUP(D121&amp;E121,入力しない!$D$2:$F$47,3,FALSE),"")</f>
        <v/>
      </c>
      <c r="K121" s="42" t="str">
        <f t="shared" si="27"/>
        <v/>
      </c>
      <c r="L121" s="43" t="str">
        <f t="shared" si="29"/>
        <v/>
      </c>
      <c r="M121" s="127"/>
      <c r="N121" s="19" t="str">
        <f t="shared" si="28"/>
        <v>00</v>
      </c>
      <c r="O121" s="34" t="b">
        <f t="shared" si="30"/>
        <v>0</v>
      </c>
    </row>
    <row r="122" spans="1:15" ht="25" customHeight="1" x14ac:dyDescent="0.2">
      <c r="A122" s="24" t="str">
        <f>IF(物価高騰対策!B122="","",A121+1)</f>
        <v/>
      </c>
      <c r="B122" s="91">
        <f>物価高騰対策!B122</f>
        <v>0</v>
      </c>
      <c r="C122" s="92">
        <f>物価高騰対策!C122</f>
        <v>0</v>
      </c>
      <c r="D122" s="93">
        <f>物価高騰対策!D122</f>
        <v>0</v>
      </c>
      <c r="E122" s="105">
        <f>物価高騰対策!E122</f>
        <v>0</v>
      </c>
      <c r="F122" s="40"/>
      <c r="G122" s="36"/>
      <c r="H122" s="36"/>
      <c r="I122" s="40"/>
      <c r="J122" s="41" t="str">
        <f>IFERROR(VLOOKUP(D122&amp;E122,入力しない!$D$2:$F$47,3,FALSE),"")</f>
        <v/>
      </c>
      <c r="K122" s="42" t="str">
        <f t="shared" si="27"/>
        <v/>
      </c>
      <c r="L122" s="43" t="str">
        <f t="shared" si="29"/>
        <v/>
      </c>
      <c r="M122" s="127"/>
      <c r="N122" s="19" t="str">
        <f t="shared" si="28"/>
        <v>00</v>
      </c>
      <c r="O122" s="34" t="b">
        <f t="shared" si="30"/>
        <v>0</v>
      </c>
    </row>
    <row r="123" spans="1:15" ht="25" customHeight="1" x14ac:dyDescent="0.2">
      <c r="A123" s="24" t="str">
        <f>IF(物価高騰対策!B123="","",A122+1)</f>
        <v/>
      </c>
      <c r="B123" s="91">
        <f>物価高騰対策!B123</f>
        <v>0</v>
      </c>
      <c r="C123" s="92">
        <f>物価高騰対策!C123</f>
        <v>0</v>
      </c>
      <c r="D123" s="93">
        <f>物価高騰対策!D123</f>
        <v>0</v>
      </c>
      <c r="E123" s="105">
        <f>物価高騰対策!E123</f>
        <v>0</v>
      </c>
      <c r="F123" s="40"/>
      <c r="G123" s="36"/>
      <c r="H123" s="36"/>
      <c r="I123" s="40"/>
      <c r="J123" s="41" t="str">
        <f>IFERROR(VLOOKUP(D123&amp;E123,入力しない!$D$2:$F$47,3,FALSE),"")</f>
        <v/>
      </c>
      <c r="K123" s="42" t="str">
        <f t="shared" si="27"/>
        <v/>
      </c>
      <c r="L123" s="43" t="str">
        <f t="shared" si="29"/>
        <v/>
      </c>
      <c r="M123" s="127"/>
      <c r="N123" s="19" t="str">
        <f t="shared" si="28"/>
        <v>00</v>
      </c>
      <c r="O123" s="34" t="b">
        <f t="shared" si="30"/>
        <v>0</v>
      </c>
    </row>
    <row r="124" spans="1:15" ht="25" customHeight="1" x14ac:dyDescent="0.2">
      <c r="A124" s="24" t="str">
        <f>IF(物価高騰対策!B124="","",A123+1)</f>
        <v/>
      </c>
      <c r="B124" s="91">
        <f>物価高騰対策!B124</f>
        <v>0</v>
      </c>
      <c r="C124" s="92">
        <f>物価高騰対策!C124</f>
        <v>0</v>
      </c>
      <c r="D124" s="93">
        <f>物価高騰対策!D124</f>
        <v>0</v>
      </c>
      <c r="E124" s="105">
        <f>物価高騰対策!E124</f>
        <v>0</v>
      </c>
      <c r="F124" s="40"/>
      <c r="G124" s="36"/>
      <c r="H124" s="36"/>
      <c r="I124" s="40"/>
      <c r="J124" s="41" t="str">
        <f>IFERROR(VLOOKUP(D124&amp;E124,入力しない!$D$2:$F$47,3,FALSE),"")</f>
        <v/>
      </c>
      <c r="K124" s="42" t="str">
        <f t="shared" si="27"/>
        <v/>
      </c>
      <c r="L124" s="43" t="str">
        <f t="shared" si="29"/>
        <v/>
      </c>
      <c r="M124" s="127"/>
      <c r="N124" s="19" t="str">
        <f t="shared" si="28"/>
        <v>00</v>
      </c>
      <c r="O124" s="34" t="b">
        <f t="shared" si="30"/>
        <v>0</v>
      </c>
    </row>
    <row r="125" spans="1:15" ht="25" customHeight="1" x14ac:dyDescent="0.2">
      <c r="A125" s="24" t="str">
        <f>IF(物価高騰対策!B125="","",A124+1)</f>
        <v/>
      </c>
      <c r="B125" s="91">
        <f>物価高騰対策!B125</f>
        <v>0</v>
      </c>
      <c r="C125" s="92">
        <f>物価高騰対策!C125</f>
        <v>0</v>
      </c>
      <c r="D125" s="93">
        <f>物価高騰対策!D125</f>
        <v>0</v>
      </c>
      <c r="E125" s="105">
        <f>物価高騰対策!E125</f>
        <v>0</v>
      </c>
      <c r="F125" s="40"/>
      <c r="G125" s="36"/>
      <c r="H125" s="36"/>
      <c r="I125" s="40"/>
      <c r="J125" s="41" t="str">
        <f>IFERROR(VLOOKUP(D125&amp;E125,入力しない!$D$2:$F$47,3,FALSE),"")</f>
        <v/>
      </c>
      <c r="K125" s="42" t="str">
        <f t="shared" si="27"/>
        <v/>
      </c>
      <c r="L125" s="43" t="str">
        <f t="shared" si="29"/>
        <v/>
      </c>
      <c r="M125" s="127"/>
      <c r="N125" s="19" t="str">
        <f t="shared" si="28"/>
        <v>00</v>
      </c>
      <c r="O125" s="34" t="b">
        <f t="shared" si="30"/>
        <v>0</v>
      </c>
    </row>
    <row r="126" spans="1:15" ht="25" customHeight="1" x14ac:dyDescent="0.2">
      <c r="A126" s="24" t="str">
        <f>IF(物価高騰対策!B126="","",A125+1)</f>
        <v/>
      </c>
      <c r="B126" s="91">
        <f>物価高騰対策!B126</f>
        <v>0</v>
      </c>
      <c r="C126" s="92">
        <f>物価高騰対策!C126</f>
        <v>0</v>
      </c>
      <c r="D126" s="93">
        <f>物価高騰対策!D126</f>
        <v>0</v>
      </c>
      <c r="E126" s="105">
        <f>物価高騰対策!E126</f>
        <v>0</v>
      </c>
      <c r="F126" s="40"/>
      <c r="G126" s="36"/>
      <c r="H126" s="36"/>
      <c r="I126" s="40"/>
      <c r="J126" s="41" t="str">
        <f>IFERROR(VLOOKUP(D126&amp;E126,入力しない!$D$2:$F$47,3,FALSE),"")</f>
        <v/>
      </c>
      <c r="K126" s="42" t="str">
        <f t="shared" si="27"/>
        <v/>
      </c>
      <c r="L126" s="43" t="str">
        <f t="shared" si="29"/>
        <v/>
      </c>
      <c r="M126" s="127"/>
      <c r="N126" s="19" t="str">
        <f t="shared" si="28"/>
        <v>00</v>
      </c>
      <c r="O126" s="34" t="b">
        <f t="shared" si="30"/>
        <v>0</v>
      </c>
    </row>
    <row r="127" spans="1:15" ht="25" customHeight="1" x14ac:dyDescent="0.2">
      <c r="A127" s="24" t="str">
        <f>IF(物価高騰対策!B127="","",A126+1)</f>
        <v/>
      </c>
      <c r="B127" s="91">
        <f>物価高騰対策!B127</f>
        <v>0</v>
      </c>
      <c r="C127" s="92">
        <f>物価高騰対策!C127</f>
        <v>0</v>
      </c>
      <c r="D127" s="93">
        <f>物価高騰対策!D127</f>
        <v>0</v>
      </c>
      <c r="E127" s="105">
        <f>物価高騰対策!E127</f>
        <v>0</v>
      </c>
      <c r="F127" s="40"/>
      <c r="G127" s="36"/>
      <c r="H127" s="36"/>
      <c r="I127" s="40"/>
      <c r="J127" s="41" t="str">
        <f>IFERROR(VLOOKUP(D127&amp;E127,入力しない!$D$2:$F$47,3,FALSE),"")</f>
        <v/>
      </c>
      <c r="K127" s="42" t="str">
        <f t="shared" si="27"/>
        <v/>
      </c>
      <c r="L127" s="43" t="str">
        <f t="shared" si="29"/>
        <v/>
      </c>
      <c r="M127" s="127"/>
      <c r="N127" s="19" t="str">
        <f t="shared" si="28"/>
        <v>00</v>
      </c>
      <c r="O127" s="34" t="b">
        <f t="shared" si="30"/>
        <v>0</v>
      </c>
    </row>
    <row r="128" spans="1:15" ht="25" customHeight="1" x14ac:dyDescent="0.2">
      <c r="A128" s="24" t="str">
        <f>IF(物価高騰対策!B128="","",A127+1)</f>
        <v/>
      </c>
      <c r="B128" s="91">
        <f>物価高騰対策!B128</f>
        <v>0</v>
      </c>
      <c r="C128" s="92">
        <f>物価高騰対策!C128</f>
        <v>0</v>
      </c>
      <c r="D128" s="93">
        <f>物価高騰対策!D128</f>
        <v>0</v>
      </c>
      <c r="E128" s="105">
        <f>物価高騰対策!E128</f>
        <v>0</v>
      </c>
      <c r="F128" s="40"/>
      <c r="G128" s="36"/>
      <c r="H128" s="36"/>
      <c r="I128" s="40"/>
      <c r="J128" s="41" t="str">
        <f>IFERROR(VLOOKUP(D128&amp;E128,入力しない!$D$2:$F$47,3,FALSE),"")</f>
        <v/>
      </c>
      <c r="K128" s="42" t="str">
        <f t="shared" si="27"/>
        <v/>
      </c>
      <c r="L128" s="43" t="str">
        <f t="shared" si="29"/>
        <v/>
      </c>
      <c r="M128" s="127"/>
      <c r="N128" s="19" t="str">
        <f t="shared" si="28"/>
        <v>00</v>
      </c>
      <c r="O128" s="34" t="b">
        <f t="shared" si="30"/>
        <v>0</v>
      </c>
    </row>
    <row r="129" spans="1:15" ht="25" customHeight="1" x14ac:dyDescent="0.2">
      <c r="A129" s="24" t="str">
        <f>IF(物価高騰対策!B129="","",A128+1)</f>
        <v/>
      </c>
      <c r="B129" s="91">
        <f>物価高騰対策!B129</f>
        <v>0</v>
      </c>
      <c r="C129" s="92">
        <f>物価高騰対策!C129</f>
        <v>0</v>
      </c>
      <c r="D129" s="93">
        <f>物価高騰対策!D129</f>
        <v>0</v>
      </c>
      <c r="E129" s="105">
        <f>物価高騰対策!E129</f>
        <v>0</v>
      </c>
      <c r="F129" s="40"/>
      <c r="G129" s="36"/>
      <c r="H129" s="36"/>
      <c r="I129" s="40"/>
      <c r="J129" s="41" t="str">
        <f>IFERROR(VLOOKUP(D129&amp;E129,入力しない!$D$2:$F$47,3,FALSE),"")</f>
        <v/>
      </c>
      <c r="K129" s="42" t="str">
        <f t="shared" si="27"/>
        <v/>
      </c>
      <c r="L129" s="43" t="str">
        <f t="shared" si="29"/>
        <v/>
      </c>
      <c r="M129" s="127"/>
      <c r="N129" s="19" t="str">
        <f t="shared" si="28"/>
        <v>00</v>
      </c>
      <c r="O129" s="34" t="b">
        <f t="shared" si="30"/>
        <v>0</v>
      </c>
    </row>
    <row r="130" spans="1:15" ht="25" customHeight="1" x14ac:dyDescent="0.2">
      <c r="A130" s="24" t="str">
        <f>IF(物価高騰対策!B130="","",A129+1)</f>
        <v/>
      </c>
      <c r="B130" s="91">
        <f>物価高騰対策!B130</f>
        <v>0</v>
      </c>
      <c r="C130" s="92">
        <f>物価高騰対策!C130</f>
        <v>0</v>
      </c>
      <c r="D130" s="93">
        <f>物価高騰対策!D130</f>
        <v>0</v>
      </c>
      <c r="E130" s="105">
        <f>物価高騰対策!E130</f>
        <v>0</v>
      </c>
      <c r="F130" s="40"/>
      <c r="G130" s="36"/>
      <c r="H130" s="36"/>
      <c r="I130" s="40"/>
      <c r="J130" s="41" t="str">
        <f>IFERROR(VLOOKUP(D130&amp;E130,入力しない!$D$2:$F$47,3,FALSE),"")</f>
        <v/>
      </c>
      <c r="K130" s="42" t="str">
        <f t="shared" si="27"/>
        <v/>
      </c>
      <c r="L130" s="43" t="str">
        <f t="shared" si="29"/>
        <v/>
      </c>
      <c r="M130" s="127"/>
      <c r="N130" s="19" t="str">
        <f t="shared" si="28"/>
        <v>00</v>
      </c>
      <c r="O130" s="34" t="b">
        <f t="shared" si="30"/>
        <v>0</v>
      </c>
    </row>
    <row r="131" spans="1:15" ht="25" customHeight="1" x14ac:dyDescent="0.2">
      <c r="A131" s="24" t="str">
        <f>IF(物価高騰対策!B131="","",A130+1)</f>
        <v/>
      </c>
      <c r="B131" s="91">
        <f>物価高騰対策!B131</f>
        <v>0</v>
      </c>
      <c r="C131" s="92">
        <f>物価高騰対策!C131</f>
        <v>0</v>
      </c>
      <c r="D131" s="93">
        <f>物価高騰対策!D131</f>
        <v>0</v>
      </c>
      <c r="E131" s="105">
        <f>物価高騰対策!E131</f>
        <v>0</v>
      </c>
      <c r="F131" s="40"/>
      <c r="G131" s="36"/>
      <c r="H131" s="36"/>
      <c r="I131" s="40"/>
      <c r="J131" s="41" t="str">
        <f>IFERROR(VLOOKUP(D131&amp;E131,入力しない!$D$2:$F$47,3,FALSE),"")</f>
        <v/>
      </c>
      <c r="K131" s="42" t="str">
        <f t="shared" si="27"/>
        <v/>
      </c>
      <c r="L131" s="43" t="str">
        <f t="shared" si="29"/>
        <v/>
      </c>
      <c r="M131" s="127"/>
      <c r="N131" s="19" t="str">
        <f t="shared" si="28"/>
        <v>00</v>
      </c>
      <c r="O131" s="34" t="b">
        <f t="shared" si="30"/>
        <v>0</v>
      </c>
    </row>
    <row r="132" spans="1:15" ht="25" customHeight="1" x14ac:dyDescent="0.2">
      <c r="A132" s="24" t="str">
        <f>IF(物価高騰対策!B132="","",A131+1)</f>
        <v/>
      </c>
      <c r="B132" s="91">
        <f>物価高騰対策!B132</f>
        <v>0</v>
      </c>
      <c r="C132" s="92">
        <f>物価高騰対策!C132</f>
        <v>0</v>
      </c>
      <c r="D132" s="93">
        <f>物価高騰対策!D132</f>
        <v>0</v>
      </c>
      <c r="E132" s="105">
        <f>物価高騰対策!E132</f>
        <v>0</v>
      </c>
      <c r="F132" s="40"/>
      <c r="G132" s="36"/>
      <c r="H132" s="36"/>
      <c r="I132" s="40"/>
      <c r="J132" s="41" t="str">
        <f>IFERROR(VLOOKUP(D132&amp;E132,入力しない!$D$2:$F$47,3,FALSE),"")</f>
        <v/>
      </c>
      <c r="K132" s="42" t="str">
        <f t="shared" si="27"/>
        <v/>
      </c>
      <c r="L132" s="43" t="str">
        <f t="shared" si="29"/>
        <v/>
      </c>
      <c r="M132" s="127"/>
      <c r="N132" s="19" t="str">
        <f t="shared" ref="N132:N139" si="31">B132&amp;D132</f>
        <v>00</v>
      </c>
      <c r="O132" s="34" t="b">
        <f t="shared" si="30"/>
        <v>0</v>
      </c>
    </row>
    <row r="133" spans="1:15" ht="25" customHeight="1" x14ac:dyDescent="0.2">
      <c r="A133" s="24" t="str">
        <f>IF(物価高騰対策!B133="","",A132+1)</f>
        <v/>
      </c>
      <c r="B133" s="91">
        <f>物価高騰対策!B133</f>
        <v>0</v>
      </c>
      <c r="C133" s="92">
        <f>物価高騰対策!C133</f>
        <v>0</v>
      </c>
      <c r="D133" s="93">
        <f>物価高騰対策!D133</f>
        <v>0</v>
      </c>
      <c r="E133" s="105">
        <f>物価高騰対策!E133</f>
        <v>0</v>
      </c>
      <c r="F133" s="40"/>
      <c r="G133" s="36"/>
      <c r="H133" s="36"/>
      <c r="I133" s="40"/>
      <c r="J133" s="41" t="str">
        <f>IFERROR(VLOOKUP(D133&amp;E133,入力しない!$D$2:$F$47,3,FALSE),"")</f>
        <v/>
      </c>
      <c r="K133" s="42" t="str">
        <f t="shared" si="27"/>
        <v/>
      </c>
      <c r="L133" s="43" t="str">
        <f t="shared" si="29"/>
        <v/>
      </c>
      <c r="M133" s="127"/>
      <c r="N133" s="19" t="str">
        <f t="shared" si="31"/>
        <v>00</v>
      </c>
      <c r="O133" s="34" t="b">
        <f t="shared" ref="O133:O139" si="32">COUNTIF(N:N,N133)=1</f>
        <v>0</v>
      </c>
    </row>
    <row r="134" spans="1:15" ht="25" customHeight="1" x14ac:dyDescent="0.2">
      <c r="A134" s="24" t="str">
        <f>IF(物価高騰対策!B134="","",A133+1)</f>
        <v/>
      </c>
      <c r="B134" s="91">
        <f>物価高騰対策!B134</f>
        <v>0</v>
      </c>
      <c r="C134" s="92">
        <f>物価高騰対策!C134</f>
        <v>0</v>
      </c>
      <c r="D134" s="93">
        <f>物価高騰対策!D134</f>
        <v>0</v>
      </c>
      <c r="E134" s="105">
        <f>物価高騰対策!E134</f>
        <v>0</v>
      </c>
      <c r="F134" s="40"/>
      <c r="G134" s="36"/>
      <c r="H134" s="36"/>
      <c r="I134" s="40"/>
      <c r="J134" s="41" t="str">
        <f>IFERROR(VLOOKUP(D134&amp;E134,入力しない!$D$2:$F$47,3,FALSE),"")</f>
        <v/>
      </c>
      <c r="K134" s="42" t="str">
        <f t="shared" si="27"/>
        <v/>
      </c>
      <c r="L134" s="43" t="str">
        <f t="shared" si="29"/>
        <v/>
      </c>
      <c r="M134" s="127"/>
      <c r="N134" s="19" t="str">
        <f t="shared" si="31"/>
        <v>00</v>
      </c>
      <c r="O134" s="34" t="b">
        <f t="shared" si="32"/>
        <v>0</v>
      </c>
    </row>
    <row r="135" spans="1:15" ht="25" customHeight="1" x14ac:dyDescent="0.2">
      <c r="A135" s="24" t="str">
        <f>IF(物価高騰対策!B135="","",A134+1)</f>
        <v/>
      </c>
      <c r="B135" s="91">
        <f>物価高騰対策!B135</f>
        <v>0</v>
      </c>
      <c r="C135" s="92">
        <f>物価高騰対策!C135</f>
        <v>0</v>
      </c>
      <c r="D135" s="93">
        <f>物価高騰対策!D135</f>
        <v>0</v>
      </c>
      <c r="E135" s="105">
        <f>物価高騰対策!E135</f>
        <v>0</v>
      </c>
      <c r="F135" s="40"/>
      <c r="G135" s="36"/>
      <c r="H135" s="36"/>
      <c r="I135" s="40"/>
      <c r="J135" s="41" t="str">
        <f>IFERROR(VLOOKUP(D135&amp;E135,入力しない!$D$2:$F$47,3,FALSE),"")</f>
        <v/>
      </c>
      <c r="K135" s="42" t="str">
        <f t="shared" si="27"/>
        <v/>
      </c>
      <c r="L135" s="43" t="str">
        <f t="shared" si="29"/>
        <v/>
      </c>
      <c r="M135" s="127"/>
      <c r="N135" s="19" t="str">
        <f t="shared" si="31"/>
        <v>00</v>
      </c>
      <c r="O135" s="34" t="b">
        <f t="shared" si="32"/>
        <v>0</v>
      </c>
    </row>
    <row r="136" spans="1:15" ht="25" customHeight="1" x14ac:dyDescent="0.2">
      <c r="A136" s="24" t="str">
        <f>IF(物価高騰対策!B136="","",A135+1)</f>
        <v/>
      </c>
      <c r="B136" s="91">
        <f>物価高騰対策!B136</f>
        <v>0</v>
      </c>
      <c r="C136" s="92">
        <f>物価高騰対策!C136</f>
        <v>0</v>
      </c>
      <c r="D136" s="93">
        <f>物価高騰対策!D136</f>
        <v>0</v>
      </c>
      <c r="E136" s="105">
        <f>物価高騰対策!E136</f>
        <v>0</v>
      </c>
      <c r="F136" s="40"/>
      <c r="G136" s="36"/>
      <c r="H136" s="36"/>
      <c r="I136" s="40"/>
      <c r="J136" s="41" t="str">
        <f>IFERROR(VLOOKUP(D136&amp;E136,入力しない!$D$2:$F$47,3,FALSE),"")</f>
        <v/>
      </c>
      <c r="K136" s="42" t="str">
        <f t="shared" si="27"/>
        <v/>
      </c>
      <c r="L136" s="43" t="str">
        <f t="shared" si="29"/>
        <v/>
      </c>
      <c r="M136" s="127"/>
      <c r="N136" s="19" t="str">
        <f t="shared" si="31"/>
        <v>00</v>
      </c>
      <c r="O136" s="34" t="b">
        <f t="shared" si="32"/>
        <v>0</v>
      </c>
    </row>
    <row r="137" spans="1:15" ht="25" customHeight="1" x14ac:dyDescent="0.2">
      <c r="A137" s="24" t="str">
        <f>IF(物価高騰対策!B137="","",A136+1)</f>
        <v/>
      </c>
      <c r="B137" s="91">
        <f>物価高騰対策!B137</f>
        <v>0</v>
      </c>
      <c r="C137" s="92">
        <f>物価高騰対策!C137</f>
        <v>0</v>
      </c>
      <c r="D137" s="93">
        <f>物価高騰対策!D137</f>
        <v>0</v>
      </c>
      <c r="E137" s="105">
        <f>物価高騰対策!E137</f>
        <v>0</v>
      </c>
      <c r="F137" s="40"/>
      <c r="G137" s="36"/>
      <c r="H137" s="36"/>
      <c r="I137" s="40"/>
      <c r="J137" s="41" t="str">
        <f>IFERROR(VLOOKUP(D137&amp;E137,入力しない!$D$2:$F$47,3,FALSE),"")</f>
        <v/>
      </c>
      <c r="K137" s="42" t="str">
        <f t="shared" si="27"/>
        <v/>
      </c>
      <c r="L137" s="43" t="str">
        <f t="shared" si="29"/>
        <v/>
      </c>
      <c r="M137" s="127"/>
      <c r="N137" s="19" t="str">
        <f t="shared" si="31"/>
        <v>00</v>
      </c>
      <c r="O137" s="34" t="b">
        <f t="shared" si="32"/>
        <v>0</v>
      </c>
    </row>
    <row r="138" spans="1:15" ht="25" customHeight="1" x14ac:dyDescent="0.2">
      <c r="A138" s="24" t="str">
        <f>IF(物価高騰対策!B138="","",A137+1)</f>
        <v/>
      </c>
      <c r="B138" s="91">
        <f>物価高騰対策!B138</f>
        <v>0</v>
      </c>
      <c r="C138" s="92">
        <f>物価高騰対策!C138</f>
        <v>0</v>
      </c>
      <c r="D138" s="93">
        <f>物価高騰対策!D138</f>
        <v>0</v>
      </c>
      <c r="E138" s="105">
        <f>物価高騰対策!E138</f>
        <v>0</v>
      </c>
      <c r="F138" s="40"/>
      <c r="G138" s="36"/>
      <c r="H138" s="36"/>
      <c r="I138" s="40"/>
      <c r="J138" s="41" t="str">
        <f>IFERROR(VLOOKUP(D138&amp;E138,入力しない!$D$2:$F$47,3,FALSE),"")</f>
        <v/>
      </c>
      <c r="K138" s="42" t="str">
        <f t="shared" si="27"/>
        <v/>
      </c>
      <c r="L138" s="43" t="str">
        <f t="shared" si="29"/>
        <v/>
      </c>
      <c r="M138" s="127"/>
      <c r="N138" s="19" t="str">
        <f t="shared" si="31"/>
        <v>00</v>
      </c>
      <c r="O138" s="34" t="b">
        <f t="shared" si="32"/>
        <v>0</v>
      </c>
    </row>
    <row r="139" spans="1:15" ht="25" customHeight="1" x14ac:dyDescent="0.2">
      <c r="A139" s="24" t="str">
        <f>IF(物価高騰対策!B139="","",A138+1)</f>
        <v/>
      </c>
      <c r="B139" s="91">
        <f>物価高騰対策!B139</f>
        <v>0</v>
      </c>
      <c r="C139" s="92">
        <f>物価高騰対策!C139</f>
        <v>0</v>
      </c>
      <c r="D139" s="93">
        <f>物価高騰対策!D139</f>
        <v>0</v>
      </c>
      <c r="E139" s="105">
        <f>物価高騰対策!E139</f>
        <v>0</v>
      </c>
      <c r="F139" s="40"/>
      <c r="G139" s="36"/>
      <c r="H139" s="36"/>
      <c r="I139" s="40"/>
      <c r="J139" s="41" t="str">
        <f>IFERROR(VLOOKUP(D139&amp;E139,入力しない!$D$2:$F$47,3,FALSE),"")</f>
        <v/>
      </c>
      <c r="K139" s="42" t="str">
        <f t="shared" si="27"/>
        <v/>
      </c>
      <c r="L139" s="43" t="str">
        <f t="shared" si="29"/>
        <v/>
      </c>
      <c r="M139" s="127"/>
      <c r="N139" s="19" t="str">
        <f t="shared" si="31"/>
        <v>00</v>
      </c>
      <c r="O139" s="34" t="b">
        <f t="shared" si="32"/>
        <v>0</v>
      </c>
    </row>
  </sheetData>
  <sheetProtection algorithmName="SHA-512" hashValue="4thQba1MbDkZ/aJGplqD9LwFgHTTFQHOI+oV6xapc1EpMiPjiegBJUt2/w2Mo5/Zjp/awldKb7TSirJf3G1Q6Q==" saltValue="xsseHGmeC9oqWz2txZ8bnw==" spinCount="100000" sheet="1" objects="1" scenarios="1" formatCells="0" formatColumns="0" formatRows="0" insertColumns="0" insertRows="0"/>
  <protectedRanges>
    <protectedRange algorithmName="SHA-512" hashValue="6YB/LPUmIoQ19+9t4JN2b19M2qJgodGOPKMDklt6SmjHq3ymJtcgPgeP0A55WvkWr8TywzyTXRX2KmfCi7gGzA==" saltValue="Am3p3emdLtkei5y6IlCz6Q==" spinCount="100000" sqref="A4:E139 J4:L139" name="車両燃料費高騰対策"/>
  </protectedRanges>
  <mergeCells count="3">
    <mergeCell ref="A1:B1"/>
    <mergeCell ref="B2:L2"/>
    <mergeCell ref="B3:M3"/>
  </mergeCells>
  <phoneticPr fontId="2"/>
  <dataValidations count="3">
    <dataValidation type="custom" allowBlank="1" showInputMessage="1" showErrorMessage="1" sqref="N5:N139" xr:uid="{0B25E3DC-2919-4C96-B5CB-0B48275FA011}">
      <formula1>COUNTIF(N:N,N5)=1</formula1>
    </dataValidation>
    <dataValidation imeMode="on" allowBlank="1" showInputMessage="1" showErrorMessage="1" promptTitle="事業所名" prompt="該当する事業所名を正式名称で記入してください。" sqref="C5:D139" xr:uid="{5BE1684F-164E-4082-AF0A-0875B1FA9ED9}"/>
    <dataValidation imeMode="on" allowBlank="1" showInputMessage="1" showErrorMessage="1" promptTitle="事業所名" sqref="E5:E139" xr:uid="{D4092167-D5B0-47DE-9B86-2B65178B808C}"/>
  </dataValidations>
  <printOptions horizontalCentered="1"/>
  <pageMargins left="0.39370078740157483" right="0.39370078740157483" top="0.78740157480314965" bottom="0.78740157480314965" header="0.39370078740157483" footer="0.39370078740157483"/>
  <pageSetup paperSize="9" scale="59" fitToHeight="0" orientation="landscape" r:id="rId1"/>
  <headerFooter>
    <oddFooter>&amp;C&amp;P/&amp;N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3" id="{EB998DA1-D7F2-468F-B43F-8000A25FA189}">
            <xm:f>物価高騰対策!$D$7=入力しない!$B$47</xm:f>
            <x14:dxf>
              <fill>
                <patternFill>
                  <bgColor theme="0" tint="-0.499984740745262"/>
                </patternFill>
              </fill>
            </x14:dxf>
          </x14:cfRule>
          <xm:sqref>F6:H6</xm:sqref>
        </x14:conditionalFormatting>
        <x14:conditionalFormatting xmlns:xm="http://schemas.microsoft.com/office/excel/2006/main">
          <x14:cfRule type="expression" priority="4" id="{339FE02E-16AD-4911-ACB6-DD5CC5DA017D}">
            <xm:f>物価高騰対策!$D$5=入力しない!$B$47</xm:f>
            <x14:dxf>
              <fill>
                <patternFill>
                  <bgColor theme="0" tint="-0.499984740745262"/>
                </patternFill>
              </fill>
            </x14:dxf>
          </x14:cfRule>
          <xm:sqref>F5:I5 I5:I139</xm:sqref>
        </x14:conditionalFormatting>
        <x14:conditionalFormatting xmlns:xm="http://schemas.microsoft.com/office/excel/2006/main">
          <x14:cfRule type="expression" priority="50" id="{E190BDCE-B2B8-41ED-913B-1E2583081035}">
            <xm:f>OR(D5=入力しない!$B$10,D5=入力しない!$B$12,D5=入力しない!$B$14,D5=入力しない!$B$16,D5=入力しない!$B$20,D5=入力しない!$B$22,D5=入力しない!$B$24,D5=入力しない!$B$26,D5=入力しない!$B$28,D5=入力しない!#REF!,D5=入力しない!$B$30,D5=入力しない!#REF!)</xm:f>
            <x14:dxf>
              <fill>
                <patternFill>
                  <bgColor theme="7" tint="0.79998168889431442"/>
                </patternFill>
              </fill>
            </x14:dxf>
          </x14:cfRule>
          <xm:sqref>I5:I139</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4AD07B-A4D7-41D8-A544-E232AEFBD36E}">
  <sheetPr>
    <tabColor theme="4" tint="0.59999389629810485"/>
    <pageSetUpPr fitToPage="1"/>
  </sheetPr>
  <dimension ref="A1:K140"/>
  <sheetViews>
    <sheetView view="pageBreakPreview" zoomScaleNormal="100" zoomScaleSheetLayoutView="100" workbookViewId="0">
      <pane xSplit="1" ySplit="4" topLeftCell="B5" activePane="bottomRight" state="frozen"/>
      <selection pane="topRight" activeCell="B1" sqref="B1"/>
      <selection pane="bottomLeft" activeCell="A4" sqref="A4"/>
      <selection pane="bottomRight" activeCell="I5" sqref="I5"/>
    </sheetView>
  </sheetViews>
  <sheetFormatPr defaultColWidth="8.7265625" defaultRowHeight="20" x14ac:dyDescent="0.2"/>
  <cols>
    <col min="1" max="1" width="4.08984375" customWidth="1"/>
    <col min="2" max="2" width="18.08984375" bestFit="1" customWidth="1"/>
    <col min="3" max="3" width="25" style="12" customWidth="1"/>
    <col min="4" max="5" width="25" customWidth="1"/>
    <col min="6" max="8" width="20.453125" customWidth="1"/>
    <col min="9" max="9" width="17.6328125" customWidth="1"/>
    <col min="10" max="10" width="24.08984375" style="11" hidden="1" customWidth="1"/>
    <col min="11" max="11" width="27.26953125" style="13" hidden="1" customWidth="1"/>
    <col min="12" max="19" width="8.7265625" customWidth="1"/>
  </cols>
  <sheetData>
    <row r="1" spans="1:11" ht="14" x14ac:dyDescent="0.2">
      <c r="A1" s="227" t="s">
        <v>141</v>
      </c>
      <c r="B1" s="227"/>
      <c r="C1" s="16"/>
      <c r="D1" s="17"/>
      <c r="E1" s="17"/>
      <c r="F1" s="17"/>
      <c r="G1" s="17"/>
      <c r="H1" s="17"/>
      <c r="I1" s="18"/>
      <c r="J1" s="19"/>
      <c r="K1" s="20"/>
    </row>
    <row r="2" spans="1:11" ht="14" x14ac:dyDescent="0.2">
      <c r="A2" s="21"/>
      <c r="B2" s="228" t="s">
        <v>87</v>
      </c>
      <c r="C2" s="228"/>
      <c r="D2" s="228"/>
      <c r="E2" s="228"/>
      <c r="F2" s="228"/>
      <c r="G2" s="228"/>
      <c r="H2" s="228"/>
      <c r="I2" s="22"/>
      <c r="J2" s="19"/>
      <c r="K2" s="20"/>
    </row>
    <row r="3" spans="1:11" ht="28.5" customHeight="1" x14ac:dyDescent="0.2">
      <c r="A3" s="23"/>
      <c r="B3" s="235" t="s">
        <v>102</v>
      </c>
      <c r="C3" s="236"/>
      <c r="D3" s="236"/>
      <c r="E3" s="236"/>
      <c r="F3" s="236"/>
      <c r="G3" s="236"/>
      <c r="H3" s="236"/>
      <c r="I3" s="237"/>
      <c r="J3" s="19"/>
      <c r="K3" s="20"/>
    </row>
    <row r="4" spans="1:11" s="1" customFormat="1" ht="30" customHeight="1" x14ac:dyDescent="0.2">
      <c r="A4" s="24" t="s">
        <v>46</v>
      </c>
      <c r="B4" s="24" t="s">
        <v>42</v>
      </c>
      <c r="C4" s="25" t="s">
        <v>43</v>
      </c>
      <c r="D4" s="24" t="s">
        <v>44</v>
      </c>
      <c r="E4" s="26" t="s">
        <v>106</v>
      </c>
      <c r="F4" s="26" t="s">
        <v>45</v>
      </c>
      <c r="G4" s="114" t="s">
        <v>134</v>
      </c>
      <c r="H4" s="26" t="s">
        <v>133</v>
      </c>
      <c r="I4" s="27" t="s">
        <v>75</v>
      </c>
      <c r="J4" s="19" t="s">
        <v>47</v>
      </c>
      <c r="K4" s="28" t="s">
        <v>49</v>
      </c>
    </row>
    <row r="5" spans="1:11" ht="30" customHeight="1" x14ac:dyDescent="0.2">
      <c r="A5" s="24">
        <f>IF(物価高騰対策!B5="","",1)</f>
        <v>1</v>
      </c>
      <c r="B5" s="91">
        <f>物価高騰対策!B5</f>
        <v>910101234</v>
      </c>
      <c r="C5" s="92" t="str">
        <f>物価高騰対策!C5</f>
        <v>元気ニコニコファーム</v>
      </c>
      <c r="D5" s="93" t="str">
        <f>物価高騰対策!D5</f>
        <v>就労継続支援Ａ型</v>
      </c>
      <c r="E5" s="105" t="str">
        <f>物価高騰対策!E5</f>
        <v>令和7年9月30日まで</v>
      </c>
      <c r="F5" s="33">
        <f>IFERROR(VLOOKUP(D5&amp;E5,入力しない!$D$2:$G$47,4,FALSE),"")</f>
        <v>6900</v>
      </c>
      <c r="G5" s="95">
        <v>20</v>
      </c>
      <c r="H5" s="90">
        <f>IF(物価高騰対策!B5="","",IF(OR(D5="居宅介護・重度訪問介護・同行援護・行動援護・重度障害者等包括支援",D5="自立生活援助",D5="居宅訪問型児童発達支援",D5="保育所等訪問支援",D5="一般相談支援・特定相談支援・障害児相談支援"),"",G5*F5))</f>
        <v>138000</v>
      </c>
      <c r="I5" s="126">
        <f>IF(B5="","",IF(OR(D5="共同生活援助",D5="短期入所",D5="宿泊型自立訓練",D5="施設入所支援",D5="福祉型障害児入所支援",D5="医療型障害児入所支援"),IF(K5=FALSE,"",F5*G5),IF(K5=FALSE,"",H5)))</f>
        <v>138000</v>
      </c>
      <c r="J5" s="19" t="str">
        <f t="shared" ref="J5:J68" si="0">B5&amp;D5</f>
        <v>910101234就労継続支援Ａ型</v>
      </c>
      <c r="K5" s="34" t="b">
        <f>COUNTIF(J:J,J5)=1</f>
        <v>1</v>
      </c>
    </row>
    <row r="6" spans="1:11" ht="30" customHeight="1" x14ac:dyDescent="0.2">
      <c r="A6" s="24">
        <f>IF(物価高騰対策!B6="","",A5+1)</f>
        <v>2</v>
      </c>
      <c r="B6" s="91">
        <f>物価高騰対策!B6</f>
        <v>920601234</v>
      </c>
      <c r="C6" s="92" t="str">
        <f>物価高騰対策!C6</f>
        <v>グループホーム　元気ニコニコ室</v>
      </c>
      <c r="D6" s="93" t="str">
        <f>物価高騰対策!D6</f>
        <v>共同生活援助</v>
      </c>
      <c r="E6" s="105" t="str">
        <f>物価高騰対策!E6</f>
        <v>令和7年10月1日から令和7年12月1日まで</v>
      </c>
      <c r="F6" s="33">
        <f>IFERROR(VLOOKUP(D6&amp;E6,入力しない!$D$2:$G$47,4,FALSE),"")</f>
        <v>10000</v>
      </c>
      <c r="G6" s="95">
        <v>8</v>
      </c>
      <c r="H6" s="90">
        <f>IF(物価高騰対策!B6="","",IF(OR(D6="居宅介護・重度訪問介護・同行援護・行動援護・重度障害者等包括支援",D6="自立生活援助",D6="居宅訪問型児童発達支援",D6="保育所等訪問支援",D6="一般相談支援・特定相談支援・障害児相談支援"),"",G6*F6))</f>
        <v>80000</v>
      </c>
      <c r="I6" s="126">
        <f>IF(B6="","",IF(OR(D6="共同生活援助",D6="短期入所",D6="宿泊型自立訓練",D6="施設入所支援",D6="福祉型障害児入所支援",D6="医療型障害児入所支援"),IF(K6=FALSE,"",F6*G6),IF(K6=FALSE,"",H6)))</f>
        <v>80000</v>
      </c>
      <c r="J6" s="19" t="str">
        <f t="shared" si="0"/>
        <v>920601234共同生活援助</v>
      </c>
      <c r="K6" s="34" t="b">
        <f t="shared" ref="K6:K69" si="1">COUNTIF(J:J,J6)=1</f>
        <v>1</v>
      </c>
    </row>
    <row r="7" spans="1:11" ht="30" customHeight="1" x14ac:dyDescent="0.2">
      <c r="A7" s="24">
        <f>IF(物価高騰対策!B7="","",A6+1)</f>
        <v>3</v>
      </c>
      <c r="B7" s="91">
        <f>物価高騰対策!B7</f>
        <v>910604321</v>
      </c>
      <c r="C7" s="92" t="str">
        <f>物価高騰対策!C7</f>
        <v>居宅介護　元気ニコニコ</v>
      </c>
      <c r="D7" s="93" t="str">
        <f>物価高騰対策!D7</f>
        <v>居宅介護・重度訪問介護・同行援護・行動援護・重度障害者等包括支援</v>
      </c>
      <c r="E7" s="105" t="str">
        <f>物価高騰対策!E7</f>
        <v>令和7年9月30日まで</v>
      </c>
      <c r="F7" s="33">
        <f>IFERROR(VLOOKUP(D7&amp;E7,入力しない!$D$2:$G$47,4,FALSE),"")</f>
        <v>0</v>
      </c>
      <c r="G7" s="95"/>
      <c r="H7" s="90" t="str">
        <f>IF(物価高騰対策!B7="","",IF(OR(D7="居宅介護・重度訪問介護・同行援護・行動援護・重度障害者等包括支援",D7="自立生活援助",D7="居宅訪問型児童発達支援",D7="保育所等訪問支援",D7="一般相談支援・特定相談支援・障害児相談支援"),"",G7*F7))</f>
        <v/>
      </c>
      <c r="I7" s="126" t="str">
        <f t="shared" ref="I7:I50" si="2">IF(B7="","",IF(OR(D7="共同生活援助",D7="短期入所",D7="宿泊型自立訓練",D7="施設入所支援",D7="福祉型障害児入所支援",D7="医療型障害児入所支援"),IF(K7=FALSE,"",F7*G7),IF(K7=FALSE,"",H7)))</f>
        <v/>
      </c>
      <c r="J7" s="19" t="str">
        <f t="shared" si="0"/>
        <v>910604321居宅介護・重度訪問介護・同行援護・行動援護・重度障害者等包括支援</v>
      </c>
      <c r="K7" s="34" t="b">
        <f t="shared" si="1"/>
        <v>1</v>
      </c>
    </row>
    <row r="8" spans="1:11" ht="30" customHeight="1" x14ac:dyDescent="0.2">
      <c r="A8" s="24">
        <f>IF(物価高騰対策!B8="","",A7+1)</f>
        <v>4</v>
      </c>
      <c r="B8" s="91">
        <f>物価高騰対策!B8</f>
        <v>951004321</v>
      </c>
      <c r="C8" s="92" t="str">
        <f>物価高騰対策!C8</f>
        <v>元気ニコニコ相談支援</v>
      </c>
      <c r="D8" s="93" t="str">
        <f>物価高騰対策!D8</f>
        <v>一般相談支援・特定相談支援・障害児相談支援</v>
      </c>
      <c r="E8" s="105" t="str">
        <f>物価高騰対策!E8</f>
        <v>令和7年10月1日から令和7年12月1日まで</v>
      </c>
      <c r="F8" s="33">
        <f>IFERROR(VLOOKUP(D8&amp;E8,入力しない!$D$2:$G$47,4,FALSE),"")</f>
        <v>0</v>
      </c>
      <c r="G8" s="95"/>
      <c r="H8" s="90" t="str">
        <f>IF(物価高騰対策!B8="","",IF(OR(D8="居宅介護・重度訪問介護・同行援護・行動援護・重度障害者等包括支援",D8="自立生活援助",D8="居宅訪問型児童発達支援",D8="保育所等訪問支援",D8="一般相談支援・特定相談支援・障害児相談支援"),"",G8*F8))</f>
        <v/>
      </c>
      <c r="I8" s="126" t="str">
        <f t="shared" si="2"/>
        <v/>
      </c>
      <c r="J8" s="19" t="str">
        <f t="shared" si="0"/>
        <v>951004321一般相談支援・特定相談支援・障害児相談支援</v>
      </c>
      <c r="K8" s="34" t="b">
        <f t="shared" si="1"/>
        <v>1</v>
      </c>
    </row>
    <row r="9" spans="1:11" ht="30" customHeight="1" x14ac:dyDescent="0.2">
      <c r="A9" s="24">
        <f>IF(物価高騰対策!B9="","",A8+1)</f>
        <v>5</v>
      </c>
      <c r="B9" s="91">
        <f>物価高騰対策!B9</f>
        <v>951004321</v>
      </c>
      <c r="C9" s="92" t="str">
        <f>物価高騰対策!C9</f>
        <v>元気ニコニコクラブ</v>
      </c>
      <c r="D9" s="93" t="str">
        <f>物価高騰対策!D9</f>
        <v>放課後等デイサービス</v>
      </c>
      <c r="E9" s="105" t="str">
        <f>物価高騰対策!E9</f>
        <v>令和7年9月30日まで</v>
      </c>
      <c r="F9" s="33">
        <f>IFERROR(VLOOKUP(D9&amp;E9,入力しない!$D$2:$G$47,4,FALSE),"")</f>
        <v>6900</v>
      </c>
      <c r="G9" s="95">
        <v>0</v>
      </c>
      <c r="H9" s="90">
        <f>IF(物価高騰対策!B9="","",IF(OR(D9="居宅介護・重度訪問介護・同行援護・行動援護・重度障害者等包括支援",D9="自立生活援助",D9="居宅訪問型児童発達支援",D9="保育所等訪問支援",D9="一般相談支援・特定相談支援・障害児相談支援"),"",G9*F9))</f>
        <v>0</v>
      </c>
      <c r="I9" s="126">
        <f t="shared" si="2"/>
        <v>0</v>
      </c>
      <c r="J9" s="19" t="str">
        <f t="shared" si="0"/>
        <v>951004321放課後等デイサービス</v>
      </c>
      <c r="K9" s="34" t="b">
        <f t="shared" si="1"/>
        <v>1</v>
      </c>
    </row>
    <row r="10" spans="1:11" ht="30" customHeight="1" x14ac:dyDescent="0.2">
      <c r="A10" s="24" t="str">
        <f>IF(物価高騰対策!B10="","",A9+1)</f>
        <v/>
      </c>
      <c r="B10" s="91">
        <f>物価高騰対策!B10</f>
        <v>0</v>
      </c>
      <c r="C10" s="92">
        <f>物価高騰対策!C10</f>
        <v>0</v>
      </c>
      <c r="D10" s="93">
        <f>物価高騰対策!D10</f>
        <v>0</v>
      </c>
      <c r="E10" s="105">
        <f>物価高騰対策!E10</f>
        <v>0</v>
      </c>
      <c r="F10" s="33" t="str">
        <f>IFERROR(VLOOKUP(D10&amp;E10,入力しない!$D$2:$G$47,4,FALSE),"")</f>
        <v/>
      </c>
      <c r="G10" s="95"/>
      <c r="H10" s="90" t="str">
        <f>IF(物価高騰対策!B10="","",IF(OR(D10="居宅介護・重度訪問介護・同行援護・行動援護・重度障害者等包括支援",D10="自立生活援助",D10="居宅訪問型児童発達支援",D10="保育所等訪問支援",D10="一般相談支援・特定相談支援・障害児相談支援"),"",G10*F10))</f>
        <v/>
      </c>
      <c r="I10" s="126" t="str">
        <f t="shared" si="2"/>
        <v/>
      </c>
      <c r="J10" s="19" t="str">
        <f t="shared" si="0"/>
        <v>00</v>
      </c>
      <c r="K10" s="34" t="b">
        <f t="shared" si="1"/>
        <v>0</v>
      </c>
    </row>
    <row r="11" spans="1:11" ht="30" customHeight="1" x14ac:dyDescent="0.2">
      <c r="A11" s="24" t="str">
        <f>IF(物価高騰対策!B11="","",A10+1)</f>
        <v/>
      </c>
      <c r="B11" s="91">
        <f>物価高騰対策!B11</f>
        <v>0</v>
      </c>
      <c r="C11" s="92">
        <f>物価高騰対策!C11</f>
        <v>0</v>
      </c>
      <c r="D11" s="93">
        <f>物価高騰対策!D11</f>
        <v>0</v>
      </c>
      <c r="E11" s="105">
        <f>物価高騰対策!E11</f>
        <v>0</v>
      </c>
      <c r="F11" s="33" t="str">
        <f>IFERROR(VLOOKUP(D11&amp;E11,入力しない!$D$2:$G$47,4,FALSE),"")</f>
        <v/>
      </c>
      <c r="G11" s="95"/>
      <c r="H11" s="90" t="str">
        <f>IF(物価高騰対策!B11="","",IF(OR(D11="居宅介護・重度訪問介護・同行援護・行動援護・重度障害者等包括支援",D11="自立生活援助",D11="居宅訪問型児童発達支援",D11="保育所等訪問支援",D11="一般相談支援・特定相談支援・障害児相談支援"),"",G11*F11))</f>
        <v/>
      </c>
      <c r="I11" s="126" t="str">
        <f t="shared" si="2"/>
        <v/>
      </c>
      <c r="J11" s="19" t="str">
        <f t="shared" si="0"/>
        <v>00</v>
      </c>
      <c r="K11" s="34" t="b">
        <f t="shared" si="1"/>
        <v>0</v>
      </c>
    </row>
    <row r="12" spans="1:11" ht="30" customHeight="1" x14ac:dyDescent="0.2">
      <c r="A12" s="24" t="str">
        <f>IF(物価高騰対策!B12="","",A11+1)</f>
        <v/>
      </c>
      <c r="B12" s="91">
        <f>物価高騰対策!B12</f>
        <v>0</v>
      </c>
      <c r="C12" s="92">
        <f>物価高騰対策!C12</f>
        <v>0</v>
      </c>
      <c r="D12" s="93">
        <f>物価高騰対策!D12</f>
        <v>0</v>
      </c>
      <c r="E12" s="105">
        <f>物価高騰対策!E12</f>
        <v>0</v>
      </c>
      <c r="F12" s="33" t="str">
        <f>IFERROR(VLOOKUP(D12&amp;E12,入力しない!$D$2:$G$47,4,FALSE),"")</f>
        <v/>
      </c>
      <c r="G12" s="95"/>
      <c r="H12" s="90" t="str">
        <f>IF(物価高騰対策!B12="","",IF(OR(D12="居宅介護・重度訪問介護・同行援護・行動援護・重度障害者等包括支援",D12="自立生活援助",D12="居宅訪問型児童発達支援",D12="保育所等訪問支援",D12="一般相談支援・特定相談支援・障害児相談支援"),"",G12*F12))</f>
        <v/>
      </c>
      <c r="I12" s="126" t="str">
        <f t="shared" si="2"/>
        <v/>
      </c>
      <c r="J12" s="19" t="str">
        <f t="shared" si="0"/>
        <v>00</v>
      </c>
      <c r="K12" s="34" t="b">
        <f t="shared" si="1"/>
        <v>0</v>
      </c>
    </row>
    <row r="13" spans="1:11" ht="30" customHeight="1" x14ac:dyDescent="0.2">
      <c r="A13" s="24" t="str">
        <f>IF(物価高騰対策!B13="","",A12+1)</f>
        <v/>
      </c>
      <c r="B13" s="91">
        <f>物価高騰対策!B13</f>
        <v>0</v>
      </c>
      <c r="C13" s="92">
        <f>物価高騰対策!C13</f>
        <v>0</v>
      </c>
      <c r="D13" s="93">
        <f>物価高騰対策!D13</f>
        <v>0</v>
      </c>
      <c r="E13" s="105">
        <f>物価高騰対策!E13</f>
        <v>0</v>
      </c>
      <c r="F13" s="33" t="str">
        <f>IFERROR(VLOOKUP(D13&amp;E13,入力しない!$D$2:$G$47,4,FALSE),"")</f>
        <v/>
      </c>
      <c r="G13" s="95"/>
      <c r="H13" s="90" t="str">
        <f>IF(物価高騰対策!B13="","",IF(OR(D13="居宅介護・重度訪問介護・同行援護・行動援護・重度障害者等包括支援",D13="自立生活援助",D13="居宅訪問型児童発達支援",D13="保育所等訪問支援",D13="一般相談支援・特定相談支援・障害児相談支援"),"",G13*F13))</f>
        <v/>
      </c>
      <c r="I13" s="126" t="str">
        <f t="shared" si="2"/>
        <v/>
      </c>
      <c r="J13" s="19" t="str">
        <f t="shared" si="0"/>
        <v>00</v>
      </c>
      <c r="K13" s="34" t="b">
        <f t="shared" si="1"/>
        <v>0</v>
      </c>
    </row>
    <row r="14" spans="1:11" ht="30" customHeight="1" x14ac:dyDescent="0.2">
      <c r="A14" s="24" t="str">
        <f>IF(物価高騰対策!B14="","",A13+1)</f>
        <v/>
      </c>
      <c r="B14" s="91">
        <f>物価高騰対策!B14</f>
        <v>0</v>
      </c>
      <c r="C14" s="92">
        <f>物価高騰対策!C14</f>
        <v>0</v>
      </c>
      <c r="D14" s="93">
        <f>物価高騰対策!D14</f>
        <v>0</v>
      </c>
      <c r="E14" s="105">
        <f>物価高騰対策!E14</f>
        <v>0</v>
      </c>
      <c r="F14" s="33" t="str">
        <f>IFERROR(VLOOKUP(D14&amp;E14,入力しない!$D$2:$G$47,4,FALSE),"")</f>
        <v/>
      </c>
      <c r="G14" s="95"/>
      <c r="H14" s="90" t="str">
        <f>IF(物価高騰対策!B14="","",IF(OR(D14="居宅介護・重度訪問介護・同行援護・行動援護・重度障害者等包括支援",D14="自立生活援助",D14="居宅訪問型児童発達支援",D14="保育所等訪問支援",D14="一般相談支援・特定相談支援・障害児相談支援"),"",G14*F14))</f>
        <v/>
      </c>
      <c r="I14" s="126" t="str">
        <f t="shared" si="2"/>
        <v/>
      </c>
      <c r="J14" s="19" t="str">
        <f t="shared" si="0"/>
        <v>00</v>
      </c>
      <c r="K14" s="34" t="b">
        <f t="shared" si="1"/>
        <v>0</v>
      </c>
    </row>
    <row r="15" spans="1:11" ht="30" customHeight="1" x14ac:dyDescent="0.2">
      <c r="A15" s="24" t="str">
        <f>IF(物価高騰対策!B15="","",A14+1)</f>
        <v/>
      </c>
      <c r="B15" s="91">
        <f>物価高騰対策!B15</f>
        <v>0</v>
      </c>
      <c r="C15" s="92">
        <f>物価高騰対策!C15</f>
        <v>0</v>
      </c>
      <c r="D15" s="93">
        <f>物価高騰対策!D15</f>
        <v>0</v>
      </c>
      <c r="E15" s="105">
        <f>物価高騰対策!E15</f>
        <v>0</v>
      </c>
      <c r="F15" s="33" t="str">
        <f>IFERROR(VLOOKUP(D15&amp;E15,入力しない!$D$2:$G$47,4,FALSE),"")</f>
        <v/>
      </c>
      <c r="G15" s="95"/>
      <c r="H15" s="90" t="str">
        <f>IF(物価高騰対策!B15="","",IF(OR(D15="居宅介護・重度訪問介護・同行援護・行動援護・重度障害者等包括支援",D15="自立生活援助",D15="居宅訪問型児童発達支援",D15="保育所等訪問支援",D15="一般相談支援・特定相談支援・障害児相談支援"),"",G15*F15))</f>
        <v/>
      </c>
      <c r="I15" s="126" t="str">
        <f t="shared" si="2"/>
        <v/>
      </c>
      <c r="J15" s="19" t="str">
        <f t="shared" si="0"/>
        <v>00</v>
      </c>
      <c r="K15" s="34" t="b">
        <f t="shared" si="1"/>
        <v>0</v>
      </c>
    </row>
    <row r="16" spans="1:11" ht="30" customHeight="1" x14ac:dyDescent="0.2">
      <c r="A16" s="24" t="str">
        <f>IF(物価高騰対策!B16="","",A15+1)</f>
        <v/>
      </c>
      <c r="B16" s="91">
        <f>物価高騰対策!B16</f>
        <v>0</v>
      </c>
      <c r="C16" s="92">
        <f>物価高騰対策!C16</f>
        <v>0</v>
      </c>
      <c r="D16" s="93">
        <f>物価高騰対策!D16</f>
        <v>0</v>
      </c>
      <c r="E16" s="105">
        <f>物価高騰対策!E16</f>
        <v>0</v>
      </c>
      <c r="F16" s="33" t="str">
        <f>IFERROR(VLOOKUP(D16&amp;E16,入力しない!$D$2:$G$47,4,FALSE),"")</f>
        <v/>
      </c>
      <c r="G16" s="95"/>
      <c r="H16" s="90" t="str">
        <f>IF(物価高騰対策!B16="","",IF(OR(D16="居宅介護・重度訪問介護・同行援護・行動援護・重度障害者等包括支援",D16="自立生活援助",D16="居宅訪問型児童発達支援",D16="保育所等訪問支援",D16="一般相談支援・特定相談支援・障害児相談支援"),"",G16*F16))</f>
        <v/>
      </c>
      <c r="I16" s="126" t="str">
        <f t="shared" si="2"/>
        <v/>
      </c>
      <c r="J16" s="19" t="str">
        <f t="shared" si="0"/>
        <v>00</v>
      </c>
      <c r="K16" s="34" t="b">
        <f t="shared" si="1"/>
        <v>0</v>
      </c>
    </row>
    <row r="17" spans="1:11" ht="30" customHeight="1" x14ac:dyDescent="0.2">
      <c r="A17" s="24" t="str">
        <f>IF(物価高騰対策!B17="","",A16+1)</f>
        <v/>
      </c>
      <c r="B17" s="91">
        <f>物価高騰対策!B17</f>
        <v>0</v>
      </c>
      <c r="C17" s="92">
        <f>物価高騰対策!C17</f>
        <v>0</v>
      </c>
      <c r="D17" s="93">
        <f>物価高騰対策!D17</f>
        <v>0</v>
      </c>
      <c r="E17" s="105">
        <f>物価高騰対策!E17</f>
        <v>0</v>
      </c>
      <c r="F17" s="33" t="str">
        <f>IFERROR(VLOOKUP(D17&amp;E17,入力しない!$D$2:$G$47,4,FALSE),"")</f>
        <v/>
      </c>
      <c r="G17" s="95"/>
      <c r="H17" s="90" t="str">
        <f>IF(物価高騰対策!B17="","",IF(OR(D17="居宅介護・重度訪問介護・同行援護・行動援護・重度障害者等包括支援",D17="自立生活援助",D17="居宅訪問型児童発達支援",D17="保育所等訪問支援",D17="一般相談支援・特定相談支援・障害児相談支援"),"",G17*F17))</f>
        <v/>
      </c>
      <c r="I17" s="126" t="str">
        <f t="shared" si="2"/>
        <v/>
      </c>
      <c r="J17" s="19" t="str">
        <f t="shared" si="0"/>
        <v>00</v>
      </c>
      <c r="K17" s="34" t="b">
        <f t="shared" si="1"/>
        <v>0</v>
      </c>
    </row>
    <row r="18" spans="1:11" ht="30" customHeight="1" x14ac:dyDescent="0.2">
      <c r="A18" s="24" t="str">
        <f>IF(物価高騰対策!B18="","",A17+1)</f>
        <v/>
      </c>
      <c r="B18" s="91">
        <f>物価高騰対策!B18</f>
        <v>0</v>
      </c>
      <c r="C18" s="92">
        <f>物価高騰対策!C18</f>
        <v>0</v>
      </c>
      <c r="D18" s="93">
        <f>物価高騰対策!D18</f>
        <v>0</v>
      </c>
      <c r="E18" s="105">
        <f>物価高騰対策!E18</f>
        <v>0</v>
      </c>
      <c r="F18" s="33" t="str">
        <f>IFERROR(VLOOKUP(D18&amp;E18,入力しない!$D$2:$G$47,4,FALSE),"")</f>
        <v/>
      </c>
      <c r="G18" s="95"/>
      <c r="H18" s="90" t="str">
        <f>IF(物価高騰対策!B18="","",IF(OR(D18="居宅介護・重度訪問介護・同行援護・行動援護・重度障害者等包括支援",D18="自立生活援助",D18="居宅訪問型児童発達支援",D18="保育所等訪問支援",D18="一般相談支援・特定相談支援・障害児相談支援"),"",G18*F18))</f>
        <v/>
      </c>
      <c r="I18" s="126" t="str">
        <f t="shared" si="2"/>
        <v/>
      </c>
      <c r="J18" s="19" t="str">
        <f t="shared" si="0"/>
        <v>00</v>
      </c>
      <c r="K18" s="34" t="b">
        <f t="shared" si="1"/>
        <v>0</v>
      </c>
    </row>
    <row r="19" spans="1:11" ht="30" customHeight="1" x14ac:dyDescent="0.2">
      <c r="A19" s="24" t="str">
        <f>IF(物価高騰対策!B19="","",A18+1)</f>
        <v/>
      </c>
      <c r="B19" s="91">
        <f>物価高騰対策!B19</f>
        <v>0</v>
      </c>
      <c r="C19" s="92">
        <f>物価高騰対策!C19</f>
        <v>0</v>
      </c>
      <c r="D19" s="93">
        <f>物価高騰対策!D19</f>
        <v>0</v>
      </c>
      <c r="E19" s="105">
        <f>物価高騰対策!E19</f>
        <v>0</v>
      </c>
      <c r="F19" s="33" t="str">
        <f>IFERROR(VLOOKUP(D19&amp;E19,入力しない!$D$2:$G$47,4,FALSE),"")</f>
        <v/>
      </c>
      <c r="G19" s="95"/>
      <c r="H19" s="90" t="str">
        <f>IF(物価高騰対策!B19="","",IF(OR(D19="居宅介護・重度訪問介護・同行援護・行動援護・重度障害者等包括支援",D19="自立生活援助",D19="居宅訪問型児童発達支援",D19="保育所等訪問支援",D19="一般相談支援・特定相談支援・障害児相談支援"),"",G19*F19))</f>
        <v/>
      </c>
      <c r="I19" s="126" t="str">
        <f t="shared" si="2"/>
        <v/>
      </c>
      <c r="J19" s="19" t="str">
        <f t="shared" si="0"/>
        <v>00</v>
      </c>
      <c r="K19" s="34" t="b">
        <f t="shared" si="1"/>
        <v>0</v>
      </c>
    </row>
    <row r="20" spans="1:11" ht="30" customHeight="1" x14ac:dyDescent="0.2">
      <c r="A20" s="24" t="str">
        <f>IF(物価高騰対策!B20="","",A19+1)</f>
        <v/>
      </c>
      <c r="B20" s="91">
        <f>物価高騰対策!B20</f>
        <v>0</v>
      </c>
      <c r="C20" s="92">
        <f>物価高騰対策!C20</f>
        <v>0</v>
      </c>
      <c r="D20" s="93">
        <f>物価高騰対策!D20</f>
        <v>0</v>
      </c>
      <c r="E20" s="105">
        <f>物価高騰対策!E20</f>
        <v>0</v>
      </c>
      <c r="F20" s="33" t="str">
        <f>IFERROR(VLOOKUP(D20&amp;E20,入力しない!$D$2:$G$47,4,FALSE),"")</f>
        <v/>
      </c>
      <c r="G20" s="95"/>
      <c r="H20" s="90" t="str">
        <f>IF(物価高騰対策!B20="","",IF(OR(D20="居宅介護・重度訪問介護・同行援護・行動援護・重度障害者等包括支援",D20="自立生活援助",D20="居宅訪問型児童発達支援",D20="保育所等訪問支援",D20="一般相談支援・特定相談支援・障害児相談支援"),"",G20*F20))</f>
        <v/>
      </c>
      <c r="I20" s="126" t="str">
        <f t="shared" si="2"/>
        <v/>
      </c>
      <c r="J20" s="19" t="str">
        <f t="shared" si="0"/>
        <v>00</v>
      </c>
      <c r="K20" s="34" t="b">
        <f t="shared" si="1"/>
        <v>0</v>
      </c>
    </row>
    <row r="21" spans="1:11" ht="30" customHeight="1" x14ac:dyDescent="0.2">
      <c r="A21" s="24" t="str">
        <f>IF(物価高騰対策!B21="","",A20+1)</f>
        <v/>
      </c>
      <c r="B21" s="91">
        <f>物価高騰対策!B21</f>
        <v>0</v>
      </c>
      <c r="C21" s="92">
        <f>物価高騰対策!C21</f>
        <v>0</v>
      </c>
      <c r="D21" s="93">
        <f>物価高騰対策!D21</f>
        <v>0</v>
      </c>
      <c r="E21" s="105">
        <f>物価高騰対策!E21</f>
        <v>0</v>
      </c>
      <c r="F21" s="33" t="str">
        <f>IFERROR(VLOOKUP(D21&amp;E21,入力しない!$D$2:$G$47,4,FALSE),"")</f>
        <v/>
      </c>
      <c r="G21" s="95"/>
      <c r="H21" s="90" t="str">
        <f>IF(物価高騰対策!B21="","",IF(OR(D21="居宅介護・重度訪問介護・同行援護・行動援護・重度障害者等包括支援",D21="自立生活援助",D21="居宅訪問型児童発達支援",D21="保育所等訪問支援",D21="一般相談支援・特定相談支援・障害児相談支援"),"",G21*F21))</f>
        <v/>
      </c>
      <c r="I21" s="126" t="str">
        <f t="shared" si="2"/>
        <v/>
      </c>
      <c r="J21" s="19" t="str">
        <f t="shared" si="0"/>
        <v>00</v>
      </c>
      <c r="K21" s="34" t="b">
        <f t="shared" si="1"/>
        <v>0</v>
      </c>
    </row>
    <row r="22" spans="1:11" ht="30" customHeight="1" x14ac:dyDescent="0.2">
      <c r="A22" s="24" t="str">
        <f>IF(物価高騰対策!B22="","",A21+1)</f>
        <v/>
      </c>
      <c r="B22" s="91">
        <f>物価高騰対策!B22</f>
        <v>0</v>
      </c>
      <c r="C22" s="92">
        <f>物価高騰対策!C22</f>
        <v>0</v>
      </c>
      <c r="D22" s="93">
        <f>物価高騰対策!D22</f>
        <v>0</v>
      </c>
      <c r="E22" s="105">
        <f>物価高騰対策!E22</f>
        <v>0</v>
      </c>
      <c r="F22" s="33" t="str">
        <f>IFERROR(VLOOKUP(D22&amp;E22,入力しない!$D$2:$G$47,4,FALSE),"")</f>
        <v/>
      </c>
      <c r="G22" s="95"/>
      <c r="H22" s="90" t="str">
        <f>IF(物価高騰対策!B22="","",IF(OR(D22="居宅介護・重度訪問介護・同行援護・行動援護・重度障害者等包括支援",D22="自立生活援助",D22="居宅訪問型児童発達支援",D22="保育所等訪問支援",D22="一般相談支援・特定相談支援・障害児相談支援"),"",G22*F22))</f>
        <v/>
      </c>
      <c r="I22" s="126" t="str">
        <f t="shared" si="2"/>
        <v/>
      </c>
      <c r="J22" s="19" t="str">
        <f t="shared" si="0"/>
        <v>00</v>
      </c>
      <c r="K22" s="34" t="b">
        <f t="shared" si="1"/>
        <v>0</v>
      </c>
    </row>
    <row r="23" spans="1:11" ht="30" customHeight="1" x14ac:dyDescent="0.2">
      <c r="A23" s="24" t="str">
        <f>IF(物価高騰対策!B23="","",A22+1)</f>
        <v/>
      </c>
      <c r="B23" s="91">
        <f>物価高騰対策!B23</f>
        <v>0</v>
      </c>
      <c r="C23" s="92">
        <f>物価高騰対策!C23</f>
        <v>0</v>
      </c>
      <c r="D23" s="93">
        <f>物価高騰対策!D23</f>
        <v>0</v>
      </c>
      <c r="E23" s="105">
        <f>物価高騰対策!E23</f>
        <v>0</v>
      </c>
      <c r="F23" s="33" t="str">
        <f>IFERROR(VLOOKUP(D23&amp;E23,入力しない!$D$2:$G$47,4,FALSE),"")</f>
        <v/>
      </c>
      <c r="G23" s="95"/>
      <c r="H23" s="90" t="str">
        <f>IF(物価高騰対策!B23="","",IF(OR(D23="居宅介護・重度訪問介護・同行援護・行動援護・重度障害者等包括支援",D23="自立生活援助",D23="居宅訪問型児童発達支援",D23="保育所等訪問支援",D23="一般相談支援・特定相談支援・障害児相談支援"),"",G23*F23))</f>
        <v/>
      </c>
      <c r="I23" s="126" t="str">
        <f t="shared" si="2"/>
        <v/>
      </c>
      <c r="J23" s="19" t="str">
        <f t="shared" si="0"/>
        <v>00</v>
      </c>
      <c r="K23" s="34" t="b">
        <f t="shared" si="1"/>
        <v>0</v>
      </c>
    </row>
    <row r="24" spans="1:11" ht="30" customHeight="1" x14ac:dyDescent="0.2">
      <c r="A24" s="24" t="str">
        <f>IF(物価高騰対策!B24="","",A23+1)</f>
        <v/>
      </c>
      <c r="B24" s="91">
        <f>物価高騰対策!B24</f>
        <v>0</v>
      </c>
      <c r="C24" s="92">
        <f>物価高騰対策!C24</f>
        <v>0</v>
      </c>
      <c r="D24" s="93">
        <f>物価高騰対策!D24</f>
        <v>0</v>
      </c>
      <c r="E24" s="105">
        <f>物価高騰対策!E24</f>
        <v>0</v>
      </c>
      <c r="F24" s="33" t="str">
        <f>IFERROR(VLOOKUP(D24&amp;E24,入力しない!$D$2:$G$47,4,FALSE),"")</f>
        <v/>
      </c>
      <c r="G24" s="95"/>
      <c r="H24" s="90" t="str">
        <f>IF(物価高騰対策!B24="","",IF(OR(D24="居宅介護・重度訪問介護・同行援護・行動援護・重度障害者等包括支援",D24="自立生活援助",D24="居宅訪問型児童発達支援",D24="保育所等訪問支援",D24="一般相談支援・特定相談支援・障害児相談支援"),"",G24*F24))</f>
        <v/>
      </c>
      <c r="I24" s="126" t="str">
        <f t="shared" si="2"/>
        <v/>
      </c>
      <c r="J24" s="19" t="str">
        <f t="shared" si="0"/>
        <v>00</v>
      </c>
      <c r="K24" s="34" t="b">
        <f t="shared" si="1"/>
        <v>0</v>
      </c>
    </row>
    <row r="25" spans="1:11" ht="30" customHeight="1" x14ac:dyDescent="0.2">
      <c r="A25" s="24" t="str">
        <f>IF(物価高騰対策!B25="","",A24+1)</f>
        <v/>
      </c>
      <c r="B25" s="91">
        <f>物価高騰対策!B25</f>
        <v>0</v>
      </c>
      <c r="C25" s="92">
        <f>物価高騰対策!C25</f>
        <v>0</v>
      </c>
      <c r="D25" s="93">
        <f>物価高騰対策!D25</f>
        <v>0</v>
      </c>
      <c r="E25" s="105">
        <f>物価高騰対策!E25</f>
        <v>0</v>
      </c>
      <c r="F25" s="33" t="str">
        <f>IFERROR(VLOOKUP(D25&amp;E25,入力しない!$D$2:$G$47,4,FALSE),"")</f>
        <v/>
      </c>
      <c r="G25" s="95"/>
      <c r="H25" s="90" t="str">
        <f>IF(物価高騰対策!B25="","",IF(OR(D25="居宅介護・重度訪問介護・同行援護・行動援護・重度障害者等包括支援",D25="自立生活援助",D25="居宅訪問型児童発達支援",D25="保育所等訪問支援",D25="一般相談支援・特定相談支援・障害児相談支援"),"",G25*F25))</f>
        <v/>
      </c>
      <c r="I25" s="126" t="str">
        <f t="shared" si="2"/>
        <v/>
      </c>
      <c r="J25" s="19" t="str">
        <f t="shared" si="0"/>
        <v>00</v>
      </c>
      <c r="K25" s="34" t="b">
        <f t="shared" si="1"/>
        <v>0</v>
      </c>
    </row>
    <row r="26" spans="1:11" ht="30" customHeight="1" x14ac:dyDescent="0.2">
      <c r="A26" s="24" t="str">
        <f>IF(物価高騰対策!B26="","",A25+1)</f>
        <v/>
      </c>
      <c r="B26" s="91">
        <f>物価高騰対策!B26</f>
        <v>0</v>
      </c>
      <c r="C26" s="92">
        <f>物価高騰対策!C26</f>
        <v>0</v>
      </c>
      <c r="D26" s="93">
        <f>物価高騰対策!D26</f>
        <v>0</v>
      </c>
      <c r="E26" s="105">
        <f>物価高騰対策!E26</f>
        <v>0</v>
      </c>
      <c r="F26" s="33" t="str">
        <f>IFERROR(VLOOKUP(D26&amp;E26,入力しない!$D$2:$G$47,4,FALSE),"")</f>
        <v/>
      </c>
      <c r="G26" s="95"/>
      <c r="H26" s="90" t="str">
        <f>IF(物価高騰対策!B26="","",IF(OR(D26="居宅介護・重度訪問介護・同行援護・行動援護・重度障害者等包括支援",D26="自立生活援助",D26="居宅訪問型児童発達支援",D26="保育所等訪問支援",D26="一般相談支援・特定相談支援・障害児相談支援"),"",G26*F26))</f>
        <v/>
      </c>
      <c r="I26" s="126" t="str">
        <f t="shared" si="2"/>
        <v/>
      </c>
      <c r="J26" s="19" t="str">
        <f t="shared" si="0"/>
        <v>00</v>
      </c>
      <c r="K26" s="34" t="b">
        <f t="shared" si="1"/>
        <v>0</v>
      </c>
    </row>
    <row r="27" spans="1:11" ht="30" customHeight="1" x14ac:dyDescent="0.2">
      <c r="A27" s="24" t="str">
        <f>IF(物価高騰対策!B27="","",A26+1)</f>
        <v/>
      </c>
      <c r="B27" s="91">
        <f>物価高騰対策!B27</f>
        <v>0</v>
      </c>
      <c r="C27" s="92">
        <f>物価高騰対策!C27</f>
        <v>0</v>
      </c>
      <c r="D27" s="93">
        <f>物価高騰対策!D27</f>
        <v>0</v>
      </c>
      <c r="E27" s="105">
        <f>物価高騰対策!E27</f>
        <v>0</v>
      </c>
      <c r="F27" s="33" t="str">
        <f>IFERROR(VLOOKUP(D27&amp;E27,入力しない!$D$2:$G$47,4,FALSE),"")</f>
        <v/>
      </c>
      <c r="G27" s="95"/>
      <c r="H27" s="90" t="str">
        <f>IF(物価高騰対策!B27="","",IF(OR(D27="居宅介護・重度訪問介護・同行援護・行動援護・重度障害者等包括支援",D27="自立生活援助",D27="居宅訪問型児童発達支援",D27="保育所等訪問支援",D27="一般相談支援・特定相談支援・障害児相談支援"),"",G27*F27))</f>
        <v/>
      </c>
      <c r="I27" s="126" t="str">
        <f t="shared" si="2"/>
        <v/>
      </c>
      <c r="J27" s="19" t="str">
        <f t="shared" si="0"/>
        <v>00</v>
      </c>
      <c r="K27" s="34" t="b">
        <f t="shared" si="1"/>
        <v>0</v>
      </c>
    </row>
    <row r="28" spans="1:11" ht="30" customHeight="1" x14ac:dyDescent="0.2">
      <c r="A28" s="24" t="str">
        <f>IF(物価高騰対策!B28="","",A27+1)</f>
        <v/>
      </c>
      <c r="B28" s="91">
        <f>物価高騰対策!B28</f>
        <v>0</v>
      </c>
      <c r="C28" s="92">
        <f>物価高騰対策!C28</f>
        <v>0</v>
      </c>
      <c r="D28" s="93">
        <f>物価高騰対策!D28</f>
        <v>0</v>
      </c>
      <c r="E28" s="105">
        <f>物価高騰対策!E28</f>
        <v>0</v>
      </c>
      <c r="F28" s="33" t="str">
        <f>IFERROR(VLOOKUP(D28&amp;E28,入力しない!$D$2:$G$47,4,FALSE),"")</f>
        <v/>
      </c>
      <c r="G28" s="95"/>
      <c r="H28" s="90" t="str">
        <f>IF(物価高騰対策!B28="","",IF(OR(D28="居宅介護・重度訪問介護・同行援護・行動援護・重度障害者等包括支援",D28="自立生活援助",D28="居宅訪問型児童発達支援",D28="保育所等訪問支援",D28="一般相談支援・特定相談支援・障害児相談支援"),"",G28*F28))</f>
        <v/>
      </c>
      <c r="I28" s="126" t="str">
        <f t="shared" si="2"/>
        <v/>
      </c>
      <c r="J28" s="19" t="str">
        <f t="shared" si="0"/>
        <v>00</v>
      </c>
      <c r="K28" s="34" t="b">
        <f t="shared" si="1"/>
        <v>0</v>
      </c>
    </row>
    <row r="29" spans="1:11" ht="30" customHeight="1" x14ac:dyDescent="0.2">
      <c r="A29" s="24" t="str">
        <f>IF(物価高騰対策!B29="","",A28+1)</f>
        <v/>
      </c>
      <c r="B29" s="91">
        <f>物価高騰対策!B29</f>
        <v>0</v>
      </c>
      <c r="C29" s="92">
        <f>物価高騰対策!C29</f>
        <v>0</v>
      </c>
      <c r="D29" s="93">
        <f>物価高騰対策!D29</f>
        <v>0</v>
      </c>
      <c r="E29" s="105">
        <f>物価高騰対策!E29</f>
        <v>0</v>
      </c>
      <c r="F29" s="33" t="str">
        <f>IFERROR(VLOOKUP(D29&amp;E29,入力しない!$D$2:$G$47,4,FALSE),"")</f>
        <v/>
      </c>
      <c r="G29" s="95"/>
      <c r="H29" s="90" t="str">
        <f>IF(物価高騰対策!B29="","",IF(OR(D29="居宅介護・重度訪問介護・同行援護・行動援護・重度障害者等包括支援",D29="自立生活援助",D29="居宅訪問型児童発達支援",D29="保育所等訪問支援",D29="一般相談支援・特定相談支援・障害児相談支援"),"",G29*F29))</f>
        <v/>
      </c>
      <c r="I29" s="126" t="str">
        <f t="shared" si="2"/>
        <v/>
      </c>
      <c r="J29" s="19" t="str">
        <f t="shared" si="0"/>
        <v>00</v>
      </c>
      <c r="K29" s="34" t="b">
        <f t="shared" si="1"/>
        <v>0</v>
      </c>
    </row>
    <row r="30" spans="1:11" ht="30" customHeight="1" x14ac:dyDescent="0.2">
      <c r="A30" s="24" t="str">
        <f>IF(物価高騰対策!B30="","",A29+1)</f>
        <v/>
      </c>
      <c r="B30" s="91">
        <f>物価高騰対策!B30</f>
        <v>0</v>
      </c>
      <c r="C30" s="92">
        <f>物価高騰対策!C30</f>
        <v>0</v>
      </c>
      <c r="D30" s="93">
        <f>物価高騰対策!D30</f>
        <v>0</v>
      </c>
      <c r="E30" s="105">
        <f>物価高騰対策!E30</f>
        <v>0</v>
      </c>
      <c r="F30" s="33" t="str">
        <f>IFERROR(VLOOKUP(D30&amp;E30,入力しない!$D$2:$G$47,4,FALSE),"")</f>
        <v/>
      </c>
      <c r="G30" s="95"/>
      <c r="H30" s="90" t="str">
        <f>IF(物価高騰対策!B30="","",IF(OR(D30="居宅介護・重度訪問介護・同行援護・行動援護・重度障害者等包括支援",D30="自立生活援助",D30="居宅訪問型児童発達支援",D30="保育所等訪問支援",D30="一般相談支援・特定相談支援・障害児相談支援"),"",G30*F30))</f>
        <v/>
      </c>
      <c r="I30" s="126" t="str">
        <f t="shared" si="2"/>
        <v/>
      </c>
      <c r="J30" s="19" t="str">
        <f t="shared" si="0"/>
        <v>00</v>
      </c>
      <c r="K30" s="34" t="b">
        <f t="shared" si="1"/>
        <v>0</v>
      </c>
    </row>
    <row r="31" spans="1:11" ht="30" customHeight="1" x14ac:dyDescent="0.2">
      <c r="A31" s="24" t="str">
        <f>IF(物価高騰対策!B31="","",A30+1)</f>
        <v/>
      </c>
      <c r="B31" s="91">
        <f>物価高騰対策!B31</f>
        <v>0</v>
      </c>
      <c r="C31" s="92">
        <f>物価高騰対策!C31</f>
        <v>0</v>
      </c>
      <c r="D31" s="93">
        <f>物価高騰対策!D31</f>
        <v>0</v>
      </c>
      <c r="E31" s="105">
        <f>物価高騰対策!E31</f>
        <v>0</v>
      </c>
      <c r="F31" s="33" t="str">
        <f>IFERROR(VLOOKUP(D31&amp;E31,入力しない!$D$2:$G$47,4,FALSE),"")</f>
        <v/>
      </c>
      <c r="G31" s="95"/>
      <c r="H31" s="90" t="str">
        <f>IF(物価高騰対策!B31="","",IF(OR(D31="居宅介護・重度訪問介護・同行援護・行動援護・重度障害者等包括支援",D31="自立生活援助",D31="居宅訪問型児童発達支援",D31="保育所等訪問支援",D31="一般相談支援・特定相談支援・障害児相談支援"),"",G31*F31))</f>
        <v/>
      </c>
      <c r="I31" s="126" t="str">
        <f t="shared" si="2"/>
        <v/>
      </c>
      <c r="J31" s="19" t="str">
        <f t="shared" si="0"/>
        <v>00</v>
      </c>
      <c r="K31" s="34" t="b">
        <f t="shared" si="1"/>
        <v>0</v>
      </c>
    </row>
    <row r="32" spans="1:11" ht="30" customHeight="1" x14ac:dyDescent="0.2">
      <c r="A32" s="24" t="str">
        <f>IF(物価高騰対策!B32="","",A31+1)</f>
        <v/>
      </c>
      <c r="B32" s="91">
        <f>物価高騰対策!B32</f>
        <v>0</v>
      </c>
      <c r="C32" s="92">
        <f>物価高騰対策!C32</f>
        <v>0</v>
      </c>
      <c r="D32" s="93">
        <f>物価高騰対策!D32</f>
        <v>0</v>
      </c>
      <c r="E32" s="105">
        <f>物価高騰対策!E32</f>
        <v>0</v>
      </c>
      <c r="F32" s="33" t="str">
        <f>IFERROR(VLOOKUP(D32&amp;E32,入力しない!$D$2:$G$47,4,FALSE),"")</f>
        <v/>
      </c>
      <c r="G32" s="95"/>
      <c r="H32" s="90" t="str">
        <f>IF(物価高騰対策!B32="","",IF(OR(D32="居宅介護・重度訪問介護・同行援護・行動援護・重度障害者等包括支援",D32="自立生活援助",D32="居宅訪問型児童発達支援",D32="保育所等訪問支援",D32="一般相談支援・特定相談支援・障害児相談支援"),"",G32*F32))</f>
        <v/>
      </c>
      <c r="I32" s="126" t="str">
        <f t="shared" si="2"/>
        <v/>
      </c>
      <c r="J32" s="19" t="str">
        <f t="shared" si="0"/>
        <v>00</v>
      </c>
      <c r="K32" s="34" t="b">
        <f t="shared" si="1"/>
        <v>0</v>
      </c>
    </row>
    <row r="33" spans="1:11" ht="30" customHeight="1" x14ac:dyDescent="0.2">
      <c r="A33" s="24" t="str">
        <f>IF(物価高騰対策!B33="","",A32+1)</f>
        <v/>
      </c>
      <c r="B33" s="91">
        <f>物価高騰対策!B33</f>
        <v>0</v>
      </c>
      <c r="C33" s="92">
        <f>物価高騰対策!C33</f>
        <v>0</v>
      </c>
      <c r="D33" s="93">
        <f>物価高騰対策!D33</f>
        <v>0</v>
      </c>
      <c r="E33" s="105">
        <f>物価高騰対策!E33</f>
        <v>0</v>
      </c>
      <c r="F33" s="33" t="str">
        <f>IFERROR(VLOOKUP(D33&amp;E33,入力しない!$D$2:$G$47,4,FALSE),"")</f>
        <v/>
      </c>
      <c r="G33" s="95"/>
      <c r="H33" s="90" t="str">
        <f>IF(物価高騰対策!B33="","",IF(OR(D33="居宅介護・重度訪問介護・同行援護・行動援護・重度障害者等包括支援",D33="自立生活援助",D33="居宅訪問型児童発達支援",D33="保育所等訪問支援",D33="一般相談支援・特定相談支援・障害児相談支援"),"",G33*F33))</f>
        <v/>
      </c>
      <c r="I33" s="126" t="str">
        <f t="shared" si="2"/>
        <v/>
      </c>
      <c r="J33" s="19" t="str">
        <f t="shared" si="0"/>
        <v>00</v>
      </c>
      <c r="K33" s="34" t="b">
        <f t="shared" si="1"/>
        <v>0</v>
      </c>
    </row>
    <row r="34" spans="1:11" ht="30" customHeight="1" x14ac:dyDescent="0.2">
      <c r="A34" s="24" t="str">
        <f>IF(物価高騰対策!B34="","",A33+1)</f>
        <v/>
      </c>
      <c r="B34" s="91">
        <f>物価高騰対策!B34</f>
        <v>0</v>
      </c>
      <c r="C34" s="92">
        <f>物価高騰対策!C34</f>
        <v>0</v>
      </c>
      <c r="D34" s="93">
        <f>物価高騰対策!D34</f>
        <v>0</v>
      </c>
      <c r="E34" s="105">
        <f>物価高騰対策!E34</f>
        <v>0</v>
      </c>
      <c r="F34" s="33" t="str">
        <f>IFERROR(VLOOKUP(D34&amp;E34,入力しない!$D$2:$G$47,4,FALSE),"")</f>
        <v/>
      </c>
      <c r="G34" s="95"/>
      <c r="H34" s="90" t="str">
        <f>IF(物価高騰対策!B34="","",IF(OR(D34="居宅介護・重度訪問介護・同行援護・行動援護・重度障害者等包括支援",D34="自立生活援助",D34="居宅訪問型児童発達支援",D34="保育所等訪問支援",D34="一般相談支援・特定相談支援・障害児相談支援"),"",G34*F34))</f>
        <v/>
      </c>
      <c r="I34" s="126" t="str">
        <f t="shared" si="2"/>
        <v/>
      </c>
      <c r="J34" s="19" t="str">
        <f t="shared" si="0"/>
        <v>00</v>
      </c>
      <c r="K34" s="34" t="b">
        <f t="shared" si="1"/>
        <v>0</v>
      </c>
    </row>
    <row r="35" spans="1:11" ht="30" customHeight="1" x14ac:dyDescent="0.2">
      <c r="A35" s="24" t="str">
        <f>IF(物価高騰対策!B35="","",A34+1)</f>
        <v/>
      </c>
      <c r="B35" s="91">
        <f>物価高騰対策!B35</f>
        <v>0</v>
      </c>
      <c r="C35" s="92">
        <f>物価高騰対策!C35</f>
        <v>0</v>
      </c>
      <c r="D35" s="93">
        <f>物価高騰対策!D35</f>
        <v>0</v>
      </c>
      <c r="E35" s="105">
        <f>物価高騰対策!E35</f>
        <v>0</v>
      </c>
      <c r="F35" s="33" t="str">
        <f>IFERROR(VLOOKUP(D35&amp;E35,入力しない!$D$2:$G$47,4,FALSE),"")</f>
        <v/>
      </c>
      <c r="G35" s="95"/>
      <c r="H35" s="90" t="str">
        <f>IF(物価高騰対策!B35="","",IF(OR(D35="居宅介護・重度訪問介護・同行援護・行動援護・重度障害者等包括支援",D35="自立生活援助",D35="居宅訪問型児童発達支援",D35="保育所等訪問支援",D35="一般相談支援・特定相談支援・障害児相談支援"),"",G35*F35))</f>
        <v/>
      </c>
      <c r="I35" s="126" t="str">
        <f t="shared" si="2"/>
        <v/>
      </c>
      <c r="J35" s="19" t="str">
        <f t="shared" si="0"/>
        <v>00</v>
      </c>
      <c r="K35" s="34" t="b">
        <f t="shared" si="1"/>
        <v>0</v>
      </c>
    </row>
    <row r="36" spans="1:11" ht="30" customHeight="1" x14ac:dyDescent="0.2">
      <c r="A36" s="24" t="str">
        <f>IF(物価高騰対策!B36="","",A35+1)</f>
        <v/>
      </c>
      <c r="B36" s="91">
        <f>物価高騰対策!B36</f>
        <v>0</v>
      </c>
      <c r="C36" s="92">
        <f>物価高騰対策!C36</f>
        <v>0</v>
      </c>
      <c r="D36" s="93">
        <f>物価高騰対策!D36</f>
        <v>0</v>
      </c>
      <c r="E36" s="105">
        <f>物価高騰対策!E36</f>
        <v>0</v>
      </c>
      <c r="F36" s="33" t="str">
        <f>IFERROR(VLOOKUP(D36&amp;E36,入力しない!$D$2:$G$47,4,FALSE),"")</f>
        <v/>
      </c>
      <c r="G36" s="95"/>
      <c r="H36" s="90" t="str">
        <f>IF(物価高騰対策!B36="","",IF(OR(D36="居宅介護・重度訪問介護・同行援護・行動援護・重度障害者等包括支援",D36="自立生活援助",D36="居宅訪問型児童発達支援",D36="保育所等訪問支援",D36="一般相談支援・特定相談支援・障害児相談支援"),"",G36*F36))</f>
        <v/>
      </c>
      <c r="I36" s="126" t="str">
        <f t="shared" si="2"/>
        <v/>
      </c>
      <c r="J36" s="19" t="str">
        <f t="shared" si="0"/>
        <v>00</v>
      </c>
      <c r="K36" s="34" t="b">
        <f t="shared" si="1"/>
        <v>0</v>
      </c>
    </row>
    <row r="37" spans="1:11" ht="30" customHeight="1" x14ac:dyDescent="0.2">
      <c r="A37" s="24" t="str">
        <f>IF(物価高騰対策!B37="","",A36+1)</f>
        <v/>
      </c>
      <c r="B37" s="91">
        <f>物価高騰対策!B37</f>
        <v>0</v>
      </c>
      <c r="C37" s="92">
        <f>物価高騰対策!C37</f>
        <v>0</v>
      </c>
      <c r="D37" s="93">
        <f>物価高騰対策!D37</f>
        <v>0</v>
      </c>
      <c r="E37" s="105">
        <f>物価高騰対策!E37</f>
        <v>0</v>
      </c>
      <c r="F37" s="33" t="str">
        <f>IFERROR(VLOOKUP(D37&amp;E37,入力しない!$D$2:$G$47,4,FALSE),"")</f>
        <v/>
      </c>
      <c r="G37" s="95"/>
      <c r="H37" s="90" t="str">
        <f>IF(物価高騰対策!B37="","",IF(OR(D37="居宅介護・重度訪問介護・同行援護・行動援護・重度障害者等包括支援",D37="自立生活援助",D37="居宅訪問型児童発達支援",D37="保育所等訪問支援",D37="一般相談支援・特定相談支援・障害児相談支援"),"",G37*F37))</f>
        <v/>
      </c>
      <c r="I37" s="126" t="str">
        <f t="shared" si="2"/>
        <v/>
      </c>
      <c r="J37" s="19" t="str">
        <f t="shared" si="0"/>
        <v>00</v>
      </c>
      <c r="K37" s="34" t="b">
        <f t="shared" si="1"/>
        <v>0</v>
      </c>
    </row>
    <row r="38" spans="1:11" ht="30" customHeight="1" x14ac:dyDescent="0.2">
      <c r="A38" s="24" t="str">
        <f>IF(物価高騰対策!B38="","",A37+1)</f>
        <v/>
      </c>
      <c r="B38" s="91">
        <f>物価高騰対策!B38</f>
        <v>0</v>
      </c>
      <c r="C38" s="92">
        <f>物価高騰対策!C38</f>
        <v>0</v>
      </c>
      <c r="D38" s="93">
        <f>物価高騰対策!D38</f>
        <v>0</v>
      </c>
      <c r="E38" s="105">
        <f>物価高騰対策!E38</f>
        <v>0</v>
      </c>
      <c r="F38" s="33" t="str">
        <f>IFERROR(VLOOKUP(D38&amp;E38,入力しない!$D$2:$G$47,4,FALSE),"")</f>
        <v/>
      </c>
      <c r="G38" s="95"/>
      <c r="H38" s="90" t="str">
        <f>IF(物価高騰対策!B38="","",IF(OR(D38="居宅介護・重度訪問介護・同行援護・行動援護・重度障害者等包括支援",D38="自立生活援助",D38="居宅訪問型児童発達支援",D38="保育所等訪問支援",D38="一般相談支援・特定相談支援・障害児相談支援"),"",G38*F38))</f>
        <v/>
      </c>
      <c r="I38" s="126" t="str">
        <f t="shared" si="2"/>
        <v/>
      </c>
      <c r="J38" s="19" t="str">
        <f t="shared" si="0"/>
        <v>00</v>
      </c>
      <c r="K38" s="34" t="b">
        <f t="shared" si="1"/>
        <v>0</v>
      </c>
    </row>
    <row r="39" spans="1:11" ht="30" customHeight="1" x14ac:dyDescent="0.2">
      <c r="A39" s="24" t="str">
        <f>IF(物価高騰対策!B39="","",A38+1)</f>
        <v/>
      </c>
      <c r="B39" s="91">
        <f>物価高騰対策!B39</f>
        <v>0</v>
      </c>
      <c r="C39" s="92">
        <f>物価高騰対策!C39</f>
        <v>0</v>
      </c>
      <c r="D39" s="93">
        <f>物価高騰対策!D39</f>
        <v>0</v>
      </c>
      <c r="E39" s="105">
        <f>物価高騰対策!E39</f>
        <v>0</v>
      </c>
      <c r="F39" s="33" t="str">
        <f>IFERROR(VLOOKUP(D39&amp;E39,入力しない!$D$2:$G$47,4,FALSE),"")</f>
        <v/>
      </c>
      <c r="G39" s="95"/>
      <c r="H39" s="90" t="str">
        <f>IF(物価高騰対策!B39="","",IF(OR(D39="居宅介護・重度訪問介護・同行援護・行動援護・重度障害者等包括支援",D39="自立生活援助",D39="居宅訪問型児童発達支援",D39="保育所等訪問支援",D39="一般相談支援・特定相談支援・障害児相談支援"),"",G39*F39))</f>
        <v/>
      </c>
      <c r="I39" s="126" t="str">
        <f t="shared" si="2"/>
        <v/>
      </c>
      <c r="J39" s="19" t="str">
        <f t="shared" si="0"/>
        <v>00</v>
      </c>
      <c r="K39" s="34" t="b">
        <f t="shared" si="1"/>
        <v>0</v>
      </c>
    </row>
    <row r="40" spans="1:11" ht="30" customHeight="1" x14ac:dyDescent="0.2">
      <c r="A40" s="24" t="str">
        <f>IF(物価高騰対策!B40="","",A39+1)</f>
        <v/>
      </c>
      <c r="B40" s="91">
        <f>物価高騰対策!B40</f>
        <v>0</v>
      </c>
      <c r="C40" s="92">
        <f>物価高騰対策!C40</f>
        <v>0</v>
      </c>
      <c r="D40" s="93">
        <f>物価高騰対策!D40</f>
        <v>0</v>
      </c>
      <c r="E40" s="105">
        <f>物価高騰対策!E40</f>
        <v>0</v>
      </c>
      <c r="F40" s="33" t="str">
        <f>IFERROR(VLOOKUP(D40&amp;E40,入力しない!$D$2:$G$47,4,FALSE),"")</f>
        <v/>
      </c>
      <c r="G40" s="95"/>
      <c r="H40" s="90" t="str">
        <f>IF(物価高騰対策!B40="","",IF(OR(D40="居宅介護・重度訪問介護・同行援護・行動援護・重度障害者等包括支援",D40="自立生活援助",D40="居宅訪問型児童発達支援",D40="保育所等訪問支援",D40="一般相談支援・特定相談支援・障害児相談支援"),"",G40*F40))</f>
        <v/>
      </c>
      <c r="I40" s="126" t="str">
        <f t="shared" si="2"/>
        <v/>
      </c>
      <c r="J40" s="19" t="str">
        <f t="shared" si="0"/>
        <v>00</v>
      </c>
      <c r="K40" s="34" t="b">
        <f t="shared" si="1"/>
        <v>0</v>
      </c>
    </row>
    <row r="41" spans="1:11" ht="30" customHeight="1" x14ac:dyDescent="0.2">
      <c r="A41" s="24" t="str">
        <f>IF(物価高騰対策!B41="","",A40+1)</f>
        <v/>
      </c>
      <c r="B41" s="91">
        <f>物価高騰対策!B41</f>
        <v>0</v>
      </c>
      <c r="C41" s="92">
        <f>物価高騰対策!C41</f>
        <v>0</v>
      </c>
      <c r="D41" s="93">
        <f>物価高騰対策!D41</f>
        <v>0</v>
      </c>
      <c r="E41" s="105">
        <f>物価高騰対策!E41</f>
        <v>0</v>
      </c>
      <c r="F41" s="33" t="str">
        <f>IFERROR(VLOOKUP(D41&amp;E41,入力しない!$D$2:$G$47,4,FALSE),"")</f>
        <v/>
      </c>
      <c r="G41" s="95"/>
      <c r="H41" s="90" t="str">
        <f>IF(物価高騰対策!B41="","",IF(OR(D41="居宅介護・重度訪問介護・同行援護・行動援護・重度障害者等包括支援",D41="自立生活援助",D41="居宅訪問型児童発達支援",D41="保育所等訪問支援",D41="一般相談支援・特定相談支援・障害児相談支援"),"",G41*F41))</f>
        <v/>
      </c>
      <c r="I41" s="126" t="str">
        <f t="shared" si="2"/>
        <v/>
      </c>
      <c r="J41" s="19" t="str">
        <f t="shared" si="0"/>
        <v>00</v>
      </c>
      <c r="K41" s="34" t="b">
        <f t="shared" si="1"/>
        <v>0</v>
      </c>
    </row>
    <row r="42" spans="1:11" ht="30" customHeight="1" x14ac:dyDescent="0.2">
      <c r="A42" s="24" t="str">
        <f>IF(物価高騰対策!B42="","",A41+1)</f>
        <v/>
      </c>
      <c r="B42" s="91">
        <f>物価高騰対策!B42</f>
        <v>0</v>
      </c>
      <c r="C42" s="92">
        <f>物価高騰対策!C42</f>
        <v>0</v>
      </c>
      <c r="D42" s="93">
        <f>物価高騰対策!D42</f>
        <v>0</v>
      </c>
      <c r="E42" s="105">
        <f>物価高騰対策!E42</f>
        <v>0</v>
      </c>
      <c r="F42" s="33" t="str">
        <f>IFERROR(VLOOKUP(D42&amp;E42,入力しない!$D$2:$G$47,4,FALSE),"")</f>
        <v/>
      </c>
      <c r="G42" s="95"/>
      <c r="H42" s="90" t="str">
        <f>IF(物価高騰対策!B42="","",IF(OR(D42="居宅介護・重度訪問介護・同行援護・行動援護・重度障害者等包括支援",D42="自立生活援助",D42="居宅訪問型児童発達支援",D42="保育所等訪問支援",D42="一般相談支援・特定相談支援・障害児相談支援"),"",G42*F42))</f>
        <v/>
      </c>
      <c r="I42" s="126" t="str">
        <f t="shared" si="2"/>
        <v/>
      </c>
      <c r="J42" s="19" t="str">
        <f t="shared" si="0"/>
        <v>00</v>
      </c>
      <c r="K42" s="34" t="b">
        <f t="shared" si="1"/>
        <v>0</v>
      </c>
    </row>
    <row r="43" spans="1:11" ht="30" customHeight="1" x14ac:dyDescent="0.2">
      <c r="A43" s="24" t="str">
        <f>IF(物価高騰対策!B43="","",A42+1)</f>
        <v/>
      </c>
      <c r="B43" s="91">
        <f>物価高騰対策!B43</f>
        <v>0</v>
      </c>
      <c r="C43" s="92">
        <f>物価高騰対策!C43</f>
        <v>0</v>
      </c>
      <c r="D43" s="93">
        <f>物価高騰対策!D43</f>
        <v>0</v>
      </c>
      <c r="E43" s="105">
        <f>物価高騰対策!E43</f>
        <v>0</v>
      </c>
      <c r="F43" s="33" t="str">
        <f>IFERROR(VLOOKUP(D43&amp;E43,入力しない!$D$2:$G$47,4,FALSE),"")</f>
        <v/>
      </c>
      <c r="G43" s="95"/>
      <c r="H43" s="90" t="str">
        <f>IF(物価高騰対策!B43="","",IF(OR(D43="居宅介護・重度訪問介護・同行援護・行動援護・重度障害者等包括支援",D43="自立生活援助",D43="居宅訪問型児童発達支援",D43="保育所等訪問支援",D43="一般相談支援・特定相談支援・障害児相談支援"),"",G43*F43))</f>
        <v/>
      </c>
      <c r="I43" s="126" t="str">
        <f t="shared" si="2"/>
        <v/>
      </c>
      <c r="J43" s="19" t="str">
        <f t="shared" si="0"/>
        <v>00</v>
      </c>
      <c r="K43" s="34" t="b">
        <f t="shared" si="1"/>
        <v>0</v>
      </c>
    </row>
    <row r="44" spans="1:11" ht="30" customHeight="1" x14ac:dyDescent="0.2">
      <c r="A44" s="24" t="str">
        <f>IF(物価高騰対策!B44="","",A43+1)</f>
        <v/>
      </c>
      <c r="B44" s="91">
        <f>物価高騰対策!B44</f>
        <v>0</v>
      </c>
      <c r="C44" s="92">
        <f>物価高騰対策!C44</f>
        <v>0</v>
      </c>
      <c r="D44" s="93">
        <f>物価高騰対策!D44</f>
        <v>0</v>
      </c>
      <c r="E44" s="105">
        <f>物価高騰対策!E44</f>
        <v>0</v>
      </c>
      <c r="F44" s="33" t="str">
        <f>IFERROR(VLOOKUP(D44&amp;E44,入力しない!$D$2:$G$47,4,FALSE),"")</f>
        <v/>
      </c>
      <c r="G44" s="95"/>
      <c r="H44" s="90" t="str">
        <f>IF(物価高騰対策!B44="","",IF(OR(D44="居宅介護・重度訪問介護・同行援護・行動援護・重度障害者等包括支援",D44="自立生活援助",D44="居宅訪問型児童発達支援",D44="保育所等訪問支援",D44="一般相談支援・特定相談支援・障害児相談支援"),"",G44*F44))</f>
        <v/>
      </c>
      <c r="I44" s="126" t="str">
        <f t="shared" si="2"/>
        <v/>
      </c>
      <c r="J44" s="19" t="str">
        <f t="shared" si="0"/>
        <v>00</v>
      </c>
      <c r="K44" s="34" t="b">
        <f t="shared" si="1"/>
        <v>0</v>
      </c>
    </row>
    <row r="45" spans="1:11" ht="30" customHeight="1" x14ac:dyDescent="0.2">
      <c r="A45" s="24" t="str">
        <f>IF(物価高騰対策!B45="","",A44+1)</f>
        <v/>
      </c>
      <c r="B45" s="91">
        <f>物価高騰対策!B45</f>
        <v>0</v>
      </c>
      <c r="C45" s="92">
        <f>物価高騰対策!C45</f>
        <v>0</v>
      </c>
      <c r="D45" s="93">
        <f>物価高騰対策!D45</f>
        <v>0</v>
      </c>
      <c r="E45" s="105">
        <f>物価高騰対策!E45</f>
        <v>0</v>
      </c>
      <c r="F45" s="33" t="str">
        <f>IFERROR(VLOOKUP(D45&amp;E45,入力しない!$D$2:$G$47,4,FALSE),"")</f>
        <v/>
      </c>
      <c r="G45" s="95"/>
      <c r="H45" s="90" t="str">
        <f>IF(物価高騰対策!B45="","",IF(OR(D45="居宅介護・重度訪問介護・同行援護・行動援護・重度障害者等包括支援",D45="自立生活援助",D45="居宅訪問型児童発達支援",D45="保育所等訪問支援",D45="一般相談支援・特定相談支援・障害児相談支援"),"",G45*F45))</f>
        <v/>
      </c>
      <c r="I45" s="126" t="str">
        <f t="shared" si="2"/>
        <v/>
      </c>
      <c r="J45" s="19" t="str">
        <f t="shared" si="0"/>
        <v>00</v>
      </c>
      <c r="K45" s="34" t="b">
        <f t="shared" si="1"/>
        <v>0</v>
      </c>
    </row>
    <row r="46" spans="1:11" ht="30" customHeight="1" x14ac:dyDescent="0.2">
      <c r="A46" s="24" t="str">
        <f>IF(物価高騰対策!B46="","",A45+1)</f>
        <v/>
      </c>
      <c r="B46" s="91">
        <f>物価高騰対策!B46</f>
        <v>0</v>
      </c>
      <c r="C46" s="92">
        <f>物価高騰対策!C46</f>
        <v>0</v>
      </c>
      <c r="D46" s="93">
        <f>物価高騰対策!D46</f>
        <v>0</v>
      </c>
      <c r="E46" s="105">
        <f>物価高騰対策!E46</f>
        <v>0</v>
      </c>
      <c r="F46" s="33" t="str">
        <f>IFERROR(VLOOKUP(D46&amp;E46,入力しない!$D$2:$G$47,4,FALSE),"")</f>
        <v/>
      </c>
      <c r="G46" s="95"/>
      <c r="H46" s="90" t="str">
        <f>IF(物価高騰対策!B46="","",IF(OR(D46="居宅介護・重度訪問介護・同行援護・行動援護・重度障害者等包括支援",D46="自立生活援助",D46="居宅訪問型児童発達支援",D46="保育所等訪問支援",D46="一般相談支援・特定相談支援・障害児相談支援"),"",G46*F46))</f>
        <v/>
      </c>
      <c r="I46" s="126" t="str">
        <f t="shared" si="2"/>
        <v/>
      </c>
      <c r="J46" s="19" t="str">
        <f t="shared" si="0"/>
        <v>00</v>
      </c>
      <c r="K46" s="34" t="b">
        <f t="shared" si="1"/>
        <v>0</v>
      </c>
    </row>
    <row r="47" spans="1:11" ht="30" customHeight="1" x14ac:dyDescent="0.2">
      <c r="A47" s="24" t="str">
        <f>IF(物価高騰対策!B47="","",A46+1)</f>
        <v/>
      </c>
      <c r="B47" s="91">
        <f>物価高騰対策!B47</f>
        <v>0</v>
      </c>
      <c r="C47" s="92">
        <f>物価高騰対策!C47</f>
        <v>0</v>
      </c>
      <c r="D47" s="93">
        <f>物価高騰対策!D47</f>
        <v>0</v>
      </c>
      <c r="E47" s="105">
        <f>物価高騰対策!E47</f>
        <v>0</v>
      </c>
      <c r="F47" s="33" t="str">
        <f>IFERROR(VLOOKUP(D47&amp;E47,入力しない!$D$2:$G$47,4,FALSE),"")</f>
        <v/>
      </c>
      <c r="G47" s="95"/>
      <c r="H47" s="90" t="str">
        <f>IF(物価高騰対策!B47="","",IF(OR(D47="居宅介護・重度訪問介護・同行援護・行動援護・重度障害者等包括支援",D47="自立生活援助",D47="居宅訪問型児童発達支援",D47="保育所等訪問支援",D47="一般相談支援・特定相談支援・障害児相談支援"),"",G47*F47))</f>
        <v/>
      </c>
      <c r="I47" s="126" t="str">
        <f t="shared" si="2"/>
        <v/>
      </c>
      <c r="J47" s="19" t="str">
        <f t="shared" si="0"/>
        <v>00</v>
      </c>
      <c r="K47" s="34" t="b">
        <f t="shared" si="1"/>
        <v>0</v>
      </c>
    </row>
    <row r="48" spans="1:11" ht="30" customHeight="1" x14ac:dyDescent="0.2">
      <c r="A48" s="24" t="str">
        <f>IF(物価高騰対策!B48="","",A47+1)</f>
        <v/>
      </c>
      <c r="B48" s="91">
        <f>物価高騰対策!B48</f>
        <v>0</v>
      </c>
      <c r="C48" s="92">
        <f>物価高騰対策!C48</f>
        <v>0</v>
      </c>
      <c r="D48" s="93">
        <f>物価高騰対策!D48</f>
        <v>0</v>
      </c>
      <c r="E48" s="105">
        <f>物価高騰対策!E48</f>
        <v>0</v>
      </c>
      <c r="F48" s="33" t="str">
        <f>IFERROR(VLOOKUP(D48&amp;E48,入力しない!$D$2:$G$47,4,FALSE),"")</f>
        <v/>
      </c>
      <c r="G48" s="95"/>
      <c r="H48" s="90" t="str">
        <f>IF(物価高騰対策!B48="","",IF(OR(D48="居宅介護・重度訪問介護・同行援護・行動援護・重度障害者等包括支援",D48="自立生活援助",D48="居宅訪問型児童発達支援",D48="保育所等訪問支援",D48="一般相談支援・特定相談支援・障害児相談支援"),"",G48*F48))</f>
        <v/>
      </c>
      <c r="I48" s="126" t="str">
        <f t="shared" si="2"/>
        <v/>
      </c>
      <c r="J48" s="19" t="str">
        <f t="shared" si="0"/>
        <v>00</v>
      </c>
      <c r="K48" s="34" t="b">
        <f t="shared" si="1"/>
        <v>0</v>
      </c>
    </row>
    <row r="49" spans="1:11" ht="30" customHeight="1" x14ac:dyDescent="0.2">
      <c r="A49" s="24" t="str">
        <f>IF(物価高騰対策!B49="","",A48+1)</f>
        <v/>
      </c>
      <c r="B49" s="91">
        <f>物価高騰対策!B49</f>
        <v>0</v>
      </c>
      <c r="C49" s="92">
        <f>物価高騰対策!C49</f>
        <v>0</v>
      </c>
      <c r="D49" s="93">
        <f>物価高騰対策!D49</f>
        <v>0</v>
      </c>
      <c r="E49" s="105">
        <f>物価高騰対策!E49</f>
        <v>0</v>
      </c>
      <c r="F49" s="33" t="str">
        <f>IFERROR(VLOOKUP(D49&amp;E49,入力しない!$D$2:$G$47,4,FALSE),"")</f>
        <v/>
      </c>
      <c r="G49" s="95"/>
      <c r="H49" s="90" t="str">
        <f>IF(物価高騰対策!B49="","",IF(OR(D49="居宅介護・重度訪問介護・同行援護・行動援護・重度障害者等包括支援",D49="自立生活援助",D49="居宅訪問型児童発達支援",D49="保育所等訪問支援",D49="一般相談支援・特定相談支援・障害児相談支援"),"",G49*F49))</f>
        <v/>
      </c>
      <c r="I49" s="126" t="str">
        <f t="shared" si="2"/>
        <v/>
      </c>
      <c r="J49" s="19" t="str">
        <f t="shared" si="0"/>
        <v>00</v>
      </c>
      <c r="K49" s="34" t="b">
        <f t="shared" si="1"/>
        <v>0</v>
      </c>
    </row>
    <row r="50" spans="1:11" ht="30" customHeight="1" x14ac:dyDescent="0.2">
      <c r="A50" s="24" t="str">
        <f>IF(物価高騰対策!B50="","",A49+1)</f>
        <v/>
      </c>
      <c r="B50" s="91">
        <f>物価高騰対策!B50</f>
        <v>0</v>
      </c>
      <c r="C50" s="92">
        <f>物価高騰対策!C50</f>
        <v>0</v>
      </c>
      <c r="D50" s="93">
        <f>物価高騰対策!D50</f>
        <v>0</v>
      </c>
      <c r="E50" s="105">
        <f>物価高騰対策!E50</f>
        <v>0</v>
      </c>
      <c r="F50" s="33" t="str">
        <f>IFERROR(VLOOKUP(D50&amp;E50,入力しない!$D$2:$G$47,4,FALSE),"")</f>
        <v/>
      </c>
      <c r="G50" s="95"/>
      <c r="H50" s="90" t="str">
        <f>IF(物価高騰対策!B50="","",IF(OR(D50="居宅介護・重度訪問介護・同行援護・行動援護・重度障害者等包括支援",D50="自立生活援助",D50="居宅訪問型児童発達支援",D50="保育所等訪問支援",D50="一般相談支援・特定相談支援・障害児相談支援"),"",G50*F50))</f>
        <v/>
      </c>
      <c r="I50" s="126" t="str">
        <f t="shared" si="2"/>
        <v/>
      </c>
      <c r="J50" s="19" t="str">
        <f t="shared" si="0"/>
        <v>00</v>
      </c>
      <c r="K50" s="34" t="b">
        <f t="shared" si="1"/>
        <v>0</v>
      </c>
    </row>
    <row r="51" spans="1:11" ht="30" customHeight="1" x14ac:dyDescent="0.2">
      <c r="A51" s="24" t="str">
        <f>IF(物価高騰対策!B51="","",A50+1)</f>
        <v/>
      </c>
      <c r="B51" s="91">
        <f>物価高騰対策!B51</f>
        <v>0</v>
      </c>
      <c r="C51" s="92">
        <f>物価高騰対策!C51</f>
        <v>0</v>
      </c>
      <c r="D51" s="93">
        <f>物価高騰対策!D51</f>
        <v>0</v>
      </c>
      <c r="E51" s="105">
        <f>物価高騰対策!E51</f>
        <v>0</v>
      </c>
      <c r="F51" s="33" t="str">
        <f>IFERROR(VLOOKUP(D51&amp;E51,入力しない!$D$2:$G$47,4,FALSE),"")</f>
        <v/>
      </c>
      <c r="G51" s="95"/>
      <c r="H51" s="90" t="str">
        <f>IF(物価高騰対策!B51="","",IF(OR(D51="居宅介護・重度訪問介護・同行援護・行動援護・重度障害者等包括支援",D51="自立生活援助",D51="居宅訪問型児童発達支援",D51="保育所等訪問支援",D51="一般相談支援・特定相談支援・障害児相談支援"),"",G51*F51))</f>
        <v/>
      </c>
      <c r="I51" s="126" t="str">
        <f t="shared" ref="I51:I100" si="3">IF(B51="","",IF(OR(D51="共同生活援助",D51="短期入所",D51="宿泊型自立訓練",D51="施設入所支援",D51="福祉型障害児入所支援",D51="医療型障害児入所支援"),IF(K51=FALSE,"",F51*G51),IF(K51=FALSE,"",H51)))</f>
        <v/>
      </c>
      <c r="J51" s="19" t="str">
        <f t="shared" si="0"/>
        <v>00</v>
      </c>
      <c r="K51" s="34" t="b">
        <f t="shared" si="1"/>
        <v>0</v>
      </c>
    </row>
    <row r="52" spans="1:11" ht="30" customHeight="1" x14ac:dyDescent="0.2">
      <c r="A52" s="24" t="str">
        <f>IF(物価高騰対策!B52="","",A51+1)</f>
        <v/>
      </c>
      <c r="B52" s="91">
        <f>物価高騰対策!B52</f>
        <v>0</v>
      </c>
      <c r="C52" s="92">
        <f>物価高騰対策!C52</f>
        <v>0</v>
      </c>
      <c r="D52" s="93">
        <f>物価高騰対策!D52</f>
        <v>0</v>
      </c>
      <c r="E52" s="105">
        <f>物価高騰対策!E52</f>
        <v>0</v>
      </c>
      <c r="F52" s="33" t="str">
        <f>IFERROR(VLOOKUP(D52&amp;E52,入力しない!$D$2:$G$47,4,FALSE),"")</f>
        <v/>
      </c>
      <c r="G52" s="95"/>
      <c r="H52" s="90" t="str">
        <f>IF(物価高騰対策!B52="","",IF(OR(D52="居宅介護・重度訪問介護・同行援護・行動援護・重度障害者等包括支援",D52="自立生活援助",D52="居宅訪問型児童発達支援",D52="保育所等訪問支援",D52="一般相談支援・特定相談支援・障害児相談支援"),"",G52*F52))</f>
        <v/>
      </c>
      <c r="I52" s="126" t="str">
        <f t="shared" si="3"/>
        <v/>
      </c>
      <c r="J52" s="19" t="str">
        <f t="shared" si="0"/>
        <v>00</v>
      </c>
      <c r="K52" s="34" t="b">
        <f t="shared" si="1"/>
        <v>0</v>
      </c>
    </row>
    <row r="53" spans="1:11" ht="30" customHeight="1" x14ac:dyDescent="0.2">
      <c r="A53" s="24" t="str">
        <f>IF(物価高騰対策!B53="","",A52+1)</f>
        <v/>
      </c>
      <c r="B53" s="91">
        <f>物価高騰対策!B53</f>
        <v>0</v>
      </c>
      <c r="C53" s="92">
        <f>物価高騰対策!C53</f>
        <v>0</v>
      </c>
      <c r="D53" s="93">
        <f>物価高騰対策!D53</f>
        <v>0</v>
      </c>
      <c r="E53" s="105">
        <f>物価高騰対策!E53</f>
        <v>0</v>
      </c>
      <c r="F53" s="33" t="str">
        <f>IFERROR(VLOOKUP(D53&amp;E53,入力しない!$D$2:$G$47,4,FALSE),"")</f>
        <v/>
      </c>
      <c r="G53" s="95"/>
      <c r="H53" s="90" t="str">
        <f>IF(物価高騰対策!B53="","",IF(OR(D53="居宅介護・重度訪問介護・同行援護・行動援護・重度障害者等包括支援",D53="自立生活援助",D53="居宅訪問型児童発達支援",D53="保育所等訪問支援",D53="一般相談支援・特定相談支援・障害児相談支援"),"",G53*F53))</f>
        <v/>
      </c>
      <c r="I53" s="126" t="str">
        <f t="shared" si="3"/>
        <v/>
      </c>
      <c r="J53" s="19" t="str">
        <f t="shared" si="0"/>
        <v>00</v>
      </c>
      <c r="K53" s="34" t="b">
        <f t="shared" si="1"/>
        <v>0</v>
      </c>
    </row>
    <row r="54" spans="1:11" ht="30" customHeight="1" x14ac:dyDescent="0.2">
      <c r="A54" s="24" t="str">
        <f>IF(物価高騰対策!B54="","",A53+1)</f>
        <v/>
      </c>
      <c r="B54" s="91">
        <f>物価高騰対策!B54</f>
        <v>0</v>
      </c>
      <c r="C54" s="92">
        <f>物価高騰対策!C54</f>
        <v>0</v>
      </c>
      <c r="D54" s="93">
        <f>物価高騰対策!D54</f>
        <v>0</v>
      </c>
      <c r="E54" s="105">
        <f>物価高騰対策!E54</f>
        <v>0</v>
      </c>
      <c r="F54" s="33" t="str">
        <f>IFERROR(VLOOKUP(D54&amp;E54,入力しない!$D$2:$G$47,4,FALSE),"")</f>
        <v/>
      </c>
      <c r="G54" s="95"/>
      <c r="H54" s="90" t="str">
        <f>IF(物価高騰対策!B54="","",IF(OR(D54="居宅介護・重度訪問介護・同行援護・行動援護・重度障害者等包括支援",D54="自立生活援助",D54="居宅訪問型児童発達支援",D54="保育所等訪問支援",D54="一般相談支援・特定相談支援・障害児相談支援"),"",G54*F54))</f>
        <v/>
      </c>
      <c r="I54" s="126" t="str">
        <f t="shared" si="3"/>
        <v/>
      </c>
      <c r="J54" s="19" t="str">
        <f t="shared" si="0"/>
        <v>00</v>
      </c>
      <c r="K54" s="34" t="b">
        <f t="shared" si="1"/>
        <v>0</v>
      </c>
    </row>
    <row r="55" spans="1:11" ht="30" customHeight="1" x14ac:dyDescent="0.2">
      <c r="A55" s="24" t="str">
        <f>IF(物価高騰対策!B55="","",A54+1)</f>
        <v/>
      </c>
      <c r="B55" s="91">
        <f>物価高騰対策!B55</f>
        <v>0</v>
      </c>
      <c r="C55" s="92">
        <f>物価高騰対策!C55</f>
        <v>0</v>
      </c>
      <c r="D55" s="93">
        <f>物価高騰対策!D55</f>
        <v>0</v>
      </c>
      <c r="E55" s="105">
        <f>物価高騰対策!E55</f>
        <v>0</v>
      </c>
      <c r="F55" s="33" t="str">
        <f>IFERROR(VLOOKUP(D55&amp;E55,入力しない!$D$2:$G$47,4,FALSE),"")</f>
        <v/>
      </c>
      <c r="G55" s="95"/>
      <c r="H55" s="90" t="str">
        <f>IF(物価高騰対策!B55="","",IF(OR(D55="居宅介護・重度訪問介護・同行援護・行動援護・重度障害者等包括支援",D55="自立生活援助",D55="居宅訪問型児童発達支援",D55="保育所等訪問支援",D55="一般相談支援・特定相談支援・障害児相談支援"),"",G55*F55))</f>
        <v/>
      </c>
      <c r="I55" s="126" t="str">
        <f t="shared" si="3"/>
        <v/>
      </c>
      <c r="J55" s="19" t="str">
        <f t="shared" si="0"/>
        <v>00</v>
      </c>
      <c r="K55" s="34" t="b">
        <f t="shared" si="1"/>
        <v>0</v>
      </c>
    </row>
    <row r="56" spans="1:11" ht="30" customHeight="1" x14ac:dyDescent="0.2">
      <c r="A56" s="24" t="str">
        <f>IF(物価高騰対策!B56="","",A55+1)</f>
        <v/>
      </c>
      <c r="B56" s="91">
        <f>物価高騰対策!B56</f>
        <v>0</v>
      </c>
      <c r="C56" s="92">
        <f>物価高騰対策!C56</f>
        <v>0</v>
      </c>
      <c r="D56" s="93">
        <f>物価高騰対策!D56</f>
        <v>0</v>
      </c>
      <c r="E56" s="105">
        <f>物価高騰対策!E56</f>
        <v>0</v>
      </c>
      <c r="F56" s="33" t="str">
        <f>IFERROR(VLOOKUP(D56&amp;E56,入力しない!$D$2:$G$47,4,FALSE),"")</f>
        <v/>
      </c>
      <c r="G56" s="95"/>
      <c r="H56" s="90" t="str">
        <f>IF(物価高騰対策!B56="","",IF(OR(D56="居宅介護・重度訪問介護・同行援護・行動援護・重度障害者等包括支援",D56="自立生活援助",D56="居宅訪問型児童発達支援",D56="保育所等訪問支援",D56="一般相談支援・特定相談支援・障害児相談支援"),"",G56*F56))</f>
        <v/>
      </c>
      <c r="I56" s="126" t="str">
        <f t="shared" si="3"/>
        <v/>
      </c>
      <c r="J56" s="19" t="str">
        <f t="shared" si="0"/>
        <v>00</v>
      </c>
      <c r="K56" s="34" t="b">
        <f t="shared" si="1"/>
        <v>0</v>
      </c>
    </row>
    <row r="57" spans="1:11" ht="30" customHeight="1" x14ac:dyDescent="0.2">
      <c r="A57" s="24" t="str">
        <f>IF(物価高騰対策!B57="","",A56+1)</f>
        <v/>
      </c>
      <c r="B57" s="91">
        <f>物価高騰対策!B57</f>
        <v>0</v>
      </c>
      <c r="C57" s="92">
        <f>物価高騰対策!C57</f>
        <v>0</v>
      </c>
      <c r="D57" s="93">
        <f>物価高騰対策!D57</f>
        <v>0</v>
      </c>
      <c r="E57" s="105">
        <f>物価高騰対策!E57</f>
        <v>0</v>
      </c>
      <c r="F57" s="33" t="str">
        <f>IFERROR(VLOOKUP(D57&amp;E57,入力しない!$D$2:$G$47,4,FALSE),"")</f>
        <v/>
      </c>
      <c r="G57" s="95"/>
      <c r="H57" s="90" t="str">
        <f>IF(物価高騰対策!B57="","",IF(OR(D57="居宅介護・重度訪問介護・同行援護・行動援護・重度障害者等包括支援",D57="自立生活援助",D57="居宅訪問型児童発達支援",D57="保育所等訪問支援",D57="一般相談支援・特定相談支援・障害児相談支援"),"",G57*F57))</f>
        <v/>
      </c>
      <c r="I57" s="126" t="str">
        <f t="shared" si="3"/>
        <v/>
      </c>
      <c r="J57" s="19" t="str">
        <f t="shared" si="0"/>
        <v>00</v>
      </c>
      <c r="K57" s="34" t="b">
        <f t="shared" si="1"/>
        <v>0</v>
      </c>
    </row>
    <row r="58" spans="1:11" ht="30" customHeight="1" x14ac:dyDescent="0.2">
      <c r="A58" s="24" t="str">
        <f>IF(物価高騰対策!B58="","",A57+1)</f>
        <v/>
      </c>
      <c r="B58" s="91">
        <f>物価高騰対策!B58</f>
        <v>0</v>
      </c>
      <c r="C58" s="92">
        <f>物価高騰対策!C58</f>
        <v>0</v>
      </c>
      <c r="D58" s="93">
        <f>物価高騰対策!D58</f>
        <v>0</v>
      </c>
      <c r="E58" s="105">
        <f>物価高騰対策!E58</f>
        <v>0</v>
      </c>
      <c r="F58" s="33" t="str">
        <f>IFERROR(VLOOKUP(D58&amp;E58,入力しない!$D$2:$G$47,4,FALSE),"")</f>
        <v/>
      </c>
      <c r="G58" s="95"/>
      <c r="H58" s="90" t="str">
        <f>IF(物価高騰対策!B58="","",IF(OR(D58="居宅介護・重度訪問介護・同行援護・行動援護・重度障害者等包括支援",D58="自立生活援助",D58="居宅訪問型児童発達支援",D58="保育所等訪問支援",D58="一般相談支援・特定相談支援・障害児相談支援"),"",G58*F58))</f>
        <v/>
      </c>
      <c r="I58" s="126" t="str">
        <f t="shared" si="3"/>
        <v/>
      </c>
      <c r="J58" s="19" t="str">
        <f t="shared" si="0"/>
        <v>00</v>
      </c>
      <c r="K58" s="34" t="b">
        <f t="shared" si="1"/>
        <v>0</v>
      </c>
    </row>
    <row r="59" spans="1:11" ht="30" customHeight="1" x14ac:dyDescent="0.2">
      <c r="A59" s="24" t="str">
        <f>IF(物価高騰対策!B59="","",A58+1)</f>
        <v/>
      </c>
      <c r="B59" s="91">
        <f>物価高騰対策!B59</f>
        <v>0</v>
      </c>
      <c r="C59" s="92">
        <f>物価高騰対策!C59</f>
        <v>0</v>
      </c>
      <c r="D59" s="93">
        <f>物価高騰対策!D59</f>
        <v>0</v>
      </c>
      <c r="E59" s="105">
        <f>物価高騰対策!E59</f>
        <v>0</v>
      </c>
      <c r="F59" s="33" t="str">
        <f>IFERROR(VLOOKUP(D59&amp;E59,入力しない!$D$2:$G$47,4,FALSE),"")</f>
        <v/>
      </c>
      <c r="G59" s="95"/>
      <c r="H59" s="90" t="str">
        <f>IF(物価高騰対策!B59="","",IF(OR(D59="居宅介護・重度訪問介護・同行援護・行動援護・重度障害者等包括支援",D59="自立生活援助",D59="居宅訪問型児童発達支援",D59="保育所等訪問支援",D59="一般相談支援・特定相談支援・障害児相談支援"),"",G59*F59))</f>
        <v/>
      </c>
      <c r="I59" s="126" t="str">
        <f t="shared" si="3"/>
        <v/>
      </c>
      <c r="J59" s="19" t="str">
        <f t="shared" si="0"/>
        <v>00</v>
      </c>
      <c r="K59" s="34" t="b">
        <f t="shared" si="1"/>
        <v>0</v>
      </c>
    </row>
    <row r="60" spans="1:11" ht="30" customHeight="1" x14ac:dyDescent="0.2">
      <c r="A60" s="24" t="str">
        <f>IF(物価高騰対策!B60="","",A59+1)</f>
        <v/>
      </c>
      <c r="B60" s="91">
        <f>物価高騰対策!B60</f>
        <v>0</v>
      </c>
      <c r="C60" s="92">
        <f>物価高騰対策!C60</f>
        <v>0</v>
      </c>
      <c r="D60" s="93">
        <f>物価高騰対策!D60</f>
        <v>0</v>
      </c>
      <c r="E60" s="105">
        <f>物価高騰対策!E60</f>
        <v>0</v>
      </c>
      <c r="F60" s="33" t="str">
        <f>IFERROR(VLOOKUP(D60&amp;E60,入力しない!$D$2:$G$47,4,FALSE),"")</f>
        <v/>
      </c>
      <c r="G60" s="95"/>
      <c r="H60" s="90" t="str">
        <f>IF(物価高騰対策!B60="","",IF(OR(D60="居宅介護・重度訪問介護・同行援護・行動援護・重度障害者等包括支援",D60="自立生活援助",D60="居宅訪問型児童発達支援",D60="保育所等訪問支援",D60="一般相談支援・特定相談支援・障害児相談支援"),"",G60*F60))</f>
        <v/>
      </c>
      <c r="I60" s="126" t="str">
        <f t="shared" si="3"/>
        <v/>
      </c>
      <c r="J60" s="19" t="str">
        <f t="shared" si="0"/>
        <v>00</v>
      </c>
      <c r="K60" s="34" t="b">
        <f t="shared" si="1"/>
        <v>0</v>
      </c>
    </row>
    <row r="61" spans="1:11" ht="30" customHeight="1" x14ac:dyDescent="0.2">
      <c r="A61" s="24" t="str">
        <f>IF(物価高騰対策!B61="","",A60+1)</f>
        <v/>
      </c>
      <c r="B61" s="91">
        <f>物価高騰対策!B61</f>
        <v>0</v>
      </c>
      <c r="C61" s="92">
        <f>物価高騰対策!C61</f>
        <v>0</v>
      </c>
      <c r="D61" s="93">
        <f>物価高騰対策!D61</f>
        <v>0</v>
      </c>
      <c r="E61" s="105">
        <f>物価高騰対策!E61</f>
        <v>0</v>
      </c>
      <c r="F61" s="33" t="str">
        <f>IFERROR(VLOOKUP(D61&amp;E61,入力しない!$D$2:$G$47,4,FALSE),"")</f>
        <v/>
      </c>
      <c r="G61" s="95"/>
      <c r="H61" s="90" t="str">
        <f>IF(物価高騰対策!B61="","",IF(OR(D61="居宅介護・重度訪問介護・同行援護・行動援護・重度障害者等包括支援",D61="自立生活援助",D61="居宅訪問型児童発達支援",D61="保育所等訪問支援",D61="一般相談支援・特定相談支援・障害児相談支援"),"",G61*F61))</f>
        <v/>
      </c>
      <c r="I61" s="126" t="str">
        <f t="shared" si="3"/>
        <v/>
      </c>
      <c r="J61" s="19" t="str">
        <f t="shared" si="0"/>
        <v>00</v>
      </c>
      <c r="K61" s="34" t="b">
        <f t="shared" si="1"/>
        <v>0</v>
      </c>
    </row>
    <row r="62" spans="1:11" ht="30" customHeight="1" x14ac:dyDescent="0.2">
      <c r="A62" s="24" t="str">
        <f>IF(物価高騰対策!B62="","",A61+1)</f>
        <v/>
      </c>
      <c r="B62" s="91">
        <f>物価高騰対策!B62</f>
        <v>0</v>
      </c>
      <c r="C62" s="92">
        <f>物価高騰対策!C62</f>
        <v>0</v>
      </c>
      <c r="D62" s="93">
        <f>物価高騰対策!D62</f>
        <v>0</v>
      </c>
      <c r="E62" s="105">
        <f>物価高騰対策!E62</f>
        <v>0</v>
      </c>
      <c r="F62" s="33" t="str">
        <f>IFERROR(VLOOKUP(D62&amp;E62,入力しない!$D$2:$G$47,4,FALSE),"")</f>
        <v/>
      </c>
      <c r="G62" s="95"/>
      <c r="H62" s="90" t="str">
        <f>IF(物価高騰対策!B62="","",IF(OR(D62="居宅介護・重度訪問介護・同行援護・行動援護・重度障害者等包括支援",D62="自立生活援助",D62="居宅訪問型児童発達支援",D62="保育所等訪問支援",D62="一般相談支援・特定相談支援・障害児相談支援"),"",G62*F62))</f>
        <v/>
      </c>
      <c r="I62" s="126" t="str">
        <f t="shared" si="3"/>
        <v/>
      </c>
      <c r="J62" s="19" t="str">
        <f t="shared" si="0"/>
        <v>00</v>
      </c>
      <c r="K62" s="34" t="b">
        <f t="shared" si="1"/>
        <v>0</v>
      </c>
    </row>
    <row r="63" spans="1:11" ht="30" customHeight="1" x14ac:dyDescent="0.2">
      <c r="A63" s="24" t="str">
        <f>IF(物価高騰対策!B63="","",A62+1)</f>
        <v/>
      </c>
      <c r="B63" s="91">
        <f>物価高騰対策!B63</f>
        <v>0</v>
      </c>
      <c r="C63" s="92">
        <f>物価高騰対策!C63</f>
        <v>0</v>
      </c>
      <c r="D63" s="93">
        <f>物価高騰対策!D63</f>
        <v>0</v>
      </c>
      <c r="E63" s="105">
        <f>物価高騰対策!E63</f>
        <v>0</v>
      </c>
      <c r="F63" s="33" t="str">
        <f>IFERROR(VLOOKUP(D63&amp;E63,入力しない!$D$2:$G$47,4,FALSE),"")</f>
        <v/>
      </c>
      <c r="G63" s="95"/>
      <c r="H63" s="90" t="str">
        <f>IF(物価高騰対策!B63="","",IF(OR(D63="居宅介護・重度訪問介護・同行援護・行動援護・重度障害者等包括支援",D63="自立生活援助",D63="居宅訪問型児童発達支援",D63="保育所等訪問支援",D63="一般相談支援・特定相談支援・障害児相談支援"),"",G63*F63))</f>
        <v/>
      </c>
      <c r="I63" s="126" t="str">
        <f t="shared" si="3"/>
        <v/>
      </c>
      <c r="J63" s="19" t="str">
        <f t="shared" si="0"/>
        <v>00</v>
      </c>
      <c r="K63" s="34" t="b">
        <f t="shared" si="1"/>
        <v>0</v>
      </c>
    </row>
    <row r="64" spans="1:11" ht="30" customHeight="1" x14ac:dyDescent="0.2">
      <c r="A64" s="24" t="str">
        <f>IF(物価高騰対策!B64="","",A63+1)</f>
        <v/>
      </c>
      <c r="B64" s="91">
        <f>物価高騰対策!B64</f>
        <v>0</v>
      </c>
      <c r="C64" s="92">
        <f>物価高騰対策!C64</f>
        <v>0</v>
      </c>
      <c r="D64" s="93">
        <f>物価高騰対策!D64</f>
        <v>0</v>
      </c>
      <c r="E64" s="105">
        <f>物価高騰対策!E64</f>
        <v>0</v>
      </c>
      <c r="F64" s="33" t="str">
        <f>IFERROR(VLOOKUP(D64&amp;E64,入力しない!$D$2:$G$47,4,FALSE),"")</f>
        <v/>
      </c>
      <c r="G64" s="95"/>
      <c r="H64" s="90" t="str">
        <f>IF(物価高騰対策!B64="","",IF(OR(D64="居宅介護・重度訪問介護・同行援護・行動援護・重度障害者等包括支援",D64="自立生活援助",D64="居宅訪問型児童発達支援",D64="保育所等訪問支援",D64="一般相談支援・特定相談支援・障害児相談支援"),"",G64*F64))</f>
        <v/>
      </c>
      <c r="I64" s="126" t="str">
        <f t="shared" si="3"/>
        <v/>
      </c>
      <c r="J64" s="19" t="str">
        <f t="shared" si="0"/>
        <v>00</v>
      </c>
      <c r="K64" s="34" t="b">
        <f t="shared" si="1"/>
        <v>0</v>
      </c>
    </row>
    <row r="65" spans="1:11" ht="30" customHeight="1" x14ac:dyDescent="0.2">
      <c r="A65" s="24" t="str">
        <f>IF(物価高騰対策!B65="","",A64+1)</f>
        <v/>
      </c>
      <c r="B65" s="91">
        <f>物価高騰対策!B65</f>
        <v>0</v>
      </c>
      <c r="C65" s="92">
        <f>物価高騰対策!C65</f>
        <v>0</v>
      </c>
      <c r="D65" s="93">
        <f>物価高騰対策!D65</f>
        <v>0</v>
      </c>
      <c r="E65" s="105">
        <f>物価高騰対策!E65</f>
        <v>0</v>
      </c>
      <c r="F65" s="33" t="str">
        <f>IFERROR(VLOOKUP(D65&amp;E65,入力しない!$D$2:$G$47,4,FALSE),"")</f>
        <v/>
      </c>
      <c r="G65" s="95"/>
      <c r="H65" s="90" t="str">
        <f>IF(物価高騰対策!B65="","",IF(OR(D65="居宅介護・重度訪問介護・同行援護・行動援護・重度障害者等包括支援",D65="自立生活援助",D65="居宅訪問型児童発達支援",D65="保育所等訪問支援",D65="一般相談支援・特定相談支援・障害児相談支援"),"",G65*F65))</f>
        <v/>
      </c>
      <c r="I65" s="126" t="str">
        <f t="shared" si="3"/>
        <v/>
      </c>
      <c r="J65" s="19" t="str">
        <f t="shared" si="0"/>
        <v>00</v>
      </c>
      <c r="K65" s="34" t="b">
        <f t="shared" si="1"/>
        <v>0</v>
      </c>
    </row>
    <row r="66" spans="1:11" ht="30" customHeight="1" x14ac:dyDescent="0.2">
      <c r="A66" s="24" t="str">
        <f>IF(物価高騰対策!B66="","",A65+1)</f>
        <v/>
      </c>
      <c r="B66" s="91">
        <f>物価高騰対策!B66</f>
        <v>0</v>
      </c>
      <c r="C66" s="92">
        <f>物価高騰対策!C66</f>
        <v>0</v>
      </c>
      <c r="D66" s="93">
        <f>物価高騰対策!D66</f>
        <v>0</v>
      </c>
      <c r="E66" s="105">
        <f>物価高騰対策!E66</f>
        <v>0</v>
      </c>
      <c r="F66" s="33" t="str">
        <f>IFERROR(VLOOKUP(D66&amp;E66,入力しない!$D$2:$G$47,4,FALSE),"")</f>
        <v/>
      </c>
      <c r="G66" s="95"/>
      <c r="H66" s="90" t="str">
        <f>IF(物価高騰対策!B66="","",IF(OR(D66="居宅介護・重度訪問介護・同行援護・行動援護・重度障害者等包括支援",D66="自立生活援助",D66="居宅訪問型児童発達支援",D66="保育所等訪問支援",D66="一般相談支援・特定相談支援・障害児相談支援"),"",G66*F66))</f>
        <v/>
      </c>
      <c r="I66" s="126" t="str">
        <f t="shared" si="3"/>
        <v/>
      </c>
      <c r="J66" s="19" t="str">
        <f t="shared" si="0"/>
        <v>00</v>
      </c>
      <c r="K66" s="34" t="b">
        <f t="shared" si="1"/>
        <v>0</v>
      </c>
    </row>
    <row r="67" spans="1:11" ht="30" customHeight="1" x14ac:dyDescent="0.2">
      <c r="A67" s="24" t="str">
        <f>IF(物価高騰対策!B67="","",A66+1)</f>
        <v/>
      </c>
      <c r="B67" s="91">
        <f>物価高騰対策!B67</f>
        <v>0</v>
      </c>
      <c r="C67" s="92">
        <f>物価高騰対策!C67</f>
        <v>0</v>
      </c>
      <c r="D67" s="93">
        <f>物価高騰対策!D67</f>
        <v>0</v>
      </c>
      <c r="E67" s="105">
        <f>物価高騰対策!E67</f>
        <v>0</v>
      </c>
      <c r="F67" s="33" t="str">
        <f>IFERROR(VLOOKUP(D67&amp;E67,入力しない!$D$2:$G$47,4,FALSE),"")</f>
        <v/>
      </c>
      <c r="G67" s="95"/>
      <c r="H67" s="90" t="str">
        <f>IF(物価高騰対策!B67="","",IF(OR(D67="居宅介護・重度訪問介護・同行援護・行動援護・重度障害者等包括支援",D67="自立生活援助",D67="居宅訪問型児童発達支援",D67="保育所等訪問支援",D67="一般相談支援・特定相談支援・障害児相談支援"),"",G67*F67))</f>
        <v/>
      </c>
      <c r="I67" s="126" t="str">
        <f t="shared" si="3"/>
        <v/>
      </c>
      <c r="J67" s="19" t="str">
        <f t="shared" si="0"/>
        <v>00</v>
      </c>
      <c r="K67" s="34" t="b">
        <f t="shared" si="1"/>
        <v>0</v>
      </c>
    </row>
    <row r="68" spans="1:11" ht="30" customHeight="1" x14ac:dyDescent="0.2">
      <c r="A68" s="24" t="str">
        <f>IF(物価高騰対策!B68="","",A67+1)</f>
        <v/>
      </c>
      <c r="B68" s="91">
        <f>物価高騰対策!B68</f>
        <v>0</v>
      </c>
      <c r="C68" s="92">
        <f>物価高騰対策!C68</f>
        <v>0</v>
      </c>
      <c r="D68" s="93">
        <f>物価高騰対策!D68</f>
        <v>0</v>
      </c>
      <c r="E68" s="105">
        <f>物価高騰対策!E68</f>
        <v>0</v>
      </c>
      <c r="F68" s="33" t="str">
        <f>IFERROR(VLOOKUP(D68&amp;E68,入力しない!$D$2:$G$47,4,FALSE),"")</f>
        <v/>
      </c>
      <c r="G68" s="95"/>
      <c r="H68" s="90" t="str">
        <f>IF(物価高騰対策!B68="","",IF(OR(D68="居宅介護・重度訪問介護・同行援護・行動援護・重度障害者等包括支援",D68="自立生活援助",D68="居宅訪問型児童発達支援",D68="保育所等訪問支援",D68="一般相談支援・特定相談支援・障害児相談支援"),"",G68*F68))</f>
        <v/>
      </c>
      <c r="I68" s="126" t="str">
        <f t="shared" si="3"/>
        <v/>
      </c>
      <c r="J68" s="19" t="str">
        <f t="shared" si="0"/>
        <v>00</v>
      </c>
      <c r="K68" s="34" t="b">
        <f t="shared" si="1"/>
        <v>0</v>
      </c>
    </row>
    <row r="69" spans="1:11" ht="30" customHeight="1" x14ac:dyDescent="0.2">
      <c r="A69" s="24" t="str">
        <f>IF(物価高騰対策!B69="","",A68+1)</f>
        <v/>
      </c>
      <c r="B69" s="91">
        <f>物価高騰対策!B69</f>
        <v>0</v>
      </c>
      <c r="C69" s="92">
        <f>物価高騰対策!C69</f>
        <v>0</v>
      </c>
      <c r="D69" s="93">
        <f>物価高騰対策!D69</f>
        <v>0</v>
      </c>
      <c r="E69" s="105">
        <f>物価高騰対策!E69</f>
        <v>0</v>
      </c>
      <c r="F69" s="33" t="str">
        <f>IFERROR(VLOOKUP(D69&amp;E69,入力しない!$D$2:$G$47,4,FALSE),"")</f>
        <v/>
      </c>
      <c r="G69" s="95"/>
      <c r="H69" s="90" t="str">
        <f>IF(物価高騰対策!B69="","",IF(OR(D69="居宅介護・重度訪問介護・同行援護・行動援護・重度障害者等包括支援",D69="自立生活援助",D69="居宅訪問型児童発達支援",D69="保育所等訪問支援",D69="一般相談支援・特定相談支援・障害児相談支援"),"",G69*F69))</f>
        <v/>
      </c>
      <c r="I69" s="126" t="str">
        <f t="shared" si="3"/>
        <v/>
      </c>
      <c r="J69" s="19" t="str">
        <f t="shared" ref="J69:J132" si="4">B69&amp;D69</f>
        <v>00</v>
      </c>
      <c r="K69" s="34" t="b">
        <f t="shared" si="1"/>
        <v>0</v>
      </c>
    </row>
    <row r="70" spans="1:11" ht="30" customHeight="1" x14ac:dyDescent="0.2">
      <c r="A70" s="24" t="str">
        <f>IF(物価高騰対策!B70="","",A69+1)</f>
        <v/>
      </c>
      <c r="B70" s="91">
        <f>物価高騰対策!B70</f>
        <v>0</v>
      </c>
      <c r="C70" s="92">
        <f>物価高騰対策!C70</f>
        <v>0</v>
      </c>
      <c r="D70" s="93">
        <f>物価高騰対策!D70</f>
        <v>0</v>
      </c>
      <c r="E70" s="105">
        <f>物価高騰対策!E70</f>
        <v>0</v>
      </c>
      <c r="F70" s="33" t="str">
        <f>IFERROR(VLOOKUP(D70&amp;E70,入力しない!$D$2:$G$47,4,FALSE),"")</f>
        <v/>
      </c>
      <c r="G70" s="95"/>
      <c r="H70" s="90" t="str">
        <f>IF(物価高騰対策!B70="","",IF(OR(D70="居宅介護・重度訪問介護・同行援護・行動援護・重度障害者等包括支援",D70="自立生活援助",D70="居宅訪問型児童発達支援",D70="保育所等訪問支援",D70="一般相談支援・特定相談支援・障害児相談支援"),"",G70*F70))</f>
        <v/>
      </c>
      <c r="I70" s="126" t="str">
        <f t="shared" si="3"/>
        <v/>
      </c>
      <c r="J70" s="19" t="str">
        <f t="shared" si="4"/>
        <v>00</v>
      </c>
      <c r="K70" s="34" t="b">
        <f t="shared" ref="K70:K133" si="5">COUNTIF(J:J,J70)=1</f>
        <v>0</v>
      </c>
    </row>
    <row r="71" spans="1:11" ht="30" customHeight="1" x14ac:dyDescent="0.2">
      <c r="A71" s="24" t="str">
        <f>IF(物価高騰対策!B71="","",A70+1)</f>
        <v/>
      </c>
      <c r="B71" s="91">
        <f>物価高騰対策!B71</f>
        <v>0</v>
      </c>
      <c r="C71" s="92">
        <f>物価高騰対策!C71</f>
        <v>0</v>
      </c>
      <c r="D71" s="93">
        <f>物価高騰対策!D71</f>
        <v>0</v>
      </c>
      <c r="E71" s="105">
        <f>物価高騰対策!E71</f>
        <v>0</v>
      </c>
      <c r="F71" s="33" t="str">
        <f>IFERROR(VLOOKUP(D71&amp;E71,入力しない!$D$2:$G$47,4,FALSE),"")</f>
        <v/>
      </c>
      <c r="G71" s="95"/>
      <c r="H71" s="90" t="str">
        <f>IF(物価高騰対策!B71="","",IF(OR(D71="居宅介護・重度訪問介護・同行援護・行動援護・重度障害者等包括支援",D71="自立生活援助",D71="居宅訪問型児童発達支援",D71="保育所等訪問支援",D71="一般相談支援・特定相談支援・障害児相談支援"),"",G71*F71))</f>
        <v/>
      </c>
      <c r="I71" s="126" t="str">
        <f t="shared" si="3"/>
        <v/>
      </c>
      <c r="J71" s="19" t="str">
        <f t="shared" si="4"/>
        <v>00</v>
      </c>
      <c r="K71" s="34" t="b">
        <f t="shared" si="5"/>
        <v>0</v>
      </c>
    </row>
    <row r="72" spans="1:11" ht="30" customHeight="1" x14ac:dyDescent="0.2">
      <c r="A72" s="24" t="str">
        <f>IF(物価高騰対策!B72="","",A71+1)</f>
        <v/>
      </c>
      <c r="B72" s="91">
        <f>物価高騰対策!B72</f>
        <v>0</v>
      </c>
      <c r="C72" s="92">
        <f>物価高騰対策!C72</f>
        <v>0</v>
      </c>
      <c r="D72" s="93">
        <f>物価高騰対策!D72</f>
        <v>0</v>
      </c>
      <c r="E72" s="105">
        <f>物価高騰対策!E72</f>
        <v>0</v>
      </c>
      <c r="F72" s="33" t="str">
        <f>IFERROR(VLOOKUP(D72&amp;E72,入力しない!$D$2:$G$47,4,FALSE),"")</f>
        <v/>
      </c>
      <c r="G72" s="95"/>
      <c r="H72" s="90" t="str">
        <f>IF(物価高騰対策!B72="","",IF(OR(D72="居宅介護・重度訪問介護・同行援護・行動援護・重度障害者等包括支援",D72="自立生活援助",D72="居宅訪問型児童発達支援",D72="保育所等訪問支援",D72="一般相談支援・特定相談支援・障害児相談支援"),"",G72*F72))</f>
        <v/>
      </c>
      <c r="I72" s="126" t="str">
        <f t="shared" si="3"/>
        <v/>
      </c>
      <c r="J72" s="19" t="str">
        <f t="shared" si="4"/>
        <v>00</v>
      </c>
      <c r="K72" s="34" t="b">
        <f t="shared" si="5"/>
        <v>0</v>
      </c>
    </row>
    <row r="73" spans="1:11" ht="30" customHeight="1" x14ac:dyDescent="0.2">
      <c r="A73" s="24" t="str">
        <f>IF(物価高騰対策!B73="","",A72+1)</f>
        <v/>
      </c>
      <c r="B73" s="91">
        <f>物価高騰対策!B73</f>
        <v>0</v>
      </c>
      <c r="C73" s="92">
        <f>物価高騰対策!C73</f>
        <v>0</v>
      </c>
      <c r="D73" s="93">
        <f>物価高騰対策!D73</f>
        <v>0</v>
      </c>
      <c r="E73" s="105">
        <f>物価高騰対策!E73</f>
        <v>0</v>
      </c>
      <c r="F73" s="33" t="str">
        <f>IFERROR(VLOOKUP(D73&amp;E73,入力しない!$D$2:$G$47,4,FALSE),"")</f>
        <v/>
      </c>
      <c r="G73" s="95"/>
      <c r="H73" s="90" t="str">
        <f>IF(物価高騰対策!B73="","",IF(OR(D73="居宅介護・重度訪問介護・同行援護・行動援護・重度障害者等包括支援",D73="自立生活援助",D73="居宅訪問型児童発達支援",D73="保育所等訪問支援",D73="一般相談支援・特定相談支援・障害児相談支援"),"",G73*F73))</f>
        <v/>
      </c>
      <c r="I73" s="126" t="str">
        <f t="shared" si="3"/>
        <v/>
      </c>
      <c r="J73" s="19" t="str">
        <f t="shared" si="4"/>
        <v>00</v>
      </c>
      <c r="K73" s="34" t="b">
        <f t="shared" si="5"/>
        <v>0</v>
      </c>
    </row>
    <row r="74" spans="1:11" ht="30" customHeight="1" x14ac:dyDescent="0.2">
      <c r="A74" s="24" t="str">
        <f>IF(物価高騰対策!B74="","",A73+1)</f>
        <v/>
      </c>
      <c r="B74" s="91">
        <f>物価高騰対策!B74</f>
        <v>0</v>
      </c>
      <c r="C74" s="92">
        <f>物価高騰対策!C74</f>
        <v>0</v>
      </c>
      <c r="D74" s="93">
        <f>物価高騰対策!D74</f>
        <v>0</v>
      </c>
      <c r="E74" s="105">
        <f>物価高騰対策!E74</f>
        <v>0</v>
      </c>
      <c r="F74" s="33" t="str">
        <f>IFERROR(VLOOKUP(D74&amp;E74,入力しない!$D$2:$G$47,4,FALSE),"")</f>
        <v/>
      </c>
      <c r="G74" s="95"/>
      <c r="H74" s="90" t="str">
        <f>IF(物価高騰対策!B74="","",IF(OR(D74="居宅介護・重度訪問介護・同行援護・行動援護・重度障害者等包括支援",D74="自立生活援助",D74="居宅訪問型児童発達支援",D74="保育所等訪問支援",D74="一般相談支援・特定相談支援・障害児相談支援"),"",G74*F74))</f>
        <v/>
      </c>
      <c r="I74" s="126" t="str">
        <f t="shared" si="3"/>
        <v/>
      </c>
      <c r="J74" s="19" t="str">
        <f t="shared" si="4"/>
        <v>00</v>
      </c>
      <c r="K74" s="34" t="b">
        <f t="shared" si="5"/>
        <v>0</v>
      </c>
    </row>
    <row r="75" spans="1:11" ht="30" customHeight="1" x14ac:dyDescent="0.2">
      <c r="A75" s="24" t="str">
        <f>IF(物価高騰対策!B75="","",A74+1)</f>
        <v/>
      </c>
      <c r="B75" s="91">
        <f>物価高騰対策!B75</f>
        <v>0</v>
      </c>
      <c r="C75" s="92">
        <f>物価高騰対策!C75</f>
        <v>0</v>
      </c>
      <c r="D75" s="93">
        <f>物価高騰対策!D75</f>
        <v>0</v>
      </c>
      <c r="E75" s="105">
        <f>物価高騰対策!E75</f>
        <v>0</v>
      </c>
      <c r="F75" s="33" t="str">
        <f>IFERROR(VLOOKUP(D75&amp;E75,入力しない!$D$2:$G$47,4,FALSE),"")</f>
        <v/>
      </c>
      <c r="G75" s="95"/>
      <c r="H75" s="90" t="str">
        <f>IF(物価高騰対策!B75="","",IF(OR(D75="居宅介護・重度訪問介護・同行援護・行動援護・重度障害者等包括支援",D75="自立生活援助",D75="居宅訪問型児童発達支援",D75="保育所等訪問支援",D75="一般相談支援・特定相談支援・障害児相談支援"),"",G75*F75))</f>
        <v/>
      </c>
      <c r="I75" s="126" t="str">
        <f t="shared" si="3"/>
        <v/>
      </c>
      <c r="J75" s="19" t="str">
        <f t="shared" si="4"/>
        <v>00</v>
      </c>
      <c r="K75" s="34" t="b">
        <f t="shared" si="5"/>
        <v>0</v>
      </c>
    </row>
    <row r="76" spans="1:11" ht="30" customHeight="1" x14ac:dyDescent="0.2">
      <c r="A76" s="24" t="str">
        <f>IF(物価高騰対策!B76="","",A75+1)</f>
        <v/>
      </c>
      <c r="B76" s="91">
        <f>物価高騰対策!B76</f>
        <v>0</v>
      </c>
      <c r="C76" s="92">
        <f>物価高騰対策!C76</f>
        <v>0</v>
      </c>
      <c r="D76" s="93">
        <f>物価高騰対策!D76</f>
        <v>0</v>
      </c>
      <c r="E76" s="105">
        <f>物価高騰対策!E76</f>
        <v>0</v>
      </c>
      <c r="F76" s="33" t="str">
        <f>IFERROR(VLOOKUP(D76&amp;E76,入力しない!$D$2:$G$47,4,FALSE),"")</f>
        <v/>
      </c>
      <c r="G76" s="95"/>
      <c r="H76" s="90" t="str">
        <f>IF(物価高騰対策!B76="","",IF(OR(D76="居宅介護・重度訪問介護・同行援護・行動援護・重度障害者等包括支援",D76="自立生活援助",D76="居宅訪問型児童発達支援",D76="保育所等訪問支援",D76="一般相談支援・特定相談支援・障害児相談支援"),"",G76*F76))</f>
        <v/>
      </c>
      <c r="I76" s="126" t="str">
        <f t="shared" si="3"/>
        <v/>
      </c>
      <c r="J76" s="19" t="str">
        <f t="shared" si="4"/>
        <v>00</v>
      </c>
      <c r="K76" s="34" t="b">
        <f t="shared" si="5"/>
        <v>0</v>
      </c>
    </row>
    <row r="77" spans="1:11" ht="30" customHeight="1" x14ac:dyDescent="0.2">
      <c r="A77" s="24" t="str">
        <f>IF(物価高騰対策!B77="","",A76+1)</f>
        <v/>
      </c>
      <c r="B77" s="91">
        <f>物価高騰対策!B77</f>
        <v>0</v>
      </c>
      <c r="C77" s="92">
        <f>物価高騰対策!C77</f>
        <v>0</v>
      </c>
      <c r="D77" s="93">
        <f>物価高騰対策!D77</f>
        <v>0</v>
      </c>
      <c r="E77" s="105">
        <f>物価高騰対策!E77</f>
        <v>0</v>
      </c>
      <c r="F77" s="33" t="str">
        <f>IFERROR(VLOOKUP(D77&amp;E77,入力しない!$D$2:$G$47,4,FALSE),"")</f>
        <v/>
      </c>
      <c r="G77" s="95"/>
      <c r="H77" s="90" t="str">
        <f>IF(物価高騰対策!B77="","",IF(OR(D77="居宅介護・重度訪問介護・同行援護・行動援護・重度障害者等包括支援",D77="自立生活援助",D77="居宅訪問型児童発達支援",D77="保育所等訪問支援",D77="一般相談支援・特定相談支援・障害児相談支援"),"",G77*F77))</f>
        <v/>
      </c>
      <c r="I77" s="126" t="str">
        <f t="shared" si="3"/>
        <v/>
      </c>
      <c r="J77" s="19" t="str">
        <f t="shared" si="4"/>
        <v>00</v>
      </c>
      <c r="K77" s="34" t="b">
        <f t="shared" si="5"/>
        <v>0</v>
      </c>
    </row>
    <row r="78" spans="1:11" ht="30" customHeight="1" x14ac:dyDescent="0.2">
      <c r="A78" s="24" t="str">
        <f>IF(物価高騰対策!B78="","",A77+1)</f>
        <v/>
      </c>
      <c r="B78" s="91">
        <f>物価高騰対策!B78</f>
        <v>0</v>
      </c>
      <c r="C78" s="92">
        <f>物価高騰対策!C78</f>
        <v>0</v>
      </c>
      <c r="D78" s="93">
        <f>物価高騰対策!D78</f>
        <v>0</v>
      </c>
      <c r="E78" s="105">
        <f>物価高騰対策!E78</f>
        <v>0</v>
      </c>
      <c r="F78" s="33" t="str">
        <f>IFERROR(VLOOKUP(D78&amp;E78,入力しない!$D$2:$G$47,4,FALSE),"")</f>
        <v/>
      </c>
      <c r="G78" s="95"/>
      <c r="H78" s="90" t="str">
        <f>IF(物価高騰対策!B78="","",IF(OR(D78="居宅介護・重度訪問介護・同行援護・行動援護・重度障害者等包括支援",D78="自立生活援助",D78="居宅訪問型児童発達支援",D78="保育所等訪問支援",D78="一般相談支援・特定相談支援・障害児相談支援"),"",G78*F78))</f>
        <v/>
      </c>
      <c r="I78" s="126" t="str">
        <f t="shared" si="3"/>
        <v/>
      </c>
      <c r="J78" s="19" t="str">
        <f t="shared" si="4"/>
        <v>00</v>
      </c>
      <c r="K78" s="34" t="b">
        <f t="shared" si="5"/>
        <v>0</v>
      </c>
    </row>
    <row r="79" spans="1:11" ht="30" customHeight="1" x14ac:dyDescent="0.2">
      <c r="A79" s="24" t="str">
        <f>IF(物価高騰対策!B79="","",A78+1)</f>
        <v/>
      </c>
      <c r="B79" s="91">
        <f>物価高騰対策!B79</f>
        <v>0</v>
      </c>
      <c r="C79" s="92">
        <f>物価高騰対策!C79</f>
        <v>0</v>
      </c>
      <c r="D79" s="93">
        <f>物価高騰対策!D79</f>
        <v>0</v>
      </c>
      <c r="E79" s="105">
        <f>物価高騰対策!E79</f>
        <v>0</v>
      </c>
      <c r="F79" s="33" t="str">
        <f>IFERROR(VLOOKUP(D79&amp;E79,入力しない!$D$2:$G$47,4,FALSE),"")</f>
        <v/>
      </c>
      <c r="G79" s="95"/>
      <c r="H79" s="90" t="str">
        <f>IF(物価高騰対策!B79="","",IF(OR(D79="居宅介護・重度訪問介護・同行援護・行動援護・重度障害者等包括支援",D79="自立生活援助",D79="居宅訪問型児童発達支援",D79="保育所等訪問支援",D79="一般相談支援・特定相談支援・障害児相談支援"),"",G79*F79))</f>
        <v/>
      </c>
      <c r="I79" s="126" t="str">
        <f t="shared" si="3"/>
        <v/>
      </c>
      <c r="J79" s="19" t="str">
        <f t="shared" si="4"/>
        <v>00</v>
      </c>
      <c r="K79" s="34" t="b">
        <f t="shared" si="5"/>
        <v>0</v>
      </c>
    </row>
    <row r="80" spans="1:11" ht="30" customHeight="1" x14ac:dyDescent="0.2">
      <c r="A80" s="24" t="str">
        <f>IF(物価高騰対策!B80="","",A79+1)</f>
        <v/>
      </c>
      <c r="B80" s="91">
        <f>物価高騰対策!B80</f>
        <v>0</v>
      </c>
      <c r="C80" s="92">
        <f>物価高騰対策!C80</f>
        <v>0</v>
      </c>
      <c r="D80" s="93">
        <f>物価高騰対策!D80</f>
        <v>0</v>
      </c>
      <c r="E80" s="105">
        <f>物価高騰対策!E80</f>
        <v>0</v>
      </c>
      <c r="F80" s="33" t="str">
        <f>IFERROR(VLOOKUP(D80&amp;E80,入力しない!$D$2:$G$47,4,FALSE),"")</f>
        <v/>
      </c>
      <c r="G80" s="95"/>
      <c r="H80" s="90" t="str">
        <f>IF(物価高騰対策!B80="","",IF(OR(D80="居宅介護・重度訪問介護・同行援護・行動援護・重度障害者等包括支援",D80="自立生活援助",D80="居宅訪問型児童発達支援",D80="保育所等訪問支援",D80="一般相談支援・特定相談支援・障害児相談支援"),"",G80*F80))</f>
        <v/>
      </c>
      <c r="I80" s="126" t="str">
        <f t="shared" si="3"/>
        <v/>
      </c>
      <c r="J80" s="19" t="str">
        <f t="shared" si="4"/>
        <v>00</v>
      </c>
      <c r="K80" s="34" t="b">
        <f t="shared" si="5"/>
        <v>0</v>
      </c>
    </row>
    <row r="81" spans="1:11" ht="30" customHeight="1" x14ac:dyDescent="0.2">
      <c r="A81" s="24" t="str">
        <f>IF(物価高騰対策!B81="","",A80+1)</f>
        <v/>
      </c>
      <c r="B81" s="91">
        <f>物価高騰対策!B81</f>
        <v>0</v>
      </c>
      <c r="C81" s="92">
        <f>物価高騰対策!C81</f>
        <v>0</v>
      </c>
      <c r="D81" s="93">
        <f>物価高騰対策!D81</f>
        <v>0</v>
      </c>
      <c r="E81" s="105">
        <f>物価高騰対策!E81</f>
        <v>0</v>
      </c>
      <c r="F81" s="33" t="str">
        <f>IFERROR(VLOOKUP(D81&amp;E81,入力しない!$D$2:$G$47,4,FALSE),"")</f>
        <v/>
      </c>
      <c r="G81" s="95"/>
      <c r="H81" s="90" t="str">
        <f>IF(物価高騰対策!B81="","",IF(OR(D81="居宅介護・重度訪問介護・同行援護・行動援護・重度障害者等包括支援",D81="自立生活援助",D81="居宅訪問型児童発達支援",D81="保育所等訪問支援",D81="一般相談支援・特定相談支援・障害児相談支援"),"",G81*F81))</f>
        <v/>
      </c>
      <c r="I81" s="126" t="str">
        <f t="shared" si="3"/>
        <v/>
      </c>
      <c r="J81" s="19" t="str">
        <f t="shared" si="4"/>
        <v>00</v>
      </c>
      <c r="K81" s="34" t="b">
        <f t="shared" si="5"/>
        <v>0</v>
      </c>
    </row>
    <row r="82" spans="1:11" ht="30" customHeight="1" x14ac:dyDescent="0.2">
      <c r="A82" s="24" t="str">
        <f>IF(物価高騰対策!B82="","",A81+1)</f>
        <v/>
      </c>
      <c r="B82" s="91">
        <f>物価高騰対策!B82</f>
        <v>0</v>
      </c>
      <c r="C82" s="92">
        <f>物価高騰対策!C82</f>
        <v>0</v>
      </c>
      <c r="D82" s="93">
        <f>物価高騰対策!D82</f>
        <v>0</v>
      </c>
      <c r="E82" s="105">
        <f>物価高騰対策!E82</f>
        <v>0</v>
      </c>
      <c r="F82" s="33" t="str">
        <f>IFERROR(VLOOKUP(D82&amp;E82,入力しない!$D$2:$G$47,4,FALSE),"")</f>
        <v/>
      </c>
      <c r="G82" s="95"/>
      <c r="H82" s="90" t="str">
        <f>IF(物価高騰対策!B82="","",IF(OR(D82="居宅介護・重度訪問介護・同行援護・行動援護・重度障害者等包括支援",D82="自立生活援助",D82="居宅訪問型児童発達支援",D82="保育所等訪問支援",D82="一般相談支援・特定相談支援・障害児相談支援"),"",G82*F82))</f>
        <v/>
      </c>
      <c r="I82" s="126" t="str">
        <f t="shared" si="3"/>
        <v/>
      </c>
      <c r="J82" s="19" t="str">
        <f t="shared" si="4"/>
        <v>00</v>
      </c>
      <c r="K82" s="34" t="b">
        <f t="shared" si="5"/>
        <v>0</v>
      </c>
    </row>
    <row r="83" spans="1:11" ht="30" customHeight="1" x14ac:dyDescent="0.2">
      <c r="A83" s="24" t="str">
        <f>IF(物価高騰対策!B83="","",A82+1)</f>
        <v/>
      </c>
      <c r="B83" s="91">
        <f>物価高騰対策!B83</f>
        <v>0</v>
      </c>
      <c r="C83" s="92">
        <f>物価高騰対策!C83</f>
        <v>0</v>
      </c>
      <c r="D83" s="93">
        <f>物価高騰対策!D83</f>
        <v>0</v>
      </c>
      <c r="E83" s="105">
        <f>物価高騰対策!E83</f>
        <v>0</v>
      </c>
      <c r="F83" s="33" t="str">
        <f>IFERROR(VLOOKUP(D83&amp;E83,入力しない!$D$2:$G$47,4,FALSE),"")</f>
        <v/>
      </c>
      <c r="G83" s="95"/>
      <c r="H83" s="90" t="str">
        <f>IF(物価高騰対策!B83="","",IF(OR(D83="居宅介護・重度訪問介護・同行援護・行動援護・重度障害者等包括支援",D83="自立生活援助",D83="居宅訪問型児童発達支援",D83="保育所等訪問支援",D83="一般相談支援・特定相談支援・障害児相談支援"),"",G83*F83))</f>
        <v/>
      </c>
      <c r="I83" s="126" t="str">
        <f t="shared" si="3"/>
        <v/>
      </c>
      <c r="J83" s="19" t="str">
        <f t="shared" si="4"/>
        <v>00</v>
      </c>
      <c r="K83" s="34" t="b">
        <f t="shared" si="5"/>
        <v>0</v>
      </c>
    </row>
    <row r="84" spans="1:11" ht="30" customHeight="1" x14ac:dyDescent="0.2">
      <c r="A84" s="24" t="str">
        <f>IF(物価高騰対策!B84="","",A83+1)</f>
        <v/>
      </c>
      <c r="B84" s="91">
        <f>物価高騰対策!B84</f>
        <v>0</v>
      </c>
      <c r="C84" s="92">
        <f>物価高騰対策!C84</f>
        <v>0</v>
      </c>
      <c r="D84" s="93">
        <f>物価高騰対策!D84</f>
        <v>0</v>
      </c>
      <c r="E84" s="105">
        <f>物価高騰対策!E84</f>
        <v>0</v>
      </c>
      <c r="F84" s="33" t="str">
        <f>IFERROR(VLOOKUP(D84&amp;E84,入力しない!$D$2:$G$47,4,FALSE),"")</f>
        <v/>
      </c>
      <c r="G84" s="95"/>
      <c r="H84" s="90" t="str">
        <f>IF(物価高騰対策!B84="","",IF(OR(D84="居宅介護・重度訪問介護・同行援護・行動援護・重度障害者等包括支援",D84="自立生活援助",D84="居宅訪問型児童発達支援",D84="保育所等訪問支援",D84="一般相談支援・特定相談支援・障害児相談支援"),"",G84*F84))</f>
        <v/>
      </c>
      <c r="I84" s="126" t="str">
        <f t="shared" si="3"/>
        <v/>
      </c>
      <c r="J84" s="19" t="str">
        <f t="shared" si="4"/>
        <v>00</v>
      </c>
      <c r="K84" s="34" t="b">
        <f t="shared" si="5"/>
        <v>0</v>
      </c>
    </row>
    <row r="85" spans="1:11" ht="30" customHeight="1" x14ac:dyDescent="0.2">
      <c r="A85" s="24" t="str">
        <f>IF(物価高騰対策!B85="","",A84+1)</f>
        <v/>
      </c>
      <c r="B85" s="91">
        <f>物価高騰対策!B85</f>
        <v>0</v>
      </c>
      <c r="C85" s="92">
        <f>物価高騰対策!C85</f>
        <v>0</v>
      </c>
      <c r="D85" s="93">
        <f>物価高騰対策!D85</f>
        <v>0</v>
      </c>
      <c r="E85" s="105">
        <f>物価高騰対策!E85</f>
        <v>0</v>
      </c>
      <c r="F85" s="33" t="str">
        <f>IFERROR(VLOOKUP(D85&amp;E85,入力しない!$D$2:$G$47,4,FALSE),"")</f>
        <v/>
      </c>
      <c r="G85" s="95"/>
      <c r="H85" s="90" t="str">
        <f>IF(物価高騰対策!B85="","",IF(OR(D85="居宅介護・重度訪問介護・同行援護・行動援護・重度障害者等包括支援",D85="自立生活援助",D85="居宅訪問型児童発達支援",D85="保育所等訪問支援",D85="一般相談支援・特定相談支援・障害児相談支援"),"",G85*F85))</f>
        <v/>
      </c>
      <c r="I85" s="126" t="str">
        <f t="shared" si="3"/>
        <v/>
      </c>
      <c r="J85" s="19" t="str">
        <f t="shared" si="4"/>
        <v>00</v>
      </c>
      <c r="K85" s="34" t="b">
        <f t="shared" si="5"/>
        <v>0</v>
      </c>
    </row>
    <row r="86" spans="1:11" ht="30" customHeight="1" x14ac:dyDescent="0.2">
      <c r="A86" s="24" t="str">
        <f>IF(物価高騰対策!B86="","",A85+1)</f>
        <v/>
      </c>
      <c r="B86" s="91">
        <f>物価高騰対策!B86</f>
        <v>0</v>
      </c>
      <c r="C86" s="92">
        <f>物価高騰対策!C86</f>
        <v>0</v>
      </c>
      <c r="D86" s="93">
        <f>物価高騰対策!D86</f>
        <v>0</v>
      </c>
      <c r="E86" s="105">
        <f>物価高騰対策!E86</f>
        <v>0</v>
      </c>
      <c r="F86" s="33" t="str">
        <f>IFERROR(VLOOKUP(D86&amp;E86,入力しない!$D$2:$G$47,4,FALSE),"")</f>
        <v/>
      </c>
      <c r="G86" s="95"/>
      <c r="H86" s="90" t="str">
        <f>IF(物価高騰対策!B86="","",IF(OR(D86="居宅介護・重度訪問介護・同行援護・行動援護・重度障害者等包括支援",D86="自立生活援助",D86="居宅訪問型児童発達支援",D86="保育所等訪問支援",D86="一般相談支援・特定相談支援・障害児相談支援"),"",G86*F86))</f>
        <v/>
      </c>
      <c r="I86" s="126" t="str">
        <f t="shared" si="3"/>
        <v/>
      </c>
      <c r="J86" s="19" t="str">
        <f t="shared" si="4"/>
        <v>00</v>
      </c>
      <c r="K86" s="34" t="b">
        <f t="shared" si="5"/>
        <v>0</v>
      </c>
    </row>
    <row r="87" spans="1:11" ht="30" customHeight="1" x14ac:dyDescent="0.2">
      <c r="A87" s="24" t="str">
        <f>IF(物価高騰対策!B87="","",A86+1)</f>
        <v/>
      </c>
      <c r="B87" s="91">
        <f>物価高騰対策!B87</f>
        <v>0</v>
      </c>
      <c r="C87" s="92">
        <f>物価高騰対策!C87</f>
        <v>0</v>
      </c>
      <c r="D87" s="93">
        <f>物価高騰対策!D87</f>
        <v>0</v>
      </c>
      <c r="E87" s="105">
        <f>物価高騰対策!E87</f>
        <v>0</v>
      </c>
      <c r="F87" s="33" t="str">
        <f>IFERROR(VLOOKUP(D87&amp;E87,入力しない!$D$2:$G$47,4,FALSE),"")</f>
        <v/>
      </c>
      <c r="G87" s="95"/>
      <c r="H87" s="90" t="str">
        <f>IF(物価高騰対策!B87="","",IF(OR(D87="居宅介護・重度訪問介護・同行援護・行動援護・重度障害者等包括支援",D87="自立生活援助",D87="居宅訪問型児童発達支援",D87="保育所等訪問支援",D87="一般相談支援・特定相談支援・障害児相談支援"),"",G87*F87))</f>
        <v/>
      </c>
      <c r="I87" s="126" t="str">
        <f t="shared" si="3"/>
        <v/>
      </c>
      <c r="J87" s="19" t="str">
        <f t="shared" si="4"/>
        <v>00</v>
      </c>
      <c r="K87" s="34" t="b">
        <f t="shared" si="5"/>
        <v>0</v>
      </c>
    </row>
    <row r="88" spans="1:11" ht="30" customHeight="1" x14ac:dyDescent="0.2">
      <c r="A88" s="24" t="str">
        <f>IF(物価高騰対策!B88="","",A87+1)</f>
        <v/>
      </c>
      <c r="B88" s="91">
        <f>物価高騰対策!B88</f>
        <v>0</v>
      </c>
      <c r="C88" s="92">
        <f>物価高騰対策!C88</f>
        <v>0</v>
      </c>
      <c r="D88" s="93">
        <f>物価高騰対策!D88</f>
        <v>0</v>
      </c>
      <c r="E88" s="105">
        <f>物価高騰対策!E88</f>
        <v>0</v>
      </c>
      <c r="F88" s="33" t="str">
        <f>IFERROR(VLOOKUP(D88&amp;E88,入力しない!$D$2:$G$47,4,FALSE),"")</f>
        <v/>
      </c>
      <c r="G88" s="95"/>
      <c r="H88" s="90" t="str">
        <f>IF(物価高騰対策!B88="","",IF(OR(D88="居宅介護・重度訪問介護・同行援護・行動援護・重度障害者等包括支援",D88="自立生活援助",D88="居宅訪問型児童発達支援",D88="保育所等訪問支援",D88="一般相談支援・特定相談支援・障害児相談支援"),"",G88*F88))</f>
        <v/>
      </c>
      <c r="I88" s="126" t="str">
        <f t="shared" si="3"/>
        <v/>
      </c>
      <c r="J88" s="19" t="str">
        <f t="shared" si="4"/>
        <v>00</v>
      </c>
      <c r="K88" s="34" t="b">
        <f t="shared" si="5"/>
        <v>0</v>
      </c>
    </row>
    <row r="89" spans="1:11" ht="30" customHeight="1" x14ac:dyDescent="0.2">
      <c r="A89" s="24" t="str">
        <f>IF(物価高騰対策!B89="","",A88+1)</f>
        <v/>
      </c>
      <c r="B89" s="91">
        <f>物価高騰対策!B89</f>
        <v>0</v>
      </c>
      <c r="C89" s="92">
        <f>物価高騰対策!C89</f>
        <v>0</v>
      </c>
      <c r="D89" s="93">
        <f>物価高騰対策!D89</f>
        <v>0</v>
      </c>
      <c r="E89" s="105">
        <f>物価高騰対策!E89</f>
        <v>0</v>
      </c>
      <c r="F89" s="33" t="str">
        <f>IFERROR(VLOOKUP(D89&amp;E89,入力しない!$D$2:$G$47,4,FALSE),"")</f>
        <v/>
      </c>
      <c r="G89" s="95"/>
      <c r="H89" s="90" t="str">
        <f>IF(物価高騰対策!B89="","",IF(OR(D89="居宅介護・重度訪問介護・同行援護・行動援護・重度障害者等包括支援",D89="自立生活援助",D89="居宅訪問型児童発達支援",D89="保育所等訪問支援",D89="一般相談支援・特定相談支援・障害児相談支援"),"",G89*F89))</f>
        <v/>
      </c>
      <c r="I89" s="126" t="str">
        <f t="shared" si="3"/>
        <v/>
      </c>
      <c r="J89" s="19" t="str">
        <f t="shared" si="4"/>
        <v>00</v>
      </c>
      <c r="K89" s="34" t="b">
        <f t="shared" si="5"/>
        <v>0</v>
      </c>
    </row>
    <row r="90" spans="1:11" ht="30" customHeight="1" x14ac:dyDescent="0.2">
      <c r="A90" s="24" t="str">
        <f>IF(物価高騰対策!B90="","",A89+1)</f>
        <v/>
      </c>
      <c r="B90" s="91">
        <f>物価高騰対策!B90</f>
        <v>0</v>
      </c>
      <c r="C90" s="92">
        <f>物価高騰対策!C90</f>
        <v>0</v>
      </c>
      <c r="D90" s="93">
        <f>物価高騰対策!D90</f>
        <v>0</v>
      </c>
      <c r="E90" s="105">
        <f>物価高騰対策!E90</f>
        <v>0</v>
      </c>
      <c r="F90" s="33" t="str">
        <f>IFERROR(VLOOKUP(D90&amp;E90,入力しない!$D$2:$G$47,4,FALSE),"")</f>
        <v/>
      </c>
      <c r="G90" s="95"/>
      <c r="H90" s="90" t="str">
        <f>IF(物価高騰対策!B90="","",IF(OR(D90="居宅介護・重度訪問介護・同行援護・行動援護・重度障害者等包括支援",D90="自立生活援助",D90="居宅訪問型児童発達支援",D90="保育所等訪問支援",D90="一般相談支援・特定相談支援・障害児相談支援"),"",G90*F90))</f>
        <v/>
      </c>
      <c r="I90" s="126" t="str">
        <f t="shared" si="3"/>
        <v/>
      </c>
      <c r="J90" s="19" t="str">
        <f t="shared" si="4"/>
        <v>00</v>
      </c>
      <c r="K90" s="34" t="b">
        <f t="shared" si="5"/>
        <v>0</v>
      </c>
    </row>
    <row r="91" spans="1:11" ht="30" customHeight="1" x14ac:dyDescent="0.2">
      <c r="A91" s="24" t="str">
        <f>IF(物価高騰対策!B91="","",A90+1)</f>
        <v/>
      </c>
      <c r="B91" s="91">
        <f>物価高騰対策!B91</f>
        <v>0</v>
      </c>
      <c r="C91" s="92">
        <f>物価高騰対策!C91</f>
        <v>0</v>
      </c>
      <c r="D91" s="93">
        <f>物価高騰対策!D91</f>
        <v>0</v>
      </c>
      <c r="E91" s="105">
        <f>物価高騰対策!E91</f>
        <v>0</v>
      </c>
      <c r="F91" s="33" t="str">
        <f>IFERROR(VLOOKUP(D91&amp;E91,入力しない!$D$2:$G$47,4,FALSE),"")</f>
        <v/>
      </c>
      <c r="G91" s="95"/>
      <c r="H91" s="90" t="str">
        <f>IF(物価高騰対策!B91="","",IF(OR(D91="居宅介護・重度訪問介護・同行援護・行動援護・重度障害者等包括支援",D91="自立生活援助",D91="居宅訪問型児童発達支援",D91="保育所等訪問支援",D91="一般相談支援・特定相談支援・障害児相談支援"),"",G91*F91))</f>
        <v/>
      </c>
      <c r="I91" s="126" t="str">
        <f t="shared" si="3"/>
        <v/>
      </c>
      <c r="J91" s="19" t="str">
        <f t="shared" si="4"/>
        <v>00</v>
      </c>
      <c r="K91" s="34" t="b">
        <f t="shared" si="5"/>
        <v>0</v>
      </c>
    </row>
    <row r="92" spans="1:11" ht="30" customHeight="1" x14ac:dyDescent="0.2">
      <c r="A92" s="24" t="str">
        <f>IF(物価高騰対策!B92="","",A91+1)</f>
        <v/>
      </c>
      <c r="B92" s="91">
        <f>物価高騰対策!B92</f>
        <v>0</v>
      </c>
      <c r="C92" s="92">
        <f>物価高騰対策!C92</f>
        <v>0</v>
      </c>
      <c r="D92" s="93">
        <f>物価高騰対策!D92</f>
        <v>0</v>
      </c>
      <c r="E92" s="105">
        <f>物価高騰対策!E92</f>
        <v>0</v>
      </c>
      <c r="F92" s="33" t="str">
        <f>IFERROR(VLOOKUP(D92&amp;E92,入力しない!$D$2:$G$47,4,FALSE),"")</f>
        <v/>
      </c>
      <c r="G92" s="95"/>
      <c r="H92" s="90" t="str">
        <f>IF(物価高騰対策!B92="","",IF(OR(D92="居宅介護・重度訪問介護・同行援護・行動援護・重度障害者等包括支援",D92="自立生活援助",D92="居宅訪問型児童発達支援",D92="保育所等訪問支援",D92="一般相談支援・特定相談支援・障害児相談支援"),"",G92*F92))</f>
        <v/>
      </c>
      <c r="I92" s="126" t="str">
        <f t="shared" si="3"/>
        <v/>
      </c>
      <c r="J92" s="19" t="str">
        <f t="shared" si="4"/>
        <v>00</v>
      </c>
      <c r="K92" s="34" t="b">
        <f t="shared" si="5"/>
        <v>0</v>
      </c>
    </row>
    <row r="93" spans="1:11" ht="30" customHeight="1" x14ac:dyDescent="0.2">
      <c r="A93" s="24" t="str">
        <f>IF(物価高騰対策!B93="","",A92+1)</f>
        <v/>
      </c>
      <c r="B93" s="91">
        <f>物価高騰対策!B93</f>
        <v>0</v>
      </c>
      <c r="C93" s="92">
        <f>物価高騰対策!C93</f>
        <v>0</v>
      </c>
      <c r="D93" s="93">
        <f>物価高騰対策!D93</f>
        <v>0</v>
      </c>
      <c r="E93" s="105">
        <f>物価高騰対策!E93</f>
        <v>0</v>
      </c>
      <c r="F93" s="33" t="str">
        <f>IFERROR(VLOOKUP(D93&amp;E93,入力しない!$D$2:$G$47,4,FALSE),"")</f>
        <v/>
      </c>
      <c r="G93" s="95"/>
      <c r="H93" s="90" t="str">
        <f>IF(物価高騰対策!B93="","",IF(OR(D93="居宅介護・重度訪問介護・同行援護・行動援護・重度障害者等包括支援",D93="自立生活援助",D93="居宅訪問型児童発達支援",D93="保育所等訪問支援",D93="一般相談支援・特定相談支援・障害児相談支援"),"",G93*F93))</f>
        <v/>
      </c>
      <c r="I93" s="126" t="str">
        <f t="shared" si="3"/>
        <v/>
      </c>
      <c r="J93" s="19" t="str">
        <f t="shared" si="4"/>
        <v>00</v>
      </c>
      <c r="K93" s="34" t="b">
        <f t="shared" si="5"/>
        <v>0</v>
      </c>
    </row>
    <row r="94" spans="1:11" ht="30" customHeight="1" x14ac:dyDescent="0.2">
      <c r="A94" s="24" t="str">
        <f>IF(物価高騰対策!B94="","",A93+1)</f>
        <v/>
      </c>
      <c r="B94" s="91">
        <f>物価高騰対策!B94</f>
        <v>0</v>
      </c>
      <c r="C94" s="92">
        <f>物価高騰対策!C94</f>
        <v>0</v>
      </c>
      <c r="D94" s="93">
        <f>物価高騰対策!D94</f>
        <v>0</v>
      </c>
      <c r="E94" s="105">
        <f>物価高騰対策!E94</f>
        <v>0</v>
      </c>
      <c r="F94" s="33" t="str">
        <f>IFERROR(VLOOKUP(D94&amp;E94,入力しない!$D$2:$G$47,4,FALSE),"")</f>
        <v/>
      </c>
      <c r="G94" s="95"/>
      <c r="H94" s="90" t="str">
        <f>IF(物価高騰対策!B94="","",IF(OR(D94="居宅介護・重度訪問介護・同行援護・行動援護・重度障害者等包括支援",D94="自立生活援助",D94="居宅訪問型児童発達支援",D94="保育所等訪問支援",D94="一般相談支援・特定相談支援・障害児相談支援"),"",G94*F94))</f>
        <v/>
      </c>
      <c r="I94" s="126" t="str">
        <f t="shared" si="3"/>
        <v/>
      </c>
      <c r="J94" s="19" t="str">
        <f t="shared" si="4"/>
        <v>00</v>
      </c>
      <c r="K94" s="34" t="b">
        <f t="shared" si="5"/>
        <v>0</v>
      </c>
    </row>
    <row r="95" spans="1:11" ht="30" customHeight="1" x14ac:dyDescent="0.2">
      <c r="A95" s="24" t="str">
        <f>IF(物価高騰対策!B95="","",A94+1)</f>
        <v/>
      </c>
      <c r="B95" s="91">
        <f>物価高騰対策!B95</f>
        <v>0</v>
      </c>
      <c r="C95" s="92">
        <f>物価高騰対策!C95</f>
        <v>0</v>
      </c>
      <c r="D95" s="93">
        <f>物価高騰対策!D95</f>
        <v>0</v>
      </c>
      <c r="E95" s="105">
        <f>物価高騰対策!E95</f>
        <v>0</v>
      </c>
      <c r="F95" s="33" t="str">
        <f>IFERROR(VLOOKUP(D95&amp;E95,入力しない!$D$2:$G$47,4,FALSE),"")</f>
        <v/>
      </c>
      <c r="G95" s="95"/>
      <c r="H95" s="90" t="str">
        <f>IF(物価高騰対策!B95="","",IF(OR(D95="居宅介護・重度訪問介護・同行援護・行動援護・重度障害者等包括支援",D95="自立生活援助",D95="居宅訪問型児童発達支援",D95="保育所等訪問支援",D95="一般相談支援・特定相談支援・障害児相談支援"),"",G95*F95))</f>
        <v/>
      </c>
      <c r="I95" s="126" t="str">
        <f t="shared" si="3"/>
        <v/>
      </c>
      <c r="J95" s="19" t="str">
        <f t="shared" si="4"/>
        <v>00</v>
      </c>
      <c r="K95" s="34" t="b">
        <f t="shared" si="5"/>
        <v>0</v>
      </c>
    </row>
    <row r="96" spans="1:11" ht="30" customHeight="1" x14ac:dyDescent="0.2">
      <c r="A96" s="24" t="str">
        <f>IF(物価高騰対策!B96="","",A95+1)</f>
        <v/>
      </c>
      <c r="B96" s="91">
        <f>物価高騰対策!B96</f>
        <v>0</v>
      </c>
      <c r="C96" s="92">
        <f>物価高騰対策!C96</f>
        <v>0</v>
      </c>
      <c r="D96" s="93">
        <f>物価高騰対策!D96</f>
        <v>0</v>
      </c>
      <c r="E96" s="105">
        <f>物価高騰対策!E96</f>
        <v>0</v>
      </c>
      <c r="F96" s="33" t="str">
        <f>IFERROR(VLOOKUP(D96&amp;E96,入力しない!$D$2:$G$47,4,FALSE),"")</f>
        <v/>
      </c>
      <c r="G96" s="95"/>
      <c r="H96" s="90" t="str">
        <f>IF(物価高騰対策!B96="","",IF(OR(D96="居宅介護・重度訪問介護・同行援護・行動援護・重度障害者等包括支援",D96="自立生活援助",D96="居宅訪問型児童発達支援",D96="保育所等訪問支援",D96="一般相談支援・特定相談支援・障害児相談支援"),"",G96*F96))</f>
        <v/>
      </c>
      <c r="I96" s="126" t="str">
        <f t="shared" si="3"/>
        <v/>
      </c>
      <c r="J96" s="19" t="str">
        <f t="shared" si="4"/>
        <v>00</v>
      </c>
      <c r="K96" s="34" t="b">
        <f t="shared" si="5"/>
        <v>0</v>
      </c>
    </row>
    <row r="97" spans="1:11" ht="30" customHeight="1" x14ac:dyDescent="0.2">
      <c r="A97" s="24" t="str">
        <f>IF(物価高騰対策!B97="","",A96+1)</f>
        <v/>
      </c>
      <c r="B97" s="91">
        <f>物価高騰対策!B97</f>
        <v>0</v>
      </c>
      <c r="C97" s="92">
        <f>物価高騰対策!C97</f>
        <v>0</v>
      </c>
      <c r="D97" s="93">
        <f>物価高騰対策!D97</f>
        <v>0</v>
      </c>
      <c r="E97" s="105">
        <f>物価高騰対策!E97</f>
        <v>0</v>
      </c>
      <c r="F97" s="33" t="str">
        <f>IFERROR(VLOOKUP(D97&amp;E97,入力しない!$D$2:$G$47,4,FALSE),"")</f>
        <v/>
      </c>
      <c r="G97" s="95"/>
      <c r="H97" s="90" t="str">
        <f>IF(物価高騰対策!B97="","",IF(OR(D97="居宅介護・重度訪問介護・同行援護・行動援護・重度障害者等包括支援",D97="自立生活援助",D97="居宅訪問型児童発達支援",D97="保育所等訪問支援",D97="一般相談支援・特定相談支援・障害児相談支援"),"",G97*F97))</f>
        <v/>
      </c>
      <c r="I97" s="126" t="str">
        <f t="shared" si="3"/>
        <v/>
      </c>
      <c r="J97" s="19" t="str">
        <f t="shared" si="4"/>
        <v>00</v>
      </c>
      <c r="K97" s="34" t="b">
        <f t="shared" si="5"/>
        <v>0</v>
      </c>
    </row>
    <row r="98" spans="1:11" ht="30" customHeight="1" x14ac:dyDescent="0.2">
      <c r="A98" s="24" t="str">
        <f>IF(物価高騰対策!B98="","",A97+1)</f>
        <v/>
      </c>
      <c r="B98" s="91">
        <f>物価高騰対策!B98</f>
        <v>0</v>
      </c>
      <c r="C98" s="92">
        <f>物価高騰対策!C98</f>
        <v>0</v>
      </c>
      <c r="D98" s="93">
        <f>物価高騰対策!D98</f>
        <v>0</v>
      </c>
      <c r="E98" s="105">
        <f>物価高騰対策!E98</f>
        <v>0</v>
      </c>
      <c r="F98" s="33" t="str">
        <f>IFERROR(VLOOKUP(D98&amp;E98,入力しない!$D$2:$G$47,4,FALSE),"")</f>
        <v/>
      </c>
      <c r="G98" s="95"/>
      <c r="H98" s="90" t="str">
        <f>IF(物価高騰対策!B98="","",IF(OR(D98="居宅介護・重度訪問介護・同行援護・行動援護・重度障害者等包括支援",D98="自立生活援助",D98="居宅訪問型児童発達支援",D98="保育所等訪問支援",D98="一般相談支援・特定相談支援・障害児相談支援"),"",G98*F98))</f>
        <v/>
      </c>
      <c r="I98" s="126" t="str">
        <f t="shared" si="3"/>
        <v/>
      </c>
      <c r="J98" s="19" t="str">
        <f t="shared" si="4"/>
        <v>00</v>
      </c>
      <c r="K98" s="34" t="b">
        <f t="shared" si="5"/>
        <v>0</v>
      </c>
    </row>
    <row r="99" spans="1:11" ht="30" customHeight="1" x14ac:dyDescent="0.2">
      <c r="A99" s="24" t="str">
        <f>IF(物価高騰対策!B99="","",A98+1)</f>
        <v/>
      </c>
      <c r="B99" s="91">
        <f>物価高騰対策!B99</f>
        <v>0</v>
      </c>
      <c r="C99" s="92">
        <f>物価高騰対策!C99</f>
        <v>0</v>
      </c>
      <c r="D99" s="93">
        <f>物価高騰対策!D99</f>
        <v>0</v>
      </c>
      <c r="E99" s="105">
        <f>物価高騰対策!E99</f>
        <v>0</v>
      </c>
      <c r="F99" s="33" t="str">
        <f>IFERROR(VLOOKUP(D99&amp;E99,入力しない!$D$2:$G$47,4,FALSE),"")</f>
        <v/>
      </c>
      <c r="G99" s="95"/>
      <c r="H99" s="90" t="str">
        <f>IF(物価高騰対策!B99="","",IF(OR(D99="居宅介護・重度訪問介護・同行援護・行動援護・重度障害者等包括支援",D99="自立生活援助",D99="居宅訪問型児童発達支援",D99="保育所等訪問支援",D99="一般相談支援・特定相談支援・障害児相談支援"),"",G99*F99))</f>
        <v/>
      </c>
      <c r="I99" s="126" t="str">
        <f t="shared" si="3"/>
        <v/>
      </c>
      <c r="J99" s="19" t="str">
        <f t="shared" si="4"/>
        <v>00</v>
      </c>
      <c r="K99" s="34" t="b">
        <f t="shared" si="5"/>
        <v>0</v>
      </c>
    </row>
    <row r="100" spans="1:11" ht="30" customHeight="1" x14ac:dyDescent="0.2">
      <c r="A100" s="24" t="str">
        <f>IF(物価高騰対策!B100="","",A99+1)</f>
        <v/>
      </c>
      <c r="B100" s="91">
        <f>物価高騰対策!B100</f>
        <v>0</v>
      </c>
      <c r="C100" s="92">
        <f>物価高騰対策!C100</f>
        <v>0</v>
      </c>
      <c r="D100" s="93">
        <f>物価高騰対策!D100</f>
        <v>0</v>
      </c>
      <c r="E100" s="105">
        <f>物価高騰対策!E100</f>
        <v>0</v>
      </c>
      <c r="F100" s="33" t="str">
        <f>IFERROR(VLOOKUP(D100&amp;E100,入力しない!$D$2:$G$47,4,FALSE),"")</f>
        <v/>
      </c>
      <c r="G100" s="95"/>
      <c r="H100" s="90" t="str">
        <f>IF(物価高騰対策!B100="","",IF(OR(D100="居宅介護・重度訪問介護・同行援護・行動援護・重度障害者等包括支援",D100="自立生活援助",D100="居宅訪問型児童発達支援",D100="保育所等訪問支援",D100="一般相談支援・特定相談支援・障害児相談支援"),"",G100*F100))</f>
        <v/>
      </c>
      <c r="I100" s="126" t="str">
        <f t="shared" si="3"/>
        <v/>
      </c>
      <c r="J100" s="19" t="str">
        <f t="shared" si="4"/>
        <v>00</v>
      </c>
      <c r="K100" s="34" t="b">
        <f t="shared" si="5"/>
        <v>0</v>
      </c>
    </row>
    <row r="101" spans="1:11" ht="25" customHeight="1" x14ac:dyDescent="0.2">
      <c r="A101" s="24" t="str">
        <f t="shared" ref="A101:A134" si="6">IF(B101="","",A100+1)</f>
        <v/>
      </c>
      <c r="B101" s="30"/>
      <c r="C101" s="31"/>
      <c r="D101" s="31"/>
      <c r="E101" s="105">
        <f>物価高騰対策!E101</f>
        <v>0</v>
      </c>
      <c r="F101" s="33" t="str">
        <f>IFERROR(VLOOKUP(D101&amp;E101,入力しない!$D$2:$G$47,4,FALSE),"")</f>
        <v/>
      </c>
      <c r="G101" s="36"/>
      <c r="H101" s="90" t="str">
        <f>IF(物価高騰対策!B101="","",IF(OR(D101="居宅介護・重度訪問介護・同行援護・行動援護・重度障害者等包括支援",D101="自立生活援助",D101="居宅訪問型児童発達支援",D101="保育所等訪問支援",D101="一般相談支援・特定相談支援・障害児相談支援"),"",G101*F101))</f>
        <v/>
      </c>
      <c r="I101" s="127"/>
      <c r="J101" s="19" t="str">
        <f t="shared" si="4"/>
        <v/>
      </c>
      <c r="K101" s="34" t="b">
        <f t="shared" si="5"/>
        <v>0</v>
      </c>
    </row>
    <row r="102" spans="1:11" ht="25" customHeight="1" x14ac:dyDescent="0.2">
      <c r="A102" s="24" t="str">
        <f t="shared" si="6"/>
        <v/>
      </c>
      <c r="B102" s="30"/>
      <c r="C102" s="31"/>
      <c r="D102" s="31"/>
      <c r="E102" s="105">
        <f>物価高騰対策!E102</f>
        <v>0</v>
      </c>
      <c r="F102" s="33" t="str">
        <f>IFERROR(VLOOKUP(D102&amp;E102,入力しない!$D$2:$G$47,4,FALSE),"")</f>
        <v/>
      </c>
      <c r="G102" s="36"/>
      <c r="H102" s="90" t="str">
        <f>IF(物価高騰対策!B102="","",IF(OR(D102="居宅介護・重度訪問介護・同行援護・行動援護・重度障害者等包括支援",D102="自立生活援助",D102="居宅訪問型児童発達支援",D102="保育所等訪問支援",D102="一般相談支援・特定相談支援・障害児相談支援"),"",G102*F102))</f>
        <v/>
      </c>
      <c r="I102" s="127"/>
      <c r="J102" s="19" t="str">
        <f t="shared" si="4"/>
        <v/>
      </c>
      <c r="K102" s="34" t="b">
        <f t="shared" si="5"/>
        <v>0</v>
      </c>
    </row>
    <row r="103" spans="1:11" ht="25" customHeight="1" x14ac:dyDescent="0.2">
      <c r="A103" s="24" t="str">
        <f t="shared" si="6"/>
        <v/>
      </c>
      <c r="B103" s="30"/>
      <c r="C103" s="31"/>
      <c r="D103" s="31"/>
      <c r="E103" s="105">
        <f>物価高騰対策!E103</f>
        <v>0</v>
      </c>
      <c r="F103" s="33" t="str">
        <f>IFERROR(VLOOKUP(D103&amp;E103,入力しない!$D$2:$G$47,4,FALSE),"")</f>
        <v/>
      </c>
      <c r="G103" s="36"/>
      <c r="H103" s="90" t="str">
        <f>IF(物価高騰対策!B103="","",IF(OR(D103="居宅介護・重度訪問介護・同行援護・行動援護・重度障害者等包括支援",D103="自立生活援助",D103="居宅訪問型児童発達支援",D103="保育所等訪問支援",D103="一般相談支援・特定相談支援・障害児相談支援"),"",G103*F103))</f>
        <v/>
      </c>
      <c r="I103" s="127"/>
      <c r="J103" s="19" t="str">
        <f t="shared" si="4"/>
        <v/>
      </c>
      <c r="K103" s="34" t="b">
        <f t="shared" si="5"/>
        <v>0</v>
      </c>
    </row>
    <row r="104" spans="1:11" ht="25" customHeight="1" x14ac:dyDescent="0.2">
      <c r="A104" s="24" t="str">
        <f t="shared" si="6"/>
        <v/>
      </c>
      <c r="B104" s="30"/>
      <c r="C104" s="31"/>
      <c r="D104" s="31"/>
      <c r="E104" s="105">
        <f>物価高騰対策!E104</f>
        <v>0</v>
      </c>
      <c r="F104" s="33" t="str">
        <f>IFERROR(VLOOKUP(D104&amp;E104,入力しない!$D$2:$G$47,4,FALSE),"")</f>
        <v/>
      </c>
      <c r="G104" s="36"/>
      <c r="H104" s="90" t="str">
        <f>IF(物価高騰対策!B104="","",IF(OR(D104="居宅介護・重度訪問介護・同行援護・行動援護・重度障害者等包括支援",D104="自立生活援助",D104="居宅訪問型児童発達支援",D104="保育所等訪問支援",D104="一般相談支援・特定相談支援・障害児相談支援"),"",G104*F104))</f>
        <v/>
      </c>
      <c r="I104" s="127"/>
      <c r="J104" s="19" t="str">
        <f t="shared" si="4"/>
        <v/>
      </c>
      <c r="K104" s="34" t="b">
        <f t="shared" si="5"/>
        <v>0</v>
      </c>
    </row>
    <row r="105" spans="1:11" ht="25" customHeight="1" x14ac:dyDescent="0.2">
      <c r="A105" s="24" t="str">
        <f t="shared" si="6"/>
        <v/>
      </c>
      <c r="B105" s="30"/>
      <c r="C105" s="31"/>
      <c r="D105" s="31"/>
      <c r="E105" s="105">
        <f>物価高騰対策!E105</f>
        <v>0</v>
      </c>
      <c r="F105" s="33" t="str">
        <f>IFERROR(VLOOKUP(D105&amp;E105,入力しない!$D$2:$G$47,4,FALSE),"")</f>
        <v/>
      </c>
      <c r="G105" s="36"/>
      <c r="H105" s="90" t="str">
        <f>IF(物価高騰対策!B105="","",IF(OR(D105="居宅介護・重度訪問介護・同行援護・行動援護・重度障害者等包括支援",D105="自立生活援助",D105="居宅訪問型児童発達支援",D105="保育所等訪問支援",D105="一般相談支援・特定相談支援・障害児相談支援"),"",G105*F105))</f>
        <v/>
      </c>
      <c r="I105" s="127"/>
      <c r="J105" s="19" t="str">
        <f t="shared" si="4"/>
        <v/>
      </c>
      <c r="K105" s="34" t="b">
        <f t="shared" si="5"/>
        <v>0</v>
      </c>
    </row>
    <row r="106" spans="1:11" ht="25" customHeight="1" x14ac:dyDescent="0.2">
      <c r="A106" s="24" t="str">
        <f t="shared" si="6"/>
        <v/>
      </c>
      <c r="B106" s="30"/>
      <c r="C106" s="31"/>
      <c r="D106" s="31"/>
      <c r="E106" s="105">
        <f>物価高騰対策!E106</f>
        <v>0</v>
      </c>
      <c r="F106" s="33" t="str">
        <f>IFERROR(VLOOKUP(D106&amp;E106,入力しない!$D$2:$G$47,4,FALSE),"")</f>
        <v/>
      </c>
      <c r="G106" s="36"/>
      <c r="H106" s="90" t="str">
        <f>IF(物価高騰対策!B106="","",IF(OR(D106="居宅介護・重度訪問介護・同行援護・行動援護・重度障害者等包括支援",D106="自立生活援助",D106="居宅訪問型児童発達支援",D106="保育所等訪問支援",D106="一般相談支援・特定相談支援・障害児相談支援"),"",G106*F106))</f>
        <v/>
      </c>
      <c r="I106" s="127"/>
      <c r="J106" s="19" t="str">
        <f t="shared" si="4"/>
        <v/>
      </c>
      <c r="K106" s="34" t="b">
        <f t="shared" si="5"/>
        <v>0</v>
      </c>
    </row>
    <row r="107" spans="1:11" ht="25" customHeight="1" x14ac:dyDescent="0.2">
      <c r="A107" s="24" t="str">
        <f t="shared" si="6"/>
        <v/>
      </c>
      <c r="B107" s="30"/>
      <c r="C107" s="31"/>
      <c r="D107" s="31"/>
      <c r="E107" s="105">
        <f>物価高騰対策!E107</f>
        <v>0</v>
      </c>
      <c r="F107" s="33" t="str">
        <f>IFERROR(VLOOKUP(D107&amp;E107,入力しない!$D$2:$G$47,4,FALSE),"")</f>
        <v/>
      </c>
      <c r="G107" s="36"/>
      <c r="H107" s="90" t="str">
        <f>IF(物価高騰対策!B107="","",IF(OR(D107="居宅介護・重度訪問介護・同行援護・行動援護・重度障害者等包括支援",D107="自立生活援助",D107="居宅訪問型児童発達支援",D107="保育所等訪問支援",D107="一般相談支援・特定相談支援・障害児相談支援"),"",G107*F107))</f>
        <v/>
      </c>
      <c r="I107" s="127"/>
      <c r="J107" s="19" t="str">
        <f t="shared" si="4"/>
        <v/>
      </c>
      <c r="K107" s="34" t="b">
        <f t="shared" si="5"/>
        <v>0</v>
      </c>
    </row>
    <row r="108" spans="1:11" ht="25" customHeight="1" x14ac:dyDescent="0.2">
      <c r="A108" s="24" t="str">
        <f t="shared" si="6"/>
        <v/>
      </c>
      <c r="B108" s="30"/>
      <c r="C108" s="31"/>
      <c r="D108" s="31"/>
      <c r="E108" s="105">
        <f>物価高騰対策!E108</f>
        <v>0</v>
      </c>
      <c r="F108" s="33" t="str">
        <f>IFERROR(VLOOKUP(D108&amp;E108,入力しない!$D$2:$G$47,4,FALSE),"")</f>
        <v/>
      </c>
      <c r="G108" s="36"/>
      <c r="H108" s="90" t="str">
        <f>IF(物価高騰対策!B108="","",IF(OR(D108="居宅介護・重度訪問介護・同行援護・行動援護・重度障害者等包括支援",D108="自立生活援助",D108="居宅訪問型児童発達支援",D108="保育所等訪問支援",D108="一般相談支援・特定相談支援・障害児相談支援"),"",G108*F108))</f>
        <v/>
      </c>
      <c r="I108" s="127"/>
      <c r="J108" s="19" t="str">
        <f t="shared" si="4"/>
        <v/>
      </c>
      <c r="K108" s="34" t="b">
        <f t="shared" si="5"/>
        <v>0</v>
      </c>
    </row>
    <row r="109" spans="1:11" ht="25" customHeight="1" x14ac:dyDescent="0.2">
      <c r="A109" s="24" t="str">
        <f t="shared" si="6"/>
        <v/>
      </c>
      <c r="B109" s="30"/>
      <c r="C109" s="31"/>
      <c r="D109" s="31"/>
      <c r="E109" s="105">
        <f>物価高騰対策!E109</f>
        <v>0</v>
      </c>
      <c r="F109" s="33" t="str">
        <f>IFERROR(VLOOKUP(D109&amp;E109,入力しない!$D$2:$G$47,4,FALSE),"")</f>
        <v/>
      </c>
      <c r="G109" s="36"/>
      <c r="H109" s="90" t="str">
        <f>IF(物価高騰対策!B109="","",IF(OR(D109="居宅介護・重度訪問介護・同行援護・行動援護・重度障害者等包括支援",D109="自立生活援助",D109="居宅訪問型児童発達支援",D109="保育所等訪問支援",D109="一般相談支援・特定相談支援・障害児相談支援"),"",G109*F109))</f>
        <v/>
      </c>
      <c r="I109" s="127"/>
      <c r="J109" s="19" t="str">
        <f t="shared" si="4"/>
        <v/>
      </c>
      <c r="K109" s="34" t="b">
        <f t="shared" si="5"/>
        <v>0</v>
      </c>
    </row>
    <row r="110" spans="1:11" ht="25" customHeight="1" x14ac:dyDescent="0.2">
      <c r="A110" s="24" t="str">
        <f t="shared" si="6"/>
        <v/>
      </c>
      <c r="B110" s="30"/>
      <c r="C110" s="31"/>
      <c r="D110" s="31"/>
      <c r="E110" s="105">
        <f>物価高騰対策!E110</f>
        <v>0</v>
      </c>
      <c r="F110" s="33" t="str">
        <f>IFERROR(VLOOKUP(D110&amp;E110,入力しない!$D$2:$G$47,4,FALSE),"")</f>
        <v/>
      </c>
      <c r="G110" s="36"/>
      <c r="H110" s="90" t="str">
        <f>IF(物価高騰対策!B110="","",IF(OR(D110="居宅介護・重度訪問介護・同行援護・行動援護・重度障害者等包括支援",D110="自立生活援助",D110="居宅訪問型児童発達支援",D110="保育所等訪問支援",D110="一般相談支援・特定相談支援・障害児相談支援"),"",G110*F110))</f>
        <v/>
      </c>
      <c r="I110" s="127"/>
      <c r="J110" s="19" t="str">
        <f t="shared" si="4"/>
        <v/>
      </c>
      <c r="K110" s="34" t="b">
        <f t="shared" si="5"/>
        <v>0</v>
      </c>
    </row>
    <row r="111" spans="1:11" ht="25" customHeight="1" x14ac:dyDescent="0.2">
      <c r="A111" s="24" t="str">
        <f t="shared" si="6"/>
        <v/>
      </c>
      <c r="B111" s="30"/>
      <c r="C111" s="31"/>
      <c r="D111" s="31"/>
      <c r="E111" s="105">
        <f>物価高騰対策!E111</f>
        <v>0</v>
      </c>
      <c r="F111" s="33" t="str">
        <f>IFERROR(VLOOKUP(D111&amp;E111,入力しない!$D$2:$G$47,4,FALSE),"")</f>
        <v/>
      </c>
      <c r="G111" s="36"/>
      <c r="H111" s="90" t="str">
        <f>IF(物価高騰対策!B111="","",IF(OR(D111="居宅介護・重度訪問介護・同行援護・行動援護・重度障害者等包括支援",D111="自立生活援助",D111="居宅訪問型児童発達支援",D111="保育所等訪問支援",D111="一般相談支援・特定相談支援・障害児相談支援"),"",G111*F111))</f>
        <v/>
      </c>
      <c r="I111" s="127"/>
      <c r="J111" s="19" t="str">
        <f t="shared" si="4"/>
        <v/>
      </c>
      <c r="K111" s="34" t="b">
        <f t="shared" si="5"/>
        <v>0</v>
      </c>
    </row>
    <row r="112" spans="1:11" ht="25" customHeight="1" x14ac:dyDescent="0.2">
      <c r="A112" s="24" t="str">
        <f t="shared" si="6"/>
        <v/>
      </c>
      <c r="B112" s="30"/>
      <c r="C112" s="31"/>
      <c r="D112" s="31"/>
      <c r="E112" s="105">
        <f>物価高騰対策!E112</f>
        <v>0</v>
      </c>
      <c r="F112" s="33" t="str">
        <f>IFERROR(VLOOKUP(D112&amp;E112,入力しない!$D$2:$G$47,4,FALSE),"")</f>
        <v/>
      </c>
      <c r="G112" s="36"/>
      <c r="H112" s="90" t="str">
        <f>IF(物価高騰対策!B112="","",IF(OR(D112="居宅介護・重度訪問介護・同行援護・行動援護・重度障害者等包括支援",D112="自立生活援助",D112="居宅訪問型児童発達支援",D112="保育所等訪問支援",D112="一般相談支援・特定相談支援・障害児相談支援"),"",G112*F112))</f>
        <v/>
      </c>
      <c r="I112" s="127"/>
      <c r="J112" s="19" t="str">
        <f t="shared" si="4"/>
        <v/>
      </c>
      <c r="K112" s="34" t="b">
        <f t="shared" si="5"/>
        <v>0</v>
      </c>
    </row>
    <row r="113" spans="1:11" ht="25" customHeight="1" x14ac:dyDescent="0.2">
      <c r="A113" s="24" t="str">
        <f t="shared" si="6"/>
        <v/>
      </c>
      <c r="B113" s="30"/>
      <c r="C113" s="31"/>
      <c r="D113" s="31"/>
      <c r="E113" s="105">
        <f>物価高騰対策!E113</f>
        <v>0</v>
      </c>
      <c r="F113" s="33" t="str">
        <f>IFERROR(VLOOKUP(D113&amp;E113,入力しない!$D$2:$G$47,4,FALSE),"")</f>
        <v/>
      </c>
      <c r="G113" s="36"/>
      <c r="H113" s="90" t="str">
        <f>IF(物価高騰対策!B113="","",IF(OR(D113="居宅介護・重度訪問介護・同行援護・行動援護・重度障害者等包括支援",D113="自立生活援助",D113="居宅訪問型児童発達支援",D113="保育所等訪問支援",D113="一般相談支援・特定相談支援・障害児相談支援"),"",G113*F113))</f>
        <v/>
      </c>
      <c r="I113" s="127"/>
      <c r="J113" s="19" t="str">
        <f t="shared" si="4"/>
        <v/>
      </c>
      <c r="K113" s="34" t="b">
        <f t="shared" si="5"/>
        <v>0</v>
      </c>
    </row>
    <row r="114" spans="1:11" ht="25" customHeight="1" x14ac:dyDescent="0.2">
      <c r="A114" s="24" t="str">
        <f t="shared" si="6"/>
        <v/>
      </c>
      <c r="B114" s="30"/>
      <c r="C114" s="31"/>
      <c r="D114" s="31"/>
      <c r="E114" s="105">
        <f>物価高騰対策!E114</f>
        <v>0</v>
      </c>
      <c r="F114" s="33" t="str">
        <f>IFERROR(VLOOKUP(D114&amp;E114,入力しない!$D$2:$G$47,4,FALSE),"")</f>
        <v/>
      </c>
      <c r="G114" s="36"/>
      <c r="H114" s="90" t="str">
        <f>IF(物価高騰対策!B114="","",IF(OR(D114="居宅介護・重度訪問介護・同行援護・行動援護・重度障害者等包括支援",D114="自立生活援助",D114="居宅訪問型児童発達支援",D114="保育所等訪問支援",D114="一般相談支援・特定相談支援・障害児相談支援"),"",G114*F114))</f>
        <v/>
      </c>
      <c r="I114" s="127"/>
      <c r="J114" s="19" t="str">
        <f t="shared" si="4"/>
        <v/>
      </c>
      <c r="K114" s="34" t="b">
        <f t="shared" si="5"/>
        <v>0</v>
      </c>
    </row>
    <row r="115" spans="1:11" ht="25" customHeight="1" x14ac:dyDescent="0.2">
      <c r="A115" s="24" t="str">
        <f t="shared" si="6"/>
        <v/>
      </c>
      <c r="B115" s="30"/>
      <c r="C115" s="31"/>
      <c r="D115" s="31"/>
      <c r="E115" s="105">
        <f>物価高騰対策!E115</f>
        <v>0</v>
      </c>
      <c r="F115" s="33" t="str">
        <f>IFERROR(VLOOKUP(D115&amp;E115,入力しない!$D$2:$G$47,4,FALSE),"")</f>
        <v/>
      </c>
      <c r="G115" s="36"/>
      <c r="H115" s="90" t="str">
        <f>IF(物価高騰対策!B115="","",IF(OR(D115="居宅介護・重度訪問介護・同行援護・行動援護・重度障害者等包括支援",D115="自立生活援助",D115="居宅訪問型児童発達支援",D115="保育所等訪問支援",D115="一般相談支援・特定相談支援・障害児相談支援"),"",G115*F115))</f>
        <v/>
      </c>
      <c r="I115" s="127"/>
      <c r="J115" s="19" t="str">
        <f t="shared" si="4"/>
        <v/>
      </c>
      <c r="K115" s="34" t="b">
        <f t="shared" si="5"/>
        <v>0</v>
      </c>
    </row>
    <row r="116" spans="1:11" ht="25" customHeight="1" x14ac:dyDescent="0.2">
      <c r="A116" s="24" t="str">
        <f t="shared" si="6"/>
        <v/>
      </c>
      <c r="B116" s="30"/>
      <c r="C116" s="31"/>
      <c r="D116" s="31"/>
      <c r="E116" s="105">
        <f>物価高騰対策!E116</f>
        <v>0</v>
      </c>
      <c r="F116" s="33" t="str">
        <f>IFERROR(VLOOKUP(D116&amp;E116,入力しない!$D$2:$G$47,4,FALSE),"")</f>
        <v/>
      </c>
      <c r="G116" s="36"/>
      <c r="H116" s="90" t="str">
        <f>IF(物価高騰対策!B116="","",IF(OR(D116="居宅介護・重度訪問介護・同行援護・行動援護・重度障害者等包括支援",D116="自立生活援助",D116="居宅訪問型児童発達支援",D116="保育所等訪問支援",D116="一般相談支援・特定相談支援・障害児相談支援"),"",G116*F116))</f>
        <v/>
      </c>
      <c r="I116" s="127"/>
      <c r="J116" s="19" t="str">
        <f t="shared" si="4"/>
        <v/>
      </c>
      <c r="K116" s="34" t="b">
        <f t="shared" si="5"/>
        <v>0</v>
      </c>
    </row>
    <row r="117" spans="1:11" ht="25" customHeight="1" x14ac:dyDescent="0.2">
      <c r="A117" s="24" t="str">
        <f t="shared" si="6"/>
        <v/>
      </c>
      <c r="B117" s="30"/>
      <c r="C117" s="31"/>
      <c r="D117" s="31"/>
      <c r="E117" s="105">
        <f>物価高騰対策!E117</f>
        <v>0</v>
      </c>
      <c r="F117" s="33" t="str">
        <f>IFERROR(VLOOKUP(D117&amp;E117,入力しない!$D$2:$G$47,4,FALSE),"")</f>
        <v/>
      </c>
      <c r="G117" s="36"/>
      <c r="H117" s="90" t="str">
        <f>IF(物価高騰対策!B117="","",IF(OR(D117="居宅介護・重度訪問介護・同行援護・行動援護・重度障害者等包括支援",D117="自立生活援助",D117="居宅訪問型児童発達支援",D117="保育所等訪問支援",D117="一般相談支援・特定相談支援・障害児相談支援"),"",G117*F117))</f>
        <v/>
      </c>
      <c r="I117" s="127"/>
      <c r="J117" s="19" t="str">
        <f t="shared" si="4"/>
        <v/>
      </c>
      <c r="K117" s="34" t="b">
        <f t="shared" si="5"/>
        <v>0</v>
      </c>
    </row>
    <row r="118" spans="1:11" ht="25" customHeight="1" x14ac:dyDescent="0.2">
      <c r="A118" s="24" t="str">
        <f t="shared" si="6"/>
        <v/>
      </c>
      <c r="B118" s="30"/>
      <c r="C118" s="31"/>
      <c r="D118" s="31"/>
      <c r="E118" s="105">
        <f>物価高騰対策!E118</f>
        <v>0</v>
      </c>
      <c r="F118" s="33" t="str">
        <f>IFERROR(VLOOKUP(D118&amp;E118,入力しない!$D$2:$G$47,4,FALSE),"")</f>
        <v/>
      </c>
      <c r="G118" s="36"/>
      <c r="H118" s="90" t="str">
        <f>IF(物価高騰対策!B118="","",IF(OR(D118="居宅介護・重度訪問介護・同行援護・行動援護・重度障害者等包括支援",D118="自立生活援助",D118="居宅訪問型児童発達支援",D118="保育所等訪問支援",D118="一般相談支援・特定相談支援・障害児相談支援"),"",G118*F118))</f>
        <v/>
      </c>
      <c r="I118" s="127"/>
      <c r="J118" s="19" t="str">
        <f t="shared" si="4"/>
        <v/>
      </c>
      <c r="K118" s="34" t="b">
        <f t="shared" si="5"/>
        <v>0</v>
      </c>
    </row>
    <row r="119" spans="1:11" ht="25" customHeight="1" x14ac:dyDescent="0.2">
      <c r="A119" s="24" t="str">
        <f t="shared" si="6"/>
        <v/>
      </c>
      <c r="B119" s="30"/>
      <c r="C119" s="31"/>
      <c r="D119" s="31"/>
      <c r="E119" s="105">
        <f>物価高騰対策!E119</f>
        <v>0</v>
      </c>
      <c r="F119" s="33" t="str">
        <f>IFERROR(VLOOKUP(D119&amp;E119,入力しない!$D$2:$G$47,4,FALSE),"")</f>
        <v/>
      </c>
      <c r="G119" s="36"/>
      <c r="H119" s="90" t="str">
        <f>IF(物価高騰対策!B119="","",IF(OR(D119="居宅介護・重度訪問介護・同行援護・行動援護・重度障害者等包括支援",D119="自立生活援助",D119="居宅訪問型児童発達支援",D119="保育所等訪問支援",D119="一般相談支援・特定相談支援・障害児相談支援"),"",G119*F119))</f>
        <v/>
      </c>
      <c r="I119" s="127"/>
      <c r="J119" s="19" t="str">
        <f t="shared" si="4"/>
        <v/>
      </c>
      <c r="K119" s="34" t="b">
        <f t="shared" si="5"/>
        <v>0</v>
      </c>
    </row>
    <row r="120" spans="1:11" ht="25" customHeight="1" x14ac:dyDescent="0.2">
      <c r="A120" s="24" t="str">
        <f t="shared" si="6"/>
        <v/>
      </c>
      <c r="B120" s="30"/>
      <c r="C120" s="31"/>
      <c r="D120" s="31"/>
      <c r="E120" s="105">
        <f>物価高騰対策!E120</f>
        <v>0</v>
      </c>
      <c r="F120" s="33" t="str">
        <f>IFERROR(VLOOKUP(D120&amp;E120,入力しない!$D$2:$G$47,4,FALSE),"")</f>
        <v/>
      </c>
      <c r="G120" s="36"/>
      <c r="H120" s="90" t="str">
        <f>IF(物価高騰対策!B120="","",IF(OR(D120="居宅介護・重度訪問介護・同行援護・行動援護・重度障害者等包括支援",D120="自立生活援助",D120="居宅訪問型児童発達支援",D120="保育所等訪問支援",D120="一般相談支援・特定相談支援・障害児相談支援"),"",G120*F120))</f>
        <v/>
      </c>
      <c r="I120" s="127"/>
      <c r="J120" s="19" t="str">
        <f t="shared" si="4"/>
        <v/>
      </c>
      <c r="K120" s="34" t="b">
        <f t="shared" si="5"/>
        <v>0</v>
      </c>
    </row>
    <row r="121" spans="1:11" ht="25" customHeight="1" x14ac:dyDescent="0.2">
      <c r="A121" s="24" t="str">
        <f t="shared" si="6"/>
        <v/>
      </c>
      <c r="B121" s="30"/>
      <c r="C121" s="31"/>
      <c r="D121" s="31"/>
      <c r="E121" s="105">
        <f>物価高騰対策!E121</f>
        <v>0</v>
      </c>
      <c r="F121" s="33" t="str">
        <f>IFERROR(VLOOKUP(D121&amp;E121,入力しない!$D$2:$G$47,4,FALSE),"")</f>
        <v/>
      </c>
      <c r="G121" s="36"/>
      <c r="H121" s="90" t="str">
        <f>IF(物価高騰対策!B121="","",IF(OR(D121="居宅介護・重度訪問介護・同行援護・行動援護・重度障害者等包括支援",D121="自立生活援助",D121="居宅訪問型児童発達支援",D121="保育所等訪問支援",D121="一般相談支援・特定相談支援・障害児相談支援"),"",G121*F121))</f>
        <v/>
      </c>
      <c r="I121" s="127"/>
      <c r="J121" s="19" t="str">
        <f t="shared" si="4"/>
        <v/>
      </c>
      <c r="K121" s="34" t="b">
        <f t="shared" si="5"/>
        <v>0</v>
      </c>
    </row>
    <row r="122" spans="1:11" ht="25" customHeight="1" x14ac:dyDescent="0.2">
      <c r="A122" s="24" t="str">
        <f t="shared" si="6"/>
        <v/>
      </c>
      <c r="B122" s="30"/>
      <c r="C122" s="31"/>
      <c r="D122" s="31"/>
      <c r="E122" s="105">
        <f>物価高騰対策!E122</f>
        <v>0</v>
      </c>
      <c r="F122" s="33" t="str">
        <f>IFERROR(VLOOKUP(D122&amp;E122,入力しない!$D$2:$G$47,4,FALSE),"")</f>
        <v/>
      </c>
      <c r="G122" s="36"/>
      <c r="H122" s="90" t="str">
        <f>IF(物価高騰対策!B122="","",IF(OR(D122="居宅介護・重度訪問介護・同行援護・行動援護・重度障害者等包括支援",D122="自立生活援助",D122="居宅訪問型児童発達支援",D122="保育所等訪問支援",D122="一般相談支援・特定相談支援・障害児相談支援"),"",G122*F122))</f>
        <v/>
      </c>
      <c r="I122" s="127"/>
      <c r="J122" s="19" t="str">
        <f t="shared" si="4"/>
        <v/>
      </c>
      <c r="K122" s="34" t="b">
        <f t="shared" si="5"/>
        <v>0</v>
      </c>
    </row>
    <row r="123" spans="1:11" ht="25" customHeight="1" x14ac:dyDescent="0.2">
      <c r="A123" s="24" t="str">
        <f t="shared" si="6"/>
        <v/>
      </c>
      <c r="B123" s="30"/>
      <c r="C123" s="31"/>
      <c r="D123" s="31"/>
      <c r="E123" s="105">
        <f>物価高騰対策!E123</f>
        <v>0</v>
      </c>
      <c r="F123" s="33" t="str">
        <f>IFERROR(VLOOKUP(D123&amp;E123,入力しない!$D$2:$G$47,4,FALSE),"")</f>
        <v/>
      </c>
      <c r="G123" s="36"/>
      <c r="H123" s="90" t="str">
        <f>IF(物価高騰対策!B123="","",IF(OR(D123="居宅介護・重度訪問介護・同行援護・行動援護・重度障害者等包括支援",D123="自立生活援助",D123="居宅訪問型児童発達支援",D123="保育所等訪問支援",D123="一般相談支援・特定相談支援・障害児相談支援"),"",G123*F123))</f>
        <v/>
      </c>
      <c r="I123" s="127"/>
      <c r="J123" s="19" t="str">
        <f t="shared" si="4"/>
        <v/>
      </c>
      <c r="K123" s="34" t="b">
        <f t="shared" si="5"/>
        <v>0</v>
      </c>
    </row>
    <row r="124" spans="1:11" ht="25" customHeight="1" x14ac:dyDescent="0.2">
      <c r="A124" s="24" t="str">
        <f t="shared" si="6"/>
        <v/>
      </c>
      <c r="B124" s="30"/>
      <c r="C124" s="31"/>
      <c r="D124" s="31"/>
      <c r="E124" s="105">
        <f>物価高騰対策!E124</f>
        <v>0</v>
      </c>
      <c r="F124" s="33" t="str">
        <f>IFERROR(VLOOKUP(D124&amp;E124,入力しない!$D$2:$G$47,4,FALSE),"")</f>
        <v/>
      </c>
      <c r="G124" s="36"/>
      <c r="H124" s="90" t="str">
        <f>IF(物価高騰対策!B124="","",IF(OR(D124="居宅介護・重度訪問介護・同行援護・行動援護・重度障害者等包括支援",D124="自立生活援助",D124="居宅訪問型児童発達支援",D124="保育所等訪問支援",D124="一般相談支援・特定相談支援・障害児相談支援"),"",G124*F124))</f>
        <v/>
      </c>
      <c r="I124" s="127"/>
      <c r="J124" s="19" t="str">
        <f t="shared" si="4"/>
        <v/>
      </c>
      <c r="K124" s="34" t="b">
        <f t="shared" si="5"/>
        <v>0</v>
      </c>
    </row>
    <row r="125" spans="1:11" ht="25" customHeight="1" x14ac:dyDescent="0.2">
      <c r="A125" s="24" t="str">
        <f t="shared" si="6"/>
        <v/>
      </c>
      <c r="B125" s="30"/>
      <c r="C125" s="31"/>
      <c r="D125" s="31"/>
      <c r="E125" s="105">
        <f>物価高騰対策!E125</f>
        <v>0</v>
      </c>
      <c r="F125" s="33" t="str">
        <f>IFERROR(VLOOKUP(D125&amp;E125,入力しない!$D$2:$G$47,4,FALSE),"")</f>
        <v/>
      </c>
      <c r="G125" s="36"/>
      <c r="H125" s="90" t="str">
        <f>IF(物価高騰対策!B125="","",IF(OR(D125="居宅介護・重度訪問介護・同行援護・行動援護・重度障害者等包括支援",D125="自立生活援助",D125="居宅訪問型児童発達支援",D125="保育所等訪問支援",D125="一般相談支援・特定相談支援・障害児相談支援"),"",G125*F125))</f>
        <v/>
      </c>
      <c r="I125" s="127"/>
      <c r="J125" s="19" t="str">
        <f t="shared" si="4"/>
        <v/>
      </c>
      <c r="K125" s="34" t="b">
        <f t="shared" si="5"/>
        <v>0</v>
      </c>
    </row>
    <row r="126" spans="1:11" ht="25" customHeight="1" x14ac:dyDescent="0.2">
      <c r="A126" s="24" t="str">
        <f t="shared" si="6"/>
        <v/>
      </c>
      <c r="B126" s="30"/>
      <c r="C126" s="31"/>
      <c r="D126" s="31"/>
      <c r="E126" s="105">
        <f>物価高騰対策!E126</f>
        <v>0</v>
      </c>
      <c r="F126" s="33" t="str">
        <f>IFERROR(VLOOKUP(D126&amp;E126,入力しない!$D$2:$G$47,4,FALSE),"")</f>
        <v/>
      </c>
      <c r="G126" s="36"/>
      <c r="H126" s="90" t="str">
        <f>IF(物価高騰対策!B126="","",IF(OR(D126="居宅介護・重度訪問介護・同行援護・行動援護・重度障害者等包括支援",D126="自立生活援助",D126="居宅訪問型児童発達支援",D126="保育所等訪問支援",D126="一般相談支援・特定相談支援・障害児相談支援"),"",G126*F126))</f>
        <v/>
      </c>
      <c r="I126" s="127"/>
      <c r="J126" s="19" t="str">
        <f t="shared" si="4"/>
        <v/>
      </c>
      <c r="K126" s="34" t="b">
        <f t="shared" si="5"/>
        <v>0</v>
      </c>
    </row>
    <row r="127" spans="1:11" ht="25" customHeight="1" x14ac:dyDescent="0.2">
      <c r="A127" s="24" t="str">
        <f t="shared" si="6"/>
        <v/>
      </c>
      <c r="B127" s="30"/>
      <c r="C127" s="31"/>
      <c r="D127" s="31"/>
      <c r="E127" s="105">
        <f>物価高騰対策!E127</f>
        <v>0</v>
      </c>
      <c r="F127" s="33" t="str">
        <f>IFERROR(VLOOKUP(D127&amp;E127,入力しない!$D$2:$G$47,4,FALSE),"")</f>
        <v/>
      </c>
      <c r="G127" s="36"/>
      <c r="H127" s="90" t="str">
        <f>IF(物価高騰対策!B127="","",IF(OR(D127="居宅介護・重度訪問介護・同行援護・行動援護・重度障害者等包括支援",D127="自立生活援助",D127="居宅訪問型児童発達支援",D127="保育所等訪問支援",D127="一般相談支援・特定相談支援・障害児相談支援"),"",G127*F127))</f>
        <v/>
      </c>
      <c r="I127" s="127"/>
      <c r="J127" s="19" t="str">
        <f t="shared" si="4"/>
        <v/>
      </c>
      <c r="K127" s="34" t="b">
        <f t="shared" si="5"/>
        <v>0</v>
      </c>
    </row>
    <row r="128" spans="1:11" ht="25" customHeight="1" x14ac:dyDescent="0.2">
      <c r="A128" s="24" t="str">
        <f t="shared" si="6"/>
        <v/>
      </c>
      <c r="B128" s="30"/>
      <c r="C128" s="31"/>
      <c r="D128" s="31"/>
      <c r="E128" s="105">
        <f>物価高騰対策!E128</f>
        <v>0</v>
      </c>
      <c r="F128" s="33" t="str">
        <f>IFERROR(VLOOKUP(D128&amp;E128,入力しない!$D$2:$G$47,4,FALSE),"")</f>
        <v/>
      </c>
      <c r="G128" s="36"/>
      <c r="H128" s="90" t="str">
        <f>IF(物価高騰対策!B128="","",IF(OR(D128="居宅介護・重度訪問介護・同行援護・行動援護・重度障害者等包括支援",D128="自立生活援助",D128="居宅訪問型児童発達支援",D128="保育所等訪問支援",D128="一般相談支援・特定相談支援・障害児相談支援"),"",G128*F128))</f>
        <v/>
      </c>
      <c r="I128" s="127"/>
      <c r="J128" s="19" t="str">
        <f t="shared" si="4"/>
        <v/>
      </c>
      <c r="K128" s="34" t="b">
        <f t="shared" si="5"/>
        <v>0</v>
      </c>
    </row>
    <row r="129" spans="1:11" ht="25" customHeight="1" x14ac:dyDescent="0.2">
      <c r="A129" s="24" t="str">
        <f t="shared" si="6"/>
        <v/>
      </c>
      <c r="B129" s="30"/>
      <c r="C129" s="31"/>
      <c r="D129" s="31"/>
      <c r="E129" s="105">
        <f>物価高騰対策!E129</f>
        <v>0</v>
      </c>
      <c r="F129" s="33" t="str">
        <f>IFERROR(VLOOKUP(D129&amp;E129,入力しない!$D$2:$G$47,4,FALSE),"")</f>
        <v/>
      </c>
      <c r="G129" s="36"/>
      <c r="H129" s="90" t="str">
        <f>IF(物価高騰対策!B129="","",IF(OR(D129="居宅介護・重度訪問介護・同行援護・行動援護・重度障害者等包括支援",D129="自立生活援助",D129="居宅訪問型児童発達支援",D129="保育所等訪問支援",D129="一般相談支援・特定相談支援・障害児相談支援"),"",G129*F129))</f>
        <v/>
      </c>
      <c r="I129" s="127"/>
      <c r="J129" s="19" t="str">
        <f t="shared" si="4"/>
        <v/>
      </c>
      <c r="K129" s="34" t="b">
        <f t="shared" si="5"/>
        <v>0</v>
      </c>
    </row>
    <row r="130" spans="1:11" ht="25" customHeight="1" x14ac:dyDescent="0.2">
      <c r="A130" s="24" t="str">
        <f t="shared" si="6"/>
        <v/>
      </c>
      <c r="B130" s="30"/>
      <c r="C130" s="31"/>
      <c r="D130" s="31"/>
      <c r="E130" s="105">
        <f>物価高騰対策!E130</f>
        <v>0</v>
      </c>
      <c r="F130" s="33" t="str">
        <f>IFERROR(VLOOKUP(D130&amp;E130,入力しない!$D$2:$G$47,4,FALSE),"")</f>
        <v/>
      </c>
      <c r="G130" s="36"/>
      <c r="H130" s="90" t="str">
        <f>IF(物価高騰対策!B130="","",IF(OR(D130="居宅介護・重度訪問介護・同行援護・行動援護・重度障害者等包括支援",D130="自立生活援助",D130="居宅訪問型児童発達支援",D130="保育所等訪問支援",D130="一般相談支援・特定相談支援・障害児相談支援"),"",G130*F130))</f>
        <v/>
      </c>
      <c r="I130" s="127"/>
      <c r="J130" s="19" t="str">
        <f t="shared" si="4"/>
        <v/>
      </c>
      <c r="K130" s="34" t="b">
        <f t="shared" si="5"/>
        <v>0</v>
      </c>
    </row>
    <row r="131" spans="1:11" ht="25" customHeight="1" x14ac:dyDescent="0.2">
      <c r="A131" s="24" t="str">
        <f t="shared" si="6"/>
        <v/>
      </c>
      <c r="B131" s="30"/>
      <c r="C131" s="31"/>
      <c r="D131" s="31"/>
      <c r="E131" s="105">
        <f>物価高騰対策!E131</f>
        <v>0</v>
      </c>
      <c r="F131" s="33" t="str">
        <f>IFERROR(VLOOKUP(D131&amp;E131,入力しない!$D$2:$G$47,4,FALSE),"")</f>
        <v/>
      </c>
      <c r="G131" s="36"/>
      <c r="H131" s="90" t="str">
        <f>IF(物価高騰対策!B131="","",IF(OR(D131="居宅介護・重度訪問介護・同行援護・行動援護・重度障害者等包括支援",D131="自立生活援助",D131="居宅訪問型児童発達支援",D131="保育所等訪問支援",D131="一般相談支援・特定相談支援・障害児相談支援"),"",G131*F131))</f>
        <v/>
      </c>
      <c r="I131" s="127"/>
      <c r="J131" s="19" t="str">
        <f t="shared" si="4"/>
        <v/>
      </c>
      <c r="K131" s="34" t="b">
        <f t="shared" si="5"/>
        <v>0</v>
      </c>
    </row>
    <row r="132" spans="1:11" ht="25" customHeight="1" x14ac:dyDescent="0.2">
      <c r="A132" s="24" t="str">
        <f t="shared" si="6"/>
        <v/>
      </c>
      <c r="B132" s="30"/>
      <c r="C132" s="31"/>
      <c r="D132" s="31"/>
      <c r="E132" s="105">
        <f>物価高騰対策!E132</f>
        <v>0</v>
      </c>
      <c r="F132" s="33" t="str">
        <f>IFERROR(VLOOKUP(D132&amp;E132,入力しない!$D$2:$G$47,4,FALSE),"")</f>
        <v/>
      </c>
      <c r="G132" s="36"/>
      <c r="H132" s="90" t="str">
        <f>IF(物価高騰対策!B132="","",IF(OR(D132="居宅介護・重度訪問介護・同行援護・行動援護・重度障害者等包括支援",D132="自立生活援助",D132="居宅訪問型児童発達支援",D132="保育所等訪問支援",D132="一般相談支援・特定相談支援・障害児相談支援"),"",G132*F132))</f>
        <v/>
      </c>
      <c r="I132" s="127"/>
      <c r="J132" s="19" t="str">
        <f t="shared" si="4"/>
        <v/>
      </c>
      <c r="K132" s="34" t="b">
        <f t="shared" si="5"/>
        <v>0</v>
      </c>
    </row>
    <row r="133" spans="1:11" ht="25" customHeight="1" x14ac:dyDescent="0.2">
      <c r="A133" s="24" t="str">
        <f t="shared" si="6"/>
        <v/>
      </c>
      <c r="B133" s="30"/>
      <c r="C133" s="31"/>
      <c r="D133" s="31"/>
      <c r="E133" s="105">
        <f>物価高騰対策!E133</f>
        <v>0</v>
      </c>
      <c r="F133" s="33" t="str">
        <f>IFERROR(VLOOKUP(D133&amp;E133,入力しない!$D$2:$G$47,4,FALSE),"")</f>
        <v/>
      </c>
      <c r="G133" s="36"/>
      <c r="H133" s="90" t="str">
        <f>IF(物価高騰対策!B133="","",IF(OR(D133="居宅介護・重度訪問介護・同行援護・行動援護・重度障害者等包括支援",D133="自立生活援助",D133="居宅訪問型児童発達支援",D133="保育所等訪問支援",D133="一般相談支援・特定相談支援・障害児相談支援"),"",G133*F133))</f>
        <v/>
      </c>
      <c r="I133" s="127"/>
      <c r="J133" s="19" t="str">
        <f t="shared" ref="J133:J140" si="7">B133&amp;D133</f>
        <v/>
      </c>
      <c r="K133" s="34" t="b">
        <f t="shared" si="5"/>
        <v>0</v>
      </c>
    </row>
    <row r="134" spans="1:11" ht="25" customHeight="1" x14ac:dyDescent="0.2">
      <c r="A134" s="24" t="str">
        <f t="shared" si="6"/>
        <v/>
      </c>
      <c r="B134" s="30"/>
      <c r="C134" s="31"/>
      <c r="D134" s="31"/>
      <c r="E134" s="105">
        <f>物価高騰対策!E134</f>
        <v>0</v>
      </c>
      <c r="F134" s="33" t="str">
        <f>IFERROR(VLOOKUP(D134&amp;E134,入力しない!$D$2:$G$47,4,FALSE),"")</f>
        <v/>
      </c>
      <c r="G134" s="36"/>
      <c r="H134" s="90" t="str">
        <f>IF(物価高騰対策!B134="","",IF(OR(D134="居宅介護・重度訪問介護・同行援護・行動援護・重度障害者等包括支援",D134="自立生活援助",D134="居宅訪問型児童発達支援",D134="保育所等訪問支援",D134="一般相談支援・特定相談支援・障害児相談支援"),"",G134*F134))</f>
        <v/>
      </c>
      <c r="I134" s="127"/>
      <c r="J134" s="19" t="str">
        <f t="shared" si="7"/>
        <v/>
      </c>
      <c r="K134" s="34" t="b">
        <f t="shared" ref="K134:K140" si="8">COUNTIF(J:J,J134)=1</f>
        <v>0</v>
      </c>
    </row>
    <row r="135" spans="1:11" ht="25" customHeight="1" x14ac:dyDescent="0.2">
      <c r="A135" s="24" t="str">
        <f t="shared" ref="A135:A140" si="9">IF(B135="","",A134+1)</f>
        <v/>
      </c>
      <c r="B135" s="30"/>
      <c r="C135" s="31"/>
      <c r="D135" s="31"/>
      <c r="E135" s="105">
        <f>物価高騰対策!E135</f>
        <v>0</v>
      </c>
      <c r="F135" s="33" t="str">
        <f>IFERROR(VLOOKUP(D135&amp;E135,入力しない!$D$2:$G$47,4,FALSE),"")</f>
        <v/>
      </c>
      <c r="G135" s="36"/>
      <c r="H135" s="90" t="str">
        <f>IF(物価高騰対策!B135="","",IF(OR(D135="居宅介護・重度訪問介護・同行援護・行動援護・重度障害者等包括支援",D135="自立生活援助",D135="居宅訪問型児童発達支援",D135="保育所等訪問支援",D135="一般相談支援・特定相談支援・障害児相談支援"),"",G135*F135))</f>
        <v/>
      </c>
      <c r="I135" s="127"/>
      <c r="J135" s="19" t="str">
        <f t="shared" si="7"/>
        <v/>
      </c>
      <c r="K135" s="34" t="b">
        <f t="shared" si="8"/>
        <v>0</v>
      </c>
    </row>
    <row r="136" spans="1:11" ht="25" customHeight="1" x14ac:dyDescent="0.2">
      <c r="A136" s="24" t="str">
        <f t="shared" si="9"/>
        <v/>
      </c>
      <c r="B136" s="30"/>
      <c r="C136" s="31"/>
      <c r="D136" s="31"/>
      <c r="E136" s="105">
        <f>物価高騰対策!E136</f>
        <v>0</v>
      </c>
      <c r="F136" s="33" t="str">
        <f>IFERROR(VLOOKUP(D136&amp;E136,入力しない!$D$2:$G$47,4,FALSE),"")</f>
        <v/>
      </c>
      <c r="G136" s="36"/>
      <c r="H136" s="90" t="str">
        <f>IF(物価高騰対策!B136="","",IF(OR(D136="居宅介護・重度訪問介護・同行援護・行動援護・重度障害者等包括支援",D136="自立生活援助",D136="居宅訪問型児童発達支援",D136="保育所等訪問支援",D136="一般相談支援・特定相談支援・障害児相談支援"),"",G136*F136))</f>
        <v/>
      </c>
      <c r="I136" s="127"/>
      <c r="J136" s="19" t="str">
        <f t="shared" si="7"/>
        <v/>
      </c>
      <c r="K136" s="34" t="b">
        <f t="shared" si="8"/>
        <v>0</v>
      </c>
    </row>
    <row r="137" spans="1:11" ht="25" customHeight="1" x14ac:dyDescent="0.2">
      <c r="A137" s="24" t="str">
        <f t="shared" si="9"/>
        <v/>
      </c>
      <c r="B137" s="30"/>
      <c r="C137" s="31"/>
      <c r="D137" s="31"/>
      <c r="E137" s="105">
        <f>物価高騰対策!E137</f>
        <v>0</v>
      </c>
      <c r="F137" s="33" t="str">
        <f>IFERROR(VLOOKUP(D137&amp;E137,入力しない!$D$2:$G$47,4,FALSE),"")</f>
        <v/>
      </c>
      <c r="G137" s="36"/>
      <c r="H137" s="90" t="str">
        <f>IF(物価高騰対策!B137="","",IF(OR(D137="居宅介護・重度訪問介護・同行援護・行動援護・重度障害者等包括支援",D137="自立生活援助",D137="居宅訪問型児童発達支援",D137="保育所等訪問支援",D137="一般相談支援・特定相談支援・障害児相談支援"),"",G137*F137))</f>
        <v/>
      </c>
      <c r="I137" s="127"/>
      <c r="J137" s="19" t="str">
        <f t="shared" si="7"/>
        <v/>
      </c>
      <c r="K137" s="34" t="b">
        <f t="shared" si="8"/>
        <v>0</v>
      </c>
    </row>
    <row r="138" spans="1:11" ht="25" customHeight="1" x14ac:dyDescent="0.2">
      <c r="A138" s="24" t="str">
        <f t="shared" si="9"/>
        <v/>
      </c>
      <c r="B138" s="30"/>
      <c r="C138" s="31"/>
      <c r="D138" s="31"/>
      <c r="E138" s="105">
        <f>物価高騰対策!E138</f>
        <v>0</v>
      </c>
      <c r="F138" s="33" t="str">
        <f>IFERROR(VLOOKUP(D138&amp;E138,入力しない!$D$2:$G$47,4,FALSE),"")</f>
        <v/>
      </c>
      <c r="G138" s="36"/>
      <c r="H138" s="90" t="str">
        <f>IF(物価高騰対策!B138="","",IF(OR(D138="居宅介護・重度訪問介護・同行援護・行動援護・重度障害者等包括支援",D138="自立生活援助",D138="居宅訪問型児童発達支援",D138="保育所等訪問支援",D138="一般相談支援・特定相談支援・障害児相談支援"),"",G138*F138))</f>
        <v/>
      </c>
      <c r="I138" s="127"/>
      <c r="J138" s="19" t="str">
        <f t="shared" si="7"/>
        <v/>
      </c>
      <c r="K138" s="34" t="b">
        <f t="shared" si="8"/>
        <v>0</v>
      </c>
    </row>
    <row r="139" spans="1:11" ht="25" customHeight="1" x14ac:dyDescent="0.2">
      <c r="A139" s="24" t="str">
        <f t="shared" si="9"/>
        <v/>
      </c>
      <c r="B139" s="30"/>
      <c r="C139" s="31"/>
      <c r="D139" s="31"/>
      <c r="E139" s="105">
        <f>物価高騰対策!E139</f>
        <v>0</v>
      </c>
      <c r="F139" s="33" t="str">
        <f>IFERROR(VLOOKUP(D139&amp;E139,入力しない!$D$2:$G$47,4,FALSE),"")</f>
        <v/>
      </c>
      <c r="G139" s="36"/>
      <c r="H139" s="90" t="str">
        <f>IF(物価高騰対策!B139="","",IF(OR(D139="居宅介護・重度訪問介護・同行援護・行動援護・重度障害者等包括支援",D139="自立生活援助",D139="居宅訪問型児童発達支援",D139="保育所等訪問支援",D139="一般相談支援・特定相談支援・障害児相談支援"),"",G139*F139))</f>
        <v/>
      </c>
      <c r="I139" s="127"/>
      <c r="J139" s="19" t="str">
        <f t="shared" si="7"/>
        <v/>
      </c>
      <c r="K139" s="34" t="b">
        <f t="shared" si="8"/>
        <v>0</v>
      </c>
    </row>
    <row r="140" spans="1:11" ht="25" customHeight="1" x14ac:dyDescent="0.2">
      <c r="A140" s="24" t="str">
        <f t="shared" si="9"/>
        <v/>
      </c>
      <c r="B140" s="30"/>
      <c r="C140" s="31"/>
      <c r="D140" s="31"/>
      <c r="E140" s="105">
        <f>物価高騰対策!E140</f>
        <v>0</v>
      </c>
      <c r="F140" s="33" t="str">
        <f>IFERROR(VLOOKUP(D140&amp;E140,入力しない!$D$2:$G$47,4,FALSE),"")</f>
        <v/>
      </c>
      <c r="G140" s="36"/>
      <c r="H140" s="90" t="str">
        <f>IF(物価高騰対策!B140="","",IF(OR(D140="居宅介護・重度訪問介護・同行援護・行動援護・重度障害者等包括支援",D140="自立生活援助",D140="居宅訪問型児童発達支援",D140="保育所等訪問支援",D140="一般相談支援・特定相談支援・障害児相談支援"),"",G140*F140))</f>
        <v/>
      </c>
      <c r="I140" s="127"/>
      <c r="J140" s="19" t="str">
        <f t="shared" si="7"/>
        <v/>
      </c>
      <c r="K140" s="34" t="b">
        <f t="shared" si="8"/>
        <v>0</v>
      </c>
    </row>
  </sheetData>
  <sheetProtection algorithmName="SHA-512" hashValue="sVCAudD0JLZFlet0Vycthhq2zFtK3d+nmP6htyCG18cZyvXKfwKmQmuUP8qzTexS2t36wpUb6KW7tMHJI7PGjA==" saltValue="OPdPjcxcPEfoFeMJWP6lRw==" spinCount="100000" sheet="1" objects="1" scenarios="1" formatCells="0" formatColumns="0" formatRows="0" insertColumns="0" insertRows="0"/>
  <protectedRanges>
    <protectedRange algorithmName="SHA-512" hashValue="zWrpAUWVObteS1xpPdr7N7uYqhYlhjmdz647OVxkfVanQEHXBgjyvEH/s2XtJudEaGQnjTYYFfCcU5UA+Ynvaw==" saltValue="TbtpO1Z9J3wRyRJWuSDpKw==" spinCount="100000" sqref="A5:F140 H5:H140" name="食材料費高騰対策"/>
  </protectedRanges>
  <mergeCells count="3">
    <mergeCell ref="A1:B1"/>
    <mergeCell ref="B2:H2"/>
    <mergeCell ref="B3:I3"/>
  </mergeCells>
  <phoneticPr fontId="2"/>
  <conditionalFormatting sqref="H5:H140">
    <cfRule type="expression" dxfId="0" priority="1">
      <formula>OR(D5="共同生活援助",D5="短期入所",D5="宿泊型自立訓練",D5="施設入所支援",D5="福祉型障害児入所支援",D5="医療型障害児入所支援")</formula>
    </cfRule>
  </conditionalFormatting>
  <dataValidations count="5">
    <dataValidation type="custom" allowBlank="1" showInputMessage="1" showErrorMessage="1" sqref="J5:J140" xr:uid="{D0583034-019A-454D-A1D9-C5F7C29341BB}">
      <formula1>COUNTIF(J:J,J5)=1</formula1>
    </dataValidation>
    <dataValidation imeMode="on" allowBlank="1" showInputMessage="1" showErrorMessage="1" promptTitle="事業所名" prompt="該当する事業所名を正式名称で記入してください。" sqref="D5:D100 E5:E140 C5:C140" xr:uid="{B9974131-8E32-49F1-A192-C0B4099F99B9}"/>
    <dataValidation type="whole" allowBlank="1" showInputMessage="1" showErrorMessage="1" errorTitle="入力された番号に誤りがあります。" error="「09」以降の８桁を入力してください。" promptTitle="事業所番号を入力" prompt="「09」以降の８桁を入力してください。" sqref="B101:B140" xr:uid="{6E587739-11AA-4AAC-81A2-B2ACF87F5B22}">
      <formula1>1</formula1>
      <formula2>99999999</formula2>
    </dataValidation>
    <dataValidation imeMode="halfAlpha" allowBlank="1" showInputMessage="1" showErrorMessage="1" promptTitle="事業所名" sqref="B5:B100" xr:uid="{6FD326F3-8BF4-4A35-8D25-0DCD8F4650E1}"/>
    <dataValidation type="whole" allowBlank="1" showErrorMessage="1" errorTitle="注意" error="小数点以下は、「端数切り捨て」で入力してください。" sqref="G5:G140" xr:uid="{BD429B3E-73B0-4321-ACE7-A8FF01BF7A27}">
      <formula1>0</formula1>
      <formula2>100</formula2>
    </dataValidation>
  </dataValidations>
  <printOptions horizontalCentered="1"/>
  <pageMargins left="0.39370078740157483" right="0.39370078740157483" top="0.78740157480314965" bottom="0.78740157480314965" header="0.39370078740157483" footer="0.39370078740157483"/>
  <pageSetup paperSize="9" scale="81" fitToHeight="0" orientation="landscape" r:id="rId1"/>
  <headerFooter>
    <oddFooter>&amp;C&amp;P/&amp;N</oddFooter>
  </headerFooter>
  <drawing r:id="rId2"/>
  <extLst>
    <ext xmlns:x14="http://schemas.microsoft.com/office/spreadsheetml/2009/9/main" uri="{78C0D931-6437-407d-A8EE-F0AAD7539E65}">
      <x14:conditionalFormattings>
        <x14:conditionalFormatting xmlns:xm="http://schemas.microsoft.com/office/excel/2006/main">
          <x14:cfRule type="expression" priority="65" id="{1A755521-83D3-4673-BC1B-698ECBEF58EB}">
            <xm:f>OR(D5=入力しない!$B$2,D5=入力しない!$B$4,D5=入力しない!$B$6,D5=入力しない!#REF!,D5=入力しない!$B$47)</xm:f>
            <x14:dxf>
              <fill>
                <patternFill patternType="solid">
                  <bgColor theme="0" tint="-0.499984740745262"/>
                </patternFill>
              </fill>
            </x14:dxf>
          </x14:cfRule>
          <xm:sqref>G5:G100</xm:sqref>
        </x14:conditionalFormatting>
      </x14:conditionalFormattings>
    </ext>
    <ext xmlns:x14="http://schemas.microsoft.com/office/spreadsheetml/2009/9/main" uri="{CCE6A557-97BC-4b89-ADB6-D9C93CAAB3DF}">
      <x14:dataValidations xmlns:xm="http://schemas.microsoft.com/office/excel/2006/main" count="1">
        <x14:dataValidation type="list" allowBlank="1" showInputMessage="1" showErrorMessage="1" xr:uid="{6D88DA38-4714-4E55-82D2-7DC0BBFB8628}">
          <x14:formula1>
            <xm:f>入力しない!$B$2:$B$47</xm:f>
          </x14:formula1>
          <xm:sqref>D101:D140</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pageSetUpPr fitToPage="1"/>
  </sheetPr>
  <dimension ref="A1:G52"/>
  <sheetViews>
    <sheetView zoomScaleNormal="100" workbookViewId="0">
      <selection activeCell="B19" sqref="B19"/>
    </sheetView>
  </sheetViews>
  <sheetFormatPr defaultColWidth="9" defaultRowHeight="12.5" x14ac:dyDescent="0.2"/>
  <cols>
    <col min="1" max="1" width="16.90625" style="97" customWidth="1"/>
    <col min="2" max="2" width="59.453125" style="7" customWidth="1"/>
    <col min="3" max="3" width="52.453125" style="7" bestFit="1" customWidth="1"/>
    <col min="4" max="4" width="15.1796875" style="7" hidden="1" customWidth="1"/>
    <col min="5" max="5" width="16.90625" style="9" customWidth="1"/>
    <col min="6" max="7" width="16.90625" style="7" customWidth="1"/>
    <col min="8" max="16384" width="9" style="7"/>
  </cols>
  <sheetData>
    <row r="1" spans="1:7" s="98" customFormat="1" ht="23" customHeight="1" thickTop="1" thickBot="1" x14ac:dyDescent="0.25">
      <c r="A1" s="101" t="s">
        <v>64</v>
      </c>
      <c r="B1" s="102" t="s">
        <v>65</v>
      </c>
      <c r="C1" s="102" t="s">
        <v>106</v>
      </c>
      <c r="D1" s="102"/>
      <c r="E1" s="103" t="s">
        <v>104</v>
      </c>
      <c r="F1" s="103" t="s">
        <v>100</v>
      </c>
      <c r="G1" s="104" t="s">
        <v>101</v>
      </c>
    </row>
    <row r="2" spans="1:7" ht="13" thickTop="1" x14ac:dyDescent="0.2">
      <c r="A2" s="238" t="s">
        <v>51</v>
      </c>
      <c r="B2" s="106" t="s">
        <v>139</v>
      </c>
      <c r="C2" s="106" t="s">
        <v>137</v>
      </c>
      <c r="D2" s="107" t="str">
        <f t="shared" ref="D2:D3" si="0">B2&amp;C2</f>
        <v>居宅介護・重度訪問介護・同行援護・行動援護・重度障害者等包括支援令和7年9月30日まで</v>
      </c>
      <c r="E2" s="115">
        <v>24000</v>
      </c>
      <c r="F2" s="115">
        <v>8000</v>
      </c>
      <c r="G2" s="116">
        <v>0</v>
      </c>
    </row>
    <row r="3" spans="1:7" x14ac:dyDescent="0.2">
      <c r="A3" s="239"/>
      <c r="B3" s="108" t="s">
        <v>140</v>
      </c>
      <c r="C3" s="108" t="s">
        <v>142</v>
      </c>
      <c r="D3" s="117" t="str">
        <f t="shared" si="0"/>
        <v>居宅介護・重度訪問介護・同行援護・行動援護・重度障害者等包括支援令和7年10月1日から令和7年12月1日まで</v>
      </c>
      <c r="E3" s="118">
        <v>12000</v>
      </c>
      <c r="F3" s="118">
        <v>2000</v>
      </c>
      <c r="G3" s="119">
        <v>0</v>
      </c>
    </row>
    <row r="4" spans="1:7" x14ac:dyDescent="0.2">
      <c r="A4" s="239"/>
      <c r="B4" s="109" t="s">
        <v>84</v>
      </c>
      <c r="C4" s="109" t="s">
        <v>138</v>
      </c>
      <c r="D4" s="117" t="str">
        <f t="shared" ref="D4:D47" si="1">B4&amp;C4</f>
        <v>自立生活援助令和7年9月30日まで</v>
      </c>
      <c r="E4" s="118">
        <v>24000</v>
      </c>
      <c r="F4" s="118">
        <v>8000</v>
      </c>
      <c r="G4" s="119">
        <v>0</v>
      </c>
    </row>
    <row r="5" spans="1:7" x14ac:dyDescent="0.2">
      <c r="A5" s="239"/>
      <c r="B5" s="109" t="s">
        <v>107</v>
      </c>
      <c r="C5" s="109" t="s">
        <v>142</v>
      </c>
      <c r="D5" s="117" t="str">
        <f t="shared" si="1"/>
        <v>自立生活援助令和7年10月1日から令和7年12月1日まで</v>
      </c>
      <c r="E5" s="118">
        <v>12000</v>
      </c>
      <c r="F5" s="118">
        <v>2000</v>
      </c>
      <c r="G5" s="119">
        <v>0</v>
      </c>
    </row>
    <row r="6" spans="1:7" x14ac:dyDescent="0.2">
      <c r="A6" s="239"/>
      <c r="B6" s="8" t="s">
        <v>52</v>
      </c>
      <c r="C6" s="8" t="s">
        <v>138</v>
      </c>
      <c r="D6" s="117" t="str">
        <f t="shared" si="1"/>
        <v>居宅訪問型児童発達支援令和7年9月30日まで</v>
      </c>
      <c r="E6" s="118">
        <v>24000</v>
      </c>
      <c r="F6" s="118">
        <v>8000</v>
      </c>
      <c r="G6" s="119">
        <v>0</v>
      </c>
    </row>
    <row r="7" spans="1:7" x14ac:dyDescent="0.2">
      <c r="A7" s="239"/>
      <c r="B7" s="8" t="s">
        <v>109</v>
      </c>
      <c r="C7" s="8" t="s">
        <v>142</v>
      </c>
      <c r="D7" s="117" t="str">
        <f t="shared" si="1"/>
        <v>居宅訪問型児童発達支援令和7年10月1日から令和7年12月1日まで</v>
      </c>
      <c r="E7" s="118">
        <v>12000</v>
      </c>
      <c r="F7" s="118">
        <v>2000</v>
      </c>
      <c r="G7" s="119">
        <v>0</v>
      </c>
    </row>
    <row r="8" spans="1:7" x14ac:dyDescent="0.2">
      <c r="A8" s="239"/>
      <c r="B8" s="8" t="s">
        <v>110</v>
      </c>
      <c r="C8" s="8" t="s">
        <v>138</v>
      </c>
      <c r="D8" s="117" t="str">
        <f t="shared" si="1"/>
        <v>保育所等訪問支援令和7年9月30日まで</v>
      </c>
      <c r="E8" s="118">
        <v>24000</v>
      </c>
      <c r="F8" s="118">
        <v>8000</v>
      </c>
      <c r="G8" s="119">
        <v>0</v>
      </c>
    </row>
    <row r="9" spans="1:7" ht="13" thickBot="1" x14ac:dyDescent="0.25">
      <c r="A9" s="239"/>
      <c r="B9" s="8" t="s">
        <v>110</v>
      </c>
      <c r="C9" s="8" t="s">
        <v>142</v>
      </c>
      <c r="D9" s="117" t="str">
        <f t="shared" si="1"/>
        <v>保育所等訪問支援令和7年10月1日から令和7年12月1日まで</v>
      </c>
      <c r="E9" s="118">
        <v>12000</v>
      </c>
      <c r="F9" s="118">
        <v>2000</v>
      </c>
      <c r="G9" s="119">
        <v>0</v>
      </c>
    </row>
    <row r="10" spans="1:7" ht="13" thickTop="1" x14ac:dyDescent="0.2">
      <c r="A10" s="238" t="s">
        <v>53</v>
      </c>
      <c r="B10" s="99" t="s">
        <v>54</v>
      </c>
      <c r="C10" s="99" t="s">
        <v>138</v>
      </c>
      <c r="D10" s="106" t="str">
        <f t="shared" si="1"/>
        <v>療養介護令和7年9月30日まで</v>
      </c>
      <c r="E10" s="115">
        <v>48000</v>
      </c>
      <c r="F10" s="115">
        <v>12000</v>
      </c>
      <c r="G10" s="116">
        <v>6900</v>
      </c>
    </row>
    <row r="11" spans="1:7" x14ac:dyDescent="0.2">
      <c r="A11" s="239"/>
      <c r="B11" s="96" t="s">
        <v>146</v>
      </c>
      <c r="C11" s="96" t="s">
        <v>142</v>
      </c>
      <c r="D11" s="108" t="str">
        <f t="shared" si="1"/>
        <v>療養介護令和7年10月1日から令和7年12月1日まで</v>
      </c>
      <c r="E11" s="120">
        <v>24000</v>
      </c>
      <c r="F11" s="120">
        <v>3000</v>
      </c>
      <c r="G11" s="121">
        <v>3300</v>
      </c>
    </row>
    <row r="12" spans="1:7" x14ac:dyDescent="0.2">
      <c r="A12" s="239"/>
      <c r="B12" s="8" t="s">
        <v>55</v>
      </c>
      <c r="C12" s="8" t="s">
        <v>138</v>
      </c>
      <c r="D12" s="108" t="str">
        <f t="shared" si="1"/>
        <v>生活介護令和7年9月30日まで</v>
      </c>
      <c r="E12" s="118">
        <v>48000</v>
      </c>
      <c r="F12" s="118">
        <v>12000</v>
      </c>
      <c r="G12" s="119">
        <v>6900</v>
      </c>
    </row>
    <row r="13" spans="1:7" x14ac:dyDescent="0.2">
      <c r="A13" s="239"/>
      <c r="B13" s="8" t="s">
        <v>112</v>
      </c>
      <c r="C13" s="8" t="s">
        <v>142</v>
      </c>
      <c r="D13" s="108" t="str">
        <f t="shared" si="1"/>
        <v>生活介護令和7年10月1日から令和7年12月1日まで</v>
      </c>
      <c r="E13" s="118">
        <v>24000</v>
      </c>
      <c r="F13" s="118">
        <v>3000</v>
      </c>
      <c r="G13" s="119">
        <v>3300</v>
      </c>
    </row>
    <row r="14" spans="1:7" x14ac:dyDescent="0.2">
      <c r="A14" s="239"/>
      <c r="B14" s="8" t="s">
        <v>56</v>
      </c>
      <c r="C14" s="8" t="s">
        <v>138</v>
      </c>
      <c r="D14" s="108" t="str">
        <f t="shared" si="1"/>
        <v>自立訓練（機能訓練）令和7年9月30日まで</v>
      </c>
      <c r="E14" s="118">
        <v>48000</v>
      </c>
      <c r="F14" s="118">
        <v>12000</v>
      </c>
      <c r="G14" s="119">
        <v>6900</v>
      </c>
    </row>
    <row r="15" spans="1:7" x14ac:dyDescent="0.2">
      <c r="A15" s="239"/>
      <c r="B15" s="8" t="s">
        <v>115</v>
      </c>
      <c r="C15" s="8" t="s">
        <v>142</v>
      </c>
      <c r="D15" s="108" t="str">
        <f t="shared" si="1"/>
        <v>自立訓練（機能訓練）令和7年10月1日から令和7年12月1日まで</v>
      </c>
      <c r="E15" s="118">
        <v>24000</v>
      </c>
      <c r="F15" s="118">
        <v>3000</v>
      </c>
      <c r="G15" s="119">
        <v>3300</v>
      </c>
    </row>
    <row r="16" spans="1:7" x14ac:dyDescent="0.2">
      <c r="A16" s="239"/>
      <c r="B16" s="8" t="s">
        <v>57</v>
      </c>
      <c r="C16" s="8" t="s">
        <v>138</v>
      </c>
      <c r="D16" s="108" t="str">
        <f t="shared" si="1"/>
        <v>自立訓練（生活訓練）令和7年9月30日まで</v>
      </c>
      <c r="E16" s="118">
        <v>48000</v>
      </c>
      <c r="F16" s="118">
        <v>12000</v>
      </c>
      <c r="G16" s="119">
        <v>6900</v>
      </c>
    </row>
    <row r="17" spans="1:7" x14ac:dyDescent="0.2">
      <c r="A17" s="239"/>
      <c r="B17" s="8" t="s">
        <v>116</v>
      </c>
      <c r="C17" s="8" t="s">
        <v>142</v>
      </c>
      <c r="D17" s="108" t="str">
        <f t="shared" si="1"/>
        <v>自立訓練（生活訓練）令和7年10月1日から令和7年12月1日まで</v>
      </c>
      <c r="E17" s="118">
        <v>24000</v>
      </c>
      <c r="F17" s="118">
        <v>3000</v>
      </c>
      <c r="G17" s="119">
        <v>3300</v>
      </c>
    </row>
    <row r="18" spans="1:7" x14ac:dyDescent="0.2">
      <c r="A18" s="239"/>
      <c r="B18" s="8" t="s">
        <v>144</v>
      </c>
      <c r="C18" s="8" t="s">
        <v>138</v>
      </c>
      <c r="D18" s="108" t="str">
        <f t="shared" ref="D18:D19" si="2">B18&amp;C18</f>
        <v>就労選択支援令和7年9月30日まで</v>
      </c>
      <c r="E18" s="118">
        <v>48000</v>
      </c>
      <c r="F18" s="118">
        <v>12000</v>
      </c>
      <c r="G18" s="119">
        <v>6900</v>
      </c>
    </row>
    <row r="19" spans="1:7" x14ac:dyDescent="0.2">
      <c r="A19" s="239"/>
      <c r="B19" s="8" t="s">
        <v>145</v>
      </c>
      <c r="C19" s="8" t="s">
        <v>142</v>
      </c>
      <c r="D19" s="108" t="str">
        <f t="shared" si="2"/>
        <v>就労選択支援令和7年10月1日から令和7年12月1日まで</v>
      </c>
      <c r="E19" s="118">
        <v>24000</v>
      </c>
      <c r="F19" s="118">
        <v>3000</v>
      </c>
      <c r="G19" s="119">
        <v>3300</v>
      </c>
    </row>
    <row r="20" spans="1:7" x14ac:dyDescent="0.2">
      <c r="A20" s="239"/>
      <c r="B20" s="8" t="s">
        <v>58</v>
      </c>
      <c r="C20" s="8" t="s">
        <v>138</v>
      </c>
      <c r="D20" s="108" t="str">
        <f t="shared" si="1"/>
        <v>就労移行支援令和7年9月30日まで</v>
      </c>
      <c r="E20" s="118">
        <v>48000</v>
      </c>
      <c r="F20" s="118">
        <v>12000</v>
      </c>
      <c r="G20" s="119">
        <v>6900</v>
      </c>
    </row>
    <row r="21" spans="1:7" x14ac:dyDescent="0.2">
      <c r="A21" s="239"/>
      <c r="B21" s="8" t="s">
        <v>117</v>
      </c>
      <c r="C21" s="8" t="s">
        <v>142</v>
      </c>
      <c r="D21" s="108" t="str">
        <f t="shared" si="1"/>
        <v>就労移行支援令和7年10月1日から令和7年12月1日まで</v>
      </c>
      <c r="E21" s="118">
        <v>24000</v>
      </c>
      <c r="F21" s="118">
        <v>3000</v>
      </c>
      <c r="G21" s="119">
        <v>3300</v>
      </c>
    </row>
    <row r="22" spans="1:7" x14ac:dyDescent="0.2">
      <c r="A22" s="239"/>
      <c r="B22" s="8" t="s">
        <v>59</v>
      </c>
      <c r="C22" s="8" t="s">
        <v>138</v>
      </c>
      <c r="D22" s="108" t="str">
        <f t="shared" si="1"/>
        <v>就労継続支援Ａ型令和7年9月30日まで</v>
      </c>
      <c r="E22" s="118">
        <v>48000</v>
      </c>
      <c r="F22" s="118">
        <v>12000</v>
      </c>
      <c r="G22" s="119">
        <v>6900</v>
      </c>
    </row>
    <row r="23" spans="1:7" x14ac:dyDescent="0.2">
      <c r="A23" s="239"/>
      <c r="B23" s="8" t="s">
        <v>118</v>
      </c>
      <c r="C23" s="8" t="s">
        <v>142</v>
      </c>
      <c r="D23" s="108" t="str">
        <f t="shared" si="1"/>
        <v>就労継続支援Ａ型令和7年10月1日から令和7年12月1日まで</v>
      </c>
      <c r="E23" s="118">
        <v>24000</v>
      </c>
      <c r="F23" s="118">
        <v>3000</v>
      </c>
      <c r="G23" s="119">
        <v>3300</v>
      </c>
    </row>
    <row r="24" spans="1:7" x14ac:dyDescent="0.2">
      <c r="A24" s="239"/>
      <c r="B24" s="8" t="s">
        <v>60</v>
      </c>
      <c r="C24" s="8" t="s">
        <v>138</v>
      </c>
      <c r="D24" s="108" t="str">
        <f t="shared" si="1"/>
        <v>就労継続支援Ｂ型令和7年9月30日まで</v>
      </c>
      <c r="E24" s="118">
        <v>48000</v>
      </c>
      <c r="F24" s="118">
        <v>12000</v>
      </c>
      <c r="G24" s="119">
        <v>6900</v>
      </c>
    </row>
    <row r="25" spans="1:7" x14ac:dyDescent="0.2">
      <c r="A25" s="239"/>
      <c r="B25" s="8" t="s">
        <v>119</v>
      </c>
      <c r="C25" s="8" t="s">
        <v>142</v>
      </c>
      <c r="D25" s="108" t="str">
        <f t="shared" si="1"/>
        <v>就労継続支援Ｂ型令和7年10月1日から令和7年12月1日まで</v>
      </c>
      <c r="E25" s="118">
        <v>24000</v>
      </c>
      <c r="F25" s="118">
        <v>3000</v>
      </c>
      <c r="G25" s="119">
        <v>3300</v>
      </c>
    </row>
    <row r="26" spans="1:7" x14ac:dyDescent="0.2">
      <c r="A26" s="239"/>
      <c r="B26" s="8" t="s">
        <v>61</v>
      </c>
      <c r="C26" s="8" t="s">
        <v>138</v>
      </c>
      <c r="D26" s="108" t="str">
        <f t="shared" si="1"/>
        <v>就労定着支援令和7年9月30日まで</v>
      </c>
      <c r="E26" s="118">
        <v>48000</v>
      </c>
      <c r="F26" s="118">
        <v>12000</v>
      </c>
      <c r="G26" s="119">
        <v>6900</v>
      </c>
    </row>
    <row r="27" spans="1:7" x14ac:dyDescent="0.2">
      <c r="A27" s="239"/>
      <c r="B27" s="8" t="s">
        <v>120</v>
      </c>
      <c r="C27" s="8" t="s">
        <v>142</v>
      </c>
      <c r="D27" s="108" t="str">
        <f t="shared" si="1"/>
        <v>就労定着支援令和7年10月1日から令和7年12月1日まで</v>
      </c>
      <c r="E27" s="118">
        <v>24000</v>
      </c>
      <c r="F27" s="118">
        <v>3000</v>
      </c>
      <c r="G27" s="119">
        <v>3300</v>
      </c>
    </row>
    <row r="28" spans="1:7" x14ac:dyDescent="0.2">
      <c r="A28" s="239"/>
      <c r="B28" s="8" t="s">
        <v>114</v>
      </c>
      <c r="C28" s="8" t="s">
        <v>138</v>
      </c>
      <c r="D28" s="108" t="str">
        <f t="shared" si="1"/>
        <v>児童発達支援センター令和7年9月30日まで</v>
      </c>
      <c r="E28" s="118">
        <v>48000</v>
      </c>
      <c r="F28" s="118">
        <v>12000</v>
      </c>
      <c r="G28" s="119">
        <v>6900</v>
      </c>
    </row>
    <row r="29" spans="1:7" x14ac:dyDescent="0.2">
      <c r="A29" s="239"/>
      <c r="B29" s="8" t="s">
        <v>113</v>
      </c>
      <c r="C29" s="8" t="s">
        <v>142</v>
      </c>
      <c r="D29" s="108" t="str">
        <f t="shared" si="1"/>
        <v>児童発達支援センター令和7年10月1日から令和7年12月1日まで</v>
      </c>
      <c r="E29" s="118">
        <v>24000</v>
      </c>
      <c r="F29" s="118">
        <v>3000</v>
      </c>
      <c r="G29" s="119">
        <v>3300</v>
      </c>
    </row>
    <row r="30" spans="1:7" x14ac:dyDescent="0.2">
      <c r="A30" s="239"/>
      <c r="B30" s="8" t="s">
        <v>62</v>
      </c>
      <c r="C30" s="8" t="s">
        <v>138</v>
      </c>
      <c r="D30" s="108" t="str">
        <f t="shared" si="1"/>
        <v>児童発達支援令和7年9月30日まで</v>
      </c>
      <c r="E30" s="118">
        <v>48000</v>
      </c>
      <c r="F30" s="118">
        <v>12000</v>
      </c>
      <c r="G30" s="119">
        <v>6900</v>
      </c>
    </row>
    <row r="31" spans="1:7" x14ac:dyDescent="0.2">
      <c r="A31" s="239"/>
      <c r="B31" s="8" t="s">
        <v>121</v>
      </c>
      <c r="C31" s="8" t="s">
        <v>142</v>
      </c>
      <c r="D31" s="108" t="str">
        <f t="shared" si="1"/>
        <v>児童発達支援令和7年10月1日から令和7年12月1日まで</v>
      </c>
      <c r="E31" s="118">
        <v>24000</v>
      </c>
      <c r="F31" s="118">
        <v>3000</v>
      </c>
      <c r="G31" s="119">
        <v>3300</v>
      </c>
    </row>
    <row r="32" spans="1:7" x14ac:dyDescent="0.2">
      <c r="A32" s="239"/>
      <c r="B32" s="8" t="s">
        <v>122</v>
      </c>
      <c r="C32" s="8" t="s">
        <v>138</v>
      </c>
      <c r="D32" s="108" t="str">
        <f t="shared" si="1"/>
        <v>放課後等デイサービス令和7年9月30日まで</v>
      </c>
      <c r="E32" s="118">
        <v>48000</v>
      </c>
      <c r="F32" s="118">
        <v>12000</v>
      </c>
      <c r="G32" s="119">
        <v>6900</v>
      </c>
    </row>
    <row r="33" spans="1:7" ht="13" thickBot="1" x14ac:dyDescent="0.25">
      <c r="A33" s="239"/>
      <c r="B33" s="8" t="s">
        <v>122</v>
      </c>
      <c r="C33" s="8" t="s">
        <v>142</v>
      </c>
      <c r="D33" s="108" t="str">
        <f t="shared" si="1"/>
        <v>放課後等デイサービス令和7年10月1日から令和7年12月1日まで</v>
      </c>
      <c r="E33" s="118">
        <v>24000</v>
      </c>
      <c r="F33" s="118">
        <v>3000</v>
      </c>
      <c r="G33" s="119">
        <v>3300</v>
      </c>
    </row>
    <row r="34" spans="1:7" ht="13" thickTop="1" x14ac:dyDescent="0.2">
      <c r="A34" s="238" t="s">
        <v>88</v>
      </c>
      <c r="B34" s="99" t="s">
        <v>89</v>
      </c>
      <c r="C34" s="99" t="s">
        <v>138</v>
      </c>
      <c r="D34" s="107" t="str">
        <f t="shared" si="1"/>
        <v>共同生活援助令和7年9月30日まで</v>
      </c>
      <c r="E34" s="115">
        <v>8000</v>
      </c>
      <c r="F34" s="115">
        <v>0</v>
      </c>
      <c r="G34" s="116">
        <v>20900</v>
      </c>
    </row>
    <row r="35" spans="1:7" x14ac:dyDescent="0.2">
      <c r="A35" s="239"/>
      <c r="B35" s="8" t="s">
        <v>111</v>
      </c>
      <c r="C35" s="8" t="s">
        <v>142</v>
      </c>
      <c r="D35" s="108" t="str">
        <f t="shared" si="1"/>
        <v>共同生活援助令和7年10月1日から令和7年12月1日まで</v>
      </c>
      <c r="E35" s="118">
        <v>4000</v>
      </c>
      <c r="F35" s="118">
        <v>0</v>
      </c>
      <c r="G35" s="119">
        <v>10000</v>
      </c>
    </row>
    <row r="36" spans="1:7" x14ac:dyDescent="0.2">
      <c r="A36" s="239"/>
      <c r="B36" s="8" t="s">
        <v>90</v>
      </c>
      <c r="C36" s="8" t="s">
        <v>138</v>
      </c>
      <c r="D36" s="108" t="str">
        <f t="shared" si="1"/>
        <v>短期入所令和7年9月30日まで</v>
      </c>
      <c r="E36" s="118">
        <v>8000</v>
      </c>
      <c r="F36" s="118">
        <v>0</v>
      </c>
      <c r="G36" s="119">
        <v>20900</v>
      </c>
    </row>
    <row r="37" spans="1:7" x14ac:dyDescent="0.2">
      <c r="A37" s="239"/>
      <c r="B37" s="8" t="s">
        <v>123</v>
      </c>
      <c r="C37" s="8" t="s">
        <v>142</v>
      </c>
      <c r="D37" s="108" t="str">
        <f t="shared" si="1"/>
        <v>短期入所令和7年10月1日から令和7年12月1日まで</v>
      </c>
      <c r="E37" s="118">
        <v>4000</v>
      </c>
      <c r="F37" s="118">
        <v>0</v>
      </c>
      <c r="G37" s="119">
        <v>10000</v>
      </c>
    </row>
    <row r="38" spans="1:7" x14ac:dyDescent="0.2">
      <c r="A38" s="239"/>
      <c r="B38" s="111" t="s">
        <v>91</v>
      </c>
      <c r="C38" s="111" t="s">
        <v>138</v>
      </c>
      <c r="D38" s="108" t="str">
        <f t="shared" si="1"/>
        <v>宿泊型自立訓練令和7年9月30日まで</v>
      </c>
      <c r="E38" s="118">
        <v>8000</v>
      </c>
      <c r="F38" s="118">
        <v>0</v>
      </c>
      <c r="G38" s="119">
        <v>20900</v>
      </c>
    </row>
    <row r="39" spans="1:7" x14ac:dyDescent="0.2">
      <c r="A39" s="239"/>
      <c r="B39" s="111" t="s">
        <v>91</v>
      </c>
      <c r="C39" s="111" t="s">
        <v>142</v>
      </c>
      <c r="D39" s="108" t="str">
        <f t="shared" si="1"/>
        <v>宿泊型自立訓練令和7年10月1日から令和7年12月1日まで</v>
      </c>
      <c r="E39" s="118">
        <v>4000</v>
      </c>
      <c r="F39" s="118">
        <v>0</v>
      </c>
      <c r="G39" s="119">
        <v>10000</v>
      </c>
    </row>
    <row r="40" spans="1:7" x14ac:dyDescent="0.2">
      <c r="A40" s="239"/>
      <c r="B40" s="8" t="s">
        <v>92</v>
      </c>
      <c r="C40" s="8" t="s">
        <v>138</v>
      </c>
      <c r="D40" s="108" t="str">
        <f t="shared" si="1"/>
        <v>施設入所支援令和7年9月30日まで</v>
      </c>
      <c r="E40" s="118">
        <v>8000</v>
      </c>
      <c r="F40" s="118">
        <v>0</v>
      </c>
      <c r="G40" s="119">
        <v>20900</v>
      </c>
    </row>
    <row r="41" spans="1:7" x14ac:dyDescent="0.2">
      <c r="A41" s="239"/>
      <c r="B41" s="8" t="s">
        <v>124</v>
      </c>
      <c r="C41" s="8" t="s">
        <v>142</v>
      </c>
      <c r="D41" s="108" t="str">
        <f t="shared" si="1"/>
        <v>施設入所支援令和7年10月1日から令和7年12月1日まで</v>
      </c>
      <c r="E41" s="118">
        <v>4000</v>
      </c>
      <c r="F41" s="118">
        <v>0</v>
      </c>
      <c r="G41" s="119">
        <v>10000</v>
      </c>
    </row>
    <row r="42" spans="1:7" x14ac:dyDescent="0.2">
      <c r="A42" s="239"/>
      <c r="B42" s="8" t="s">
        <v>93</v>
      </c>
      <c r="C42" s="8" t="s">
        <v>138</v>
      </c>
      <c r="D42" s="108" t="str">
        <f t="shared" si="1"/>
        <v>福祉型障害児入所支援令和7年9月30日まで</v>
      </c>
      <c r="E42" s="118">
        <v>8000</v>
      </c>
      <c r="F42" s="118">
        <v>0</v>
      </c>
      <c r="G42" s="119">
        <v>20900</v>
      </c>
    </row>
    <row r="43" spans="1:7" x14ac:dyDescent="0.2">
      <c r="A43" s="239"/>
      <c r="B43" s="8" t="s">
        <v>125</v>
      </c>
      <c r="C43" s="8" t="s">
        <v>142</v>
      </c>
      <c r="D43" s="108" t="str">
        <f t="shared" si="1"/>
        <v>福祉型障害児入所支援令和7年10月1日から令和7年12月1日まで</v>
      </c>
      <c r="E43" s="118">
        <v>4000</v>
      </c>
      <c r="F43" s="118">
        <v>0</v>
      </c>
      <c r="G43" s="119">
        <v>10000</v>
      </c>
    </row>
    <row r="44" spans="1:7" x14ac:dyDescent="0.2">
      <c r="A44" s="239"/>
      <c r="B44" s="8" t="s">
        <v>126</v>
      </c>
      <c r="C44" s="8" t="s">
        <v>138</v>
      </c>
      <c r="D44" s="108" t="str">
        <f t="shared" si="1"/>
        <v>医療型障害児入所支援令和7年9月30日まで</v>
      </c>
      <c r="E44" s="118">
        <v>8000</v>
      </c>
      <c r="F44" s="118">
        <v>0</v>
      </c>
      <c r="G44" s="119">
        <v>20900</v>
      </c>
    </row>
    <row r="45" spans="1:7" ht="13" thickBot="1" x14ac:dyDescent="0.25">
      <c r="A45" s="240"/>
      <c r="B45" s="100" t="s">
        <v>94</v>
      </c>
      <c r="C45" s="100" t="s">
        <v>142</v>
      </c>
      <c r="D45" s="110" t="str">
        <f t="shared" si="1"/>
        <v>医療型障害児入所支援令和7年10月1日から令和7年12月1日まで</v>
      </c>
      <c r="E45" s="122">
        <v>4000</v>
      </c>
      <c r="F45" s="122">
        <v>0</v>
      </c>
      <c r="G45" s="123">
        <v>10000</v>
      </c>
    </row>
    <row r="46" spans="1:7" ht="13.5" customHeight="1" thickTop="1" x14ac:dyDescent="0.2">
      <c r="A46" s="238" t="s">
        <v>63</v>
      </c>
      <c r="B46" s="99" t="s">
        <v>127</v>
      </c>
      <c r="C46" s="99" t="s">
        <v>138</v>
      </c>
      <c r="D46" s="107" t="str">
        <f t="shared" si="1"/>
        <v>一般相談支援・特定相談支援・障害児相談支援令和7年9月30日まで</v>
      </c>
      <c r="E46" s="115">
        <v>24000</v>
      </c>
      <c r="F46" s="115">
        <v>8000</v>
      </c>
      <c r="G46" s="116">
        <v>0</v>
      </c>
    </row>
    <row r="47" spans="1:7" ht="13" thickBot="1" x14ac:dyDescent="0.25">
      <c r="A47" s="241"/>
      <c r="B47" s="112" t="s">
        <v>69</v>
      </c>
      <c r="C47" s="112" t="s">
        <v>142</v>
      </c>
      <c r="D47" s="113" t="str">
        <f t="shared" si="1"/>
        <v>一般相談支援・特定相談支援・障害児相談支援令和7年10月1日から令和7年12月1日まで</v>
      </c>
      <c r="E47" s="124">
        <v>12000</v>
      </c>
      <c r="F47" s="124">
        <v>2000</v>
      </c>
      <c r="G47" s="125">
        <v>0</v>
      </c>
    </row>
    <row r="48" spans="1:7" ht="13" thickTop="1" x14ac:dyDescent="0.2">
      <c r="E48" s="10"/>
    </row>
    <row r="49" spans="2:5" x14ac:dyDescent="0.2">
      <c r="B49" s="14"/>
      <c r="C49" s="14"/>
      <c r="D49" s="14"/>
      <c r="E49" s="15"/>
    </row>
    <row r="50" spans="2:5" x14ac:dyDescent="0.2">
      <c r="B50" s="14"/>
      <c r="C50" s="14"/>
      <c r="D50" s="14"/>
      <c r="E50" s="15"/>
    </row>
    <row r="51" spans="2:5" x14ac:dyDescent="0.2">
      <c r="B51" s="14"/>
      <c r="C51" s="14"/>
      <c r="D51" s="14"/>
      <c r="E51" s="15"/>
    </row>
    <row r="52" spans="2:5" x14ac:dyDescent="0.2">
      <c r="B52" s="14"/>
      <c r="C52" s="14"/>
      <c r="D52" s="14"/>
      <c r="E52" s="15"/>
    </row>
  </sheetData>
  <sheetProtection algorithmName="SHA-512" hashValue="7TRqsqxm6OLqrL2RSlw5asZvU+vX26PZfDBKq32r9LE+vxotMTFnr7bNAhZ7VSRp3RHUJQTkN9nSHQl5eamvJA==" saltValue="Os9hwiJoY2OzKIB2+YmfKQ==" spinCount="100000" sheet="1" objects="1" scenarios="1"/>
  <mergeCells count="4">
    <mergeCell ref="A2:A9"/>
    <mergeCell ref="A10:A33"/>
    <mergeCell ref="A34:A45"/>
    <mergeCell ref="A46:A47"/>
  </mergeCells>
  <phoneticPr fontId="2"/>
  <pageMargins left="0.7" right="0.7" top="0.75" bottom="0.75" header="0.3" footer="0.3"/>
  <pageSetup paperSize="9" scale="74"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7</vt:i4>
      </vt:variant>
    </vt:vector>
  </HeadingPairs>
  <TitlesOfParts>
    <vt:vector size="13" baseType="lpstr">
      <vt:lpstr>ルール</vt:lpstr>
      <vt:lpstr>別記様式第１</vt:lpstr>
      <vt:lpstr>物価高騰対策</vt:lpstr>
      <vt:lpstr>車両燃料費高騰対策</vt:lpstr>
      <vt:lpstr>食材料費高騰対策</vt:lpstr>
      <vt:lpstr>入力しない</vt:lpstr>
      <vt:lpstr>車両燃料費高騰対策!Print_Area</vt:lpstr>
      <vt:lpstr>食材料費高騰対策!Print_Area</vt:lpstr>
      <vt:lpstr>物価高騰対策!Print_Area</vt:lpstr>
      <vt:lpstr>別記様式第１!Print_Area</vt:lpstr>
      <vt:lpstr>車両燃料費高騰対策!Print_Titles</vt:lpstr>
      <vt:lpstr>食材料費高騰対策!Print_Titles</vt:lpstr>
      <vt:lpstr>物価高騰対策!Print_Titles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薄井　俊天</cp:lastModifiedBy>
  <cp:lastPrinted>2025-12-18T07:03:03Z</cp:lastPrinted>
  <dcterms:created xsi:type="dcterms:W3CDTF">2022-07-14T01:02:23Z</dcterms:created>
  <dcterms:modified xsi:type="dcterms:W3CDTF">2025-12-23T08:28:06Z</dcterms:modified>
</cp:coreProperties>
</file>