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1720" windowHeight="8450" tabRatio="750" activeTab="0"/>
  </bookViews>
  <sheets>
    <sheet name="保育所 P30" sheetId="1" r:id="rId1"/>
    <sheet name="保育所 P30 (作成例)" sheetId="2" r:id="rId2"/>
    <sheet name="保育所 P31" sheetId="3" r:id="rId3"/>
    <sheet name="保育所 P31 (作成例)" sheetId="4" r:id="rId4"/>
    <sheet name="保育所 P32" sheetId="5" r:id="rId5"/>
    <sheet name="保育所 P32 (作成例)" sheetId="6" r:id="rId6"/>
  </sheets>
  <definedNames>
    <definedName name="_xlnm.Print_Area" localSheetId="2">'保育所 P31'!$A$1:$U$33</definedName>
    <definedName name="_xlnm.Print_Area" localSheetId="3">'保育所 P31 (作成例)'!$A$1:$U$34</definedName>
  </definedNames>
  <calcPr fullCalcOnLoad="1"/>
</workbook>
</file>

<file path=xl/comments1.xml><?xml version="1.0" encoding="utf-8"?>
<comments xmlns="http://schemas.openxmlformats.org/spreadsheetml/2006/main">
  <authors>
    <author>栃木県</author>
  </authors>
  <commentList>
    <comment ref="F1" authorId="0">
      <text>
        <r>
          <rPr>
            <b/>
            <sz val="11"/>
            <color indexed="12"/>
            <rFont val="ＭＳ Ｐゴシック"/>
            <family val="3"/>
          </rPr>
          <t>色のついているセルのみ入力してください。</t>
        </r>
        <r>
          <rPr>
            <sz val="9"/>
            <rFont val="ＭＳ Ｐゴシック"/>
            <family val="3"/>
          </rPr>
          <t xml:space="preserve">
</t>
        </r>
        <r>
          <rPr>
            <b/>
            <sz val="11"/>
            <color indexed="12"/>
            <rFont val="ＭＳ Ｐゴシック"/>
            <family val="3"/>
          </rPr>
          <t>また、設定の変更はしないでください。</t>
        </r>
        <r>
          <rPr>
            <sz val="9"/>
            <rFont val="ＭＳ Ｐゴシック"/>
            <family val="3"/>
          </rPr>
          <t xml:space="preserve">
</t>
        </r>
      </text>
    </comment>
  </commentList>
</comments>
</file>

<file path=xl/comments2.xml><?xml version="1.0" encoding="utf-8"?>
<comments xmlns="http://schemas.openxmlformats.org/spreadsheetml/2006/main">
  <authors>
    <author>栃木県</author>
  </authors>
  <commentList>
    <comment ref="F1" authorId="0">
      <text>
        <r>
          <rPr>
            <b/>
            <sz val="11"/>
            <color indexed="12"/>
            <rFont val="ＭＳ Ｐゴシック"/>
            <family val="3"/>
          </rPr>
          <t>色のついているセルのみ入力してください。</t>
        </r>
        <r>
          <rPr>
            <sz val="9"/>
            <rFont val="ＭＳ Ｐゴシック"/>
            <family val="3"/>
          </rPr>
          <t xml:space="preserve">
</t>
        </r>
        <r>
          <rPr>
            <b/>
            <sz val="11"/>
            <color indexed="12"/>
            <rFont val="ＭＳ Ｐゴシック"/>
            <family val="3"/>
          </rPr>
          <t>また、設定の変更はしないでください。</t>
        </r>
        <r>
          <rPr>
            <sz val="9"/>
            <rFont val="ＭＳ Ｐゴシック"/>
            <family val="3"/>
          </rPr>
          <t xml:space="preserve">
</t>
        </r>
      </text>
    </comment>
  </commentList>
</comments>
</file>

<file path=xl/comments3.xml><?xml version="1.0" encoding="utf-8"?>
<comments xmlns="http://schemas.openxmlformats.org/spreadsheetml/2006/main">
  <authors>
    <author>栃木県</author>
  </authors>
  <commentList>
    <comment ref="D2" authorId="0">
      <text>
        <r>
          <rPr>
            <b/>
            <sz val="11"/>
            <color indexed="12"/>
            <rFont val="ＭＳ Ｐゴシック"/>
            <family val="3"/>
          </rPr>
          <t>色のついているセルのみ入力してください。</t>
        </r>
        <r>
          <rPr>
            <sz val="9"/>
            <rFont val="ＭＳ Ｐゴシック"/>
            <family val="3"/>
          </rPr>
          <t xml:space="preserve">
</t>
        </r>
        <r>
          <rPr>
            <b/>
            <sz val="11"/>
            <color indexed="12"/>
            <rFont val="ＭＳ Ｐゴシック"/>
            <family val="3"/>
          </rPr>
          <t>また、設定の変更はしないでください。</t>
        </r>
      </text>
    </comment>
  </commentList>
</comments>
</file>

<file path=xl/comments4.xml><?xml version="1.0" encoding="utf-8"?>
<comments xmlns="http://schemas.openxmlformats.org/spreadsheetml/2006/main">
  <authors>
    <author>栃木県</author>
  </authors>
  <commentList>
    <comment ref="D2" authorId="0">
      <text>
        <r>
          <rPr>
            <b/>
            <sz val="11"/>
            <color indexed="12"/>
            <rFont val="ＭＳ Ｐゴシック"/>
            <family val="3"/>
          </rPr>
          <t>色のついているセルのみ入力してください。</t>
        </r>
        <r>
          <rPr>
            <sz val="9"/>
            <rFont val="ＭＳ Ｐゴシック"/>
            <family val="3"/>
          </rPr>
          <t xml:space="preserve">
</t>
        </r>
        <r>
          <rPr>
            <b/>
            <sz val="11"/>
            <color indexed="12"/>
            <rFont val="ＭＳ Ｐゴシック"/>
            <family val="3"/>
          </rPr>
          <t>また、設定の変更はしないでください。</t>
        </r>
      </text>
    </comment>
  </commentList>
</comments>
</file>

<file path=xl/comments6.xml><?xml version="1.0" encoding="utf-8"?>
<comments xmlns="http://schemas.openxmlformats.org/spreadsheetml/2006/main">
  <authors>
    <author>栃木県</author>
  </authors>
  <commentList>
    <comment ref="D1" authorId="0">
      <text>
        <r>
          <rPr>
            <b/>
            <sz val="9"/>
            <color indexed="10"/>
            <rFont val="ＭＳ Ｐゴシック"/>
            <family val="3"/>
          </rPr>
          <t>基準日説明を大きく</t>
        </r>
      </text>
    </comment>
    <comment ref="D2" authorId="0">
      <text>
        <r>
          <rPr>
            <b/>
            <sz val="9"/>
            <color indexed="10"/>
            <rFont val="ＭＳ Ｐゴシック"/>
            <family val="3"/>
          </rPr>
          <t>フルタイム勤務は「常勤」。短時間勤務は「非常勤」に○をつける。（正職員か準職員かは問わない）</t>
        </r>
      </text>
    </comment>
  </commentList>
</comments>
</file>

<file path=xl/sharedStrings.xml><?xml version="1.0" encoding="utf-8"?>
<sst xmlns="http://schemas.openxmlformats.org/spreadsheetml/2006/main" count="780" uniqueCount="194">
  <si>
    <t xml:space="preserve">　(3)　職員の配置状況 </t>
  </si>
  <si>
    <t>児童現員</t>
  </si>
  <si>
    <t>私的契約児</t>
  </si>
  <si>
    <t>保育単価適用年齢</t>
  </si>
  <si>
    <t>０歳</t>
  </si>
  <si>
    <t>１歳</t>
  </si>
  <si>
    <t>２歳</t>
  </si>
  <si>
    <t>３歳</t>
  </si>
  <si>
    <t>４歳以上</t>
  </si>
  <si>
    <t>計</t>
  </si>
  <si>
    <t>合計</t>
  </si>
  <si>
    <t>入所率</t>
  </si>
  <si>
    <t>室）</t>
  </si>
  <si>
    <t>人</t>
  </si>
  <si>
    <t>ほふくしない児童</t>
  </si>
  <si>
    <t>ほふくする児童</t>
  </si>
  <si>
    <t>入所　児童数</t>
  </si>
  <si>
    <t>小計（</t>
  </si>
  <si>
    <t xml:space="preserve">②保育士以外の職員の配置                                              </t>
  </si>
  <si>
    <t>配置基準の内容</t>
  </si>
  <si>
    <t>入所児童数（人）</t>
  </si>
  <si>
    <t>要保育士数（人）</t>
  </si>
  <si>
    <t>要保育士数の積算</t>
  </si>
  <si>
    <t>③　主任保育士専任加算は１名加算</t>
  </si>
  <si>
    <t>内訳</t>
  </si>
  <si>
    <t>職　   　名</t>
  </si>
  <si>
    <t>人 数</t>
  </si>
  <si>
    <t>備　                      　　　　考</t>
  </si>
  <si>
    <t>所長（園長）</t>
  </si>
  <si>
    <t>保健師（看護師）</t>
  </si>
  <si>
    <t>うち准看護師</t>
  </si>
  <si>
    <t>用務員</t>
  </si>
  <si>
    <t>その他の職員</t>
  </si>
  <si>
    <t>副園長</t>
  </si>
  <si>
    <t>事務員</t>
  </si>
  <si>
    <t>その他</t>
  </si>
  <si>
    <t>嘱託医</t>
  </si>
  <si>
    <t>嘱託医勤務医療機関名</t>
  </si>
  <si>
    <t>（具体的に</t>
  </si>
  <si>
    <t>）</t>
  </si>
  <si>
    <t>配置基準数</t>
  </si>
  <si>
    <t>②定員90人以下の施設は１名加算（運営費通知）</t>
  </si>
  <si>
    <t>(1)　入所児童状況</t>
  </si>
  <si>
    <t>区　　　分</t>
  </si>
  <si>
    <t>Ａ</t>
  </si>
  <si>
    <t xml:space="preserve">１　調査日は、指導監査実施月の前月１日現在  </t>
  </si>
  <si>
    <t>(2)　保育室等の面積と入所児童数</t>
  </si>
  <si>
    <t>　　①　保育室等の実室数及び実面積</t>
  </si>
  <si>
    <t>②　実保育児童数（私的契約児を含む）及び必要面積</t>
  </si>
  <si>
    <t>室名（対応クラス名）及び室数</t>
  </si>
  <si>
    <t>左の児童の年齢</t>
  </si>
  <si>
    <t>実面積</t>
  </si>
  <si>
    <t>児童数</t>
  </si>
  <si>
    <t>基準面積</t>
  </si>
  <si>
    <t>必要面積</t>
  </si>
  <si>
    <t>（注）</t>
  </si>
  <si>
    <t>Ｂ</t>
  </si>
  <si>
    <t>Ａ×Ｂ</t>
  </si>
  <si>
    <t>保育室等の実室数及び実面積について　</t>
  </si>
  <si>
    <t>①</t>
  </si>
  <si>
    <t>3.3㎡</t>
  </si>
  <si>
    <t>２歳未満小計</t>
  </si>
  <si>
    <t>⑤</t>
  </si>
  <si>
    <t>２歳以上小計</t>
  </si>
  <si>
    <t>児童数が一致すること</t>
  </si>
  <si>
    <t>⑦　保育士の人数（⑤＋⑥）</t>
  </si>
  <si>
    <t>⑧　保育従事者のうち保育士資格のない者の人数</t>
  </si>
  <si>
    <t>④　保育士配置基準数（①＋②＋③） 注2</t>
  </si>
  <si>
    <t>保育従事者現員の状況</t>
  </si>
  <si>
    <t xml:space="preserve">注１　１人未満の端数が生じるときは、年齢区分別にそれぞれ小数点以下第１位まで計算し（小数点以下第２位切り捨て）、計において小数点以下第１位を四捨五入する。                 </t>
  </si>
  <si>
    <t>番号</t>
  </si>
  <si>
    <t>有　・　無</t>
  </si>
  <si>
    <t>職　　名</t>
  </si>
  <si>
    <t>氏　　　名</t>
  </si>
  <si>
    <t>保育士登録証の有無</t>
  </si>
  <si>
    <t>注３　１人未満の端数が生じるときは、小数点以下第１位まで計算し（小数点以下第２位切り捨て）、⑥において小数点以下第１位を四捨五入する。</t>
  </si>
  <si>
    <t>常勤 ・ 非常勤</t>
  </si>
  <si>
    <t>才</t>
  </si>
  <si>
    <t>人</t>
  </si>
  <si>
    <t>㎡</t>
  </si>
  <si>
    <t>等</t>
  </si>
  <si>
    <t>注２　保育士配置基準数は、特別保育事業による加配保育士を含めていない。特別保育事業の補助対象となるには、別途、特別保育事業の職員配置基準により判断し、基準を
　　　満たす必要がある。</t>
  </si>
  <si>
    <t>勤務形態</t>
  </si>
  <si>
    <t>（短時間勤務保育士の取り扱い）</t>
  </si>
  <si>
    <r>
      <t>①</t>
    </r>
    <r>
      <rPr>
        <sz val="10"/>
        <rFont val="ＭＳ Ｐゴシック"/>
        <family val="3"/>
      </rPr>
      <t>保育士配置基準数（算定方法は注１を参照）</t>
    </r>
  </si>
  <si>
    <t>満年齢</t>
  </si>
  <si>
    <t>構成（満年齢）</t>
  </si>
  <si>
    <t>２  満年齢の異なる児童が、１つの保育室で保育されている場合には、年齢構成の欄に内訳（年齢ごとの人数）を記入すること。</t>
  </si>
  <si>
    <t>３　満年齢と私的契約児の合計は、(2)－②実保育</t>
  </si>
  <si>
    <t>　　　11ページの確認事項5１の摘要を参照すること。</t>
  </si>
  <si>
    <t>職務内容</t>
  </si>
  <si>
    <t>一時預かり
専任・兼任</t>
  </si>
  <si>
    <t>２　「勤務形態」及び「保育士登録証の有無」欄は、いずれかに○を付すこと。</t>
  </si>
  <si>
    <t>３　「職務内容」欄には、○歳児クラス担当、一時預かり担当など記入すること。</t>
  </si>
  <si>
    <t>４  「一時預かり専任・兼任」欄には、一時預かり業務を担当する職員について専任又は兼任と記入すること。</t>
  </si>
  <si>
    <t>③保育従事者の状況</t>
  </si>
  <si>
    <t>実際に保育されている児童数</t>
  </si>
  <si>
    <t>１　上記内容（職名、氏名、勤務形態、保育士登録証の有無、職務内容、一時預かり専任・兼任）が記載された既存の資料がある場合は、当該資料を添付してもよい。</t>
  </si>
  <si>
    <t>（９月１日現在）</t>
  </si>
  <si>
    <t>103　入所児童数と設備及び職員の基準等</t>
  </si>
  <si>
    <t>①保育士の配置</t>
  </si>
  <si>
    <t>認可定員</t>
  </si>
  <si>
    <t>（注）</t>
  </si>
  <si>
    <t>Ａ</t>
  </si>
  <si>
    <t>B</t>
  </si>
  <si>
    <t>A／Ｂ×100</t>
  </si>
  <si>
    <t>２　保育単価適用年齢は、「(3)－①保育士の配置」</t>
  </si>
  <si>
    <t>　　の入所児童数と一致する。</t>
  </si>
  <si>
    <t>　　児童数と一致する。</t>
  </si>
  <si>
    <t>乳児室・ほふく室</t>
  </si>
  <si>
    <t>たまご組（０歳児）</t>
  </si>
  <si>
    <t>0</t>
  </si>
  <si>
    <t>㎡</t>
  </si>
  <si>
    <t>1.65㎡</t>
  </si>
  <si>
    <t>㎡</t>
  </si>
  <si>
    <t>1</t>
  </si>
  <si>
    <t>②</t>
  </si>
  <si>
    <t>ひよこ組（１歳児）</t>
  </si>
  <si>
    <t>3.3㎡</t>
  </si>
  <si>
    <t>１  実際に児童が保育されている部屋ごとに、室名（対応クラス名）を記入すること。</t>
  </si>
  <si>
    <t>2</t>
  </si>
  <si>
    <t>③</t>
  </si>
  <si>
    <t>乳児室・ほふく室計</t>
  </si>
  <si>
    <t>保育室・遊戯室</t>
  </si>
  <si>
    <t>ぱんだ組（２歳児）</t>
  </si>
  <si>
    <t>⑥</t>
  </si>
  <si>
    <t>こあら組（３歳児）</t>
  </si>
  <si>
    <t>3</t>
  </si>
  <si>
    <t>⑦</t>
  </si>
  <si>
    <t>りす組（４歳児）</t>
  </si>
  <si>
    <t>4</t>
  </si>
  <si>
    <t>⑧</t>
  </si>
  <si>
    <t>うさぎ組（５歳児）</t>
  </si>
  <si>
    <t>5</t>
  </si>
  <si>
    <t>1.98㎡</t>
  </si>
  <si>
    <t>⑨</t>
  </si>
  <si>
    <t>　　</t>
  </si>
  <si>
    <t>⑩</t>
  </si>
  <si>
    <t>㎡</t>
  </si>
  <si>
    <t>保育室・遊戯室計</t>
  </si>
  <si>
    <t>Ｂ</t>
  </si>
  <si>
    <t>Ａ×Ｂ</t>
  </si>
  <si>
    <t>保育室等の実室数及び実面積について　</t>
  </si>
  <si>
    <t>①</t>
  </si>
  <si>
    <t>⑤</t>
  </si>
  <si>
    <t>うち保育士定数内</t>
  </si>
  <si>
    <t>３：１</t>
  </si>
  <si>
    <t>６：１</t>
  </si>
  <si>
    <t>20：１</t>
  </si>
  <si>
    <t>30：１</t>
  </si>
  <si>
    <t>調理員※</t>
  </si>
  <si>
    <t>）</t>
  </si>
  <si>
    <t>内科　（</t>
  </si>
  <si>
    <t>歯科　（</t>
  </si>
  <si>
    <t>④＜⑦であること。</t>
  </si>
  <si>
    <t>時間</t>
  </si>
  <si>
    <t>（　</t>
  </si>
  <si>
    <t>○○医院</t>
  </si>
  <si>
    <t>）</t>
  </si>
  <si>
    <t>○○歯科</t>
  </si>
  <si>
    <t>その他（</t>
  </si>
  <si>
    <t>　　 ※常勤（40時間／週）換算した人数。注３</t>
  </si>
  <si>
    <t>みなし保育士と保育助手の人数を記入</t>
  </si>
  <si>
    <r>
      <t>　（　　　　年　　　月　　　日現在）　</t>
    </r>
    <r>
      <rPr>
        <sz val="10"/>
        <color indexed="10"/>
        <rFont val="ＭＳ Ｐゴシック"/>
        <family val="3"/>
      </rPr>
      <t xml:space="preserve">※調査日は、指導監査実施月の前月１日現在  </t>
    </r>
  </si>
  <si>
    <t>その他の事業での加配</t>
  </si>
  <si>
    <t>主任保育士</t>
  </si>
  <si>
    <t>○○　○○</t>
  </si>
  <si>
    <t>総括</t>
  </si>
  <si>
    <t>みなし保育士</t>
  </si>
  <si>
    <t>フリー</t>
  </si>
  <si>
    <t>保育士</t>
  </si>
  <si>
    <t>○○　○○</t>
  </si>
  <si>
    <t>０歳クラス</t>
  </si>
  <si>
    <t>保育助手</t>
  </si>
  <si>
    <t>１歳クラス</t>
  </si>
  <si>
    <t>２歳クラス</t>
  </si>
  <si>
    <t>３歳クラス</t>
  </si>
  <si>
    <t>４歳クラス</t>
  </si>
  <si>
    <t>障害児加配</t>
  </si>
  <si>
    <t>５歳クラス</t>
  </si>
  <si>
    <t>フリー</t>
  </si>
  <si>
    <t>専任</t>
  </si>
  <si>
    <t>看護師</t>
  </si>
  <si>
    <t>准看護師</t>
  </si>
  <si>
    <r>
      <t>　（　　　　年　　　月　　　日現在）　</t>
    </r>
    <r>
      <rPr>
        <sz val="10"/>
        <color indexed="8"/>
        <rFont val="ＭＳ Ｐゴシック"/>
        <family val="3"/>
      </rPr>
      <t xml:space="preserve">※調査日は、指導監査実施月の前月１日現在  </t>
    </r>
  </si>
  <si>
    <t>⑤-a 保育従事者のうち常勤保育士(1日6時間以上かつ月20日以上勤務する者を含む)の人数</t>
  </si>
  <si>
    <t>⑤-b 保健師、看護師又は准看護師のうち常勤の人数（１人に限って計上）</t>
  </si>
  <si>
    <t>⑥　保育従事者のうち非常勤保育士等の人数（ア＋イ）</t>
  </si>
  <si>
    <t>ア　短時間勤務の保育士(勤務時間数が１日６時間未満又は勤務日数が月20日未満等)の１週間の延べ勤務時間数</t>
  </si>
  <si>
    <t>①保育士配置基準数（算定方法は注１を参照）</t>
  </si>
  <si>
    <t>（  月   日現在）</t>
  </si>
  <si>
    <t>イ　　短時間勤務の看護師等(勤務時間数が１日６時間未満又は勤務日数が月20日未満等)の１週間の延べ勤務時間数
(※ただし、５-ｂで計上した場合は、ここでは記載できない。）
    ※常勤（40時間／週）換算した人数。注３</t>
  </si>
  <si>
    <t xml:space="preserve">  　※常勤（40時間／週）換算した人数。注３</t>
  </si>
  <si>
    <t>イ　　短時間勤務の看護師等(勤務時間数が１日６時間未満又は勤務日数が月20日未満等)の１週間の延べ勤務時間数
(※ただし、５-ｂで計上した場合は、ここでは記載できない。）
  　※常勤（40時間／週）換算した人数。注３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</si>
</sst>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_ "/>
    <numFmt numFmtId="179" formatCode="#,##0\ ;;"/>
    <numFmt numFmtId="180" formatCode="#,##0.0\ ;;"/>
    <numFmt numFmtId="181" formatCode="0.0_ "/>
    <numFmt numFmtId="182" formatCode="0.00_);[Red]\(0.00\)"/>
    <numFmt numFmtId="183" formatCode="0_);[Red]\(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5">
    <font>
      <sz val="11"/>
      <name val="ＭＳ Ｐゴシック"/>
      <family val="3"/>
    </font>
    <font>
      <sz val="6"/>
      <name val="ＭＳ Ｐゴシック"/>
      <family val="3"/>
    </font>
    <font>
      <sz val="10"/>
      <name val="ＭＳ Ｐゴシック"/>
      <family val="3"/>
    </font>
    <font>
      <sz val="9"/>
      <name val="ＭＳ Ｐゴシック"/>
      <family val="3"/>
    </font>
    <font>
      <sz val="9"/>
      <color indexed="16"/>
      <name val="ＭＳ Ｐゴシック"/>
      <family val="3"/>
    </font>
    <font>
      <b/>
      <sz val="11"/>
      <color indexed="12"/>
      <name val="ＭＳ Ｐゴシック"/>
      <family val="3"/>
    </font>
    <font>
      <sz val="10"/>
      <name val="ＭＳ Ｐ明朝"/>
      <family val="1"/>
    </font>
    <font>
      <sz val="11"/>
      <color indexed="8"/>
      <name val="ＭＳ Ｐゴシック"/>
      <family val="3"/>
    </font>
    <font>
      <u val="single"/>
      <sz val="10"/>
      <color indexed="10"/>
      <name val="ＭＳ Ｐゴシック"/>
      <family val="3"/>
    </font>
    <font>
      <sz val="10"/>
      <color indexed="8"/>
      <name val="ＭＳ Ｐゴシック"/>
      <family val="3"/>
    </font>
    <font>
      <sz val="9"/>
      <color indexed="8"/>
      <name val="ＭＳ Ｐゴシック"/>
      <family val="3"/>
    </font>
    <font>
      <sz val="10"/>
      <color indexed="10"/>
      <name val="ＭＳ Ｐゴシック"/>
      <family val="3"/>
    </font>
    <font>
      <b/>
      <sz val="9"/>
      <color indexed="10"/>
      <name val="ＭＳ Ｐゴシック"/>
      <family val="3"/>
    </font>
    <font>
      <sz val="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rgb="FFFF0000"/>
      <name val="ＭＳ Ｐゴシック"/>
      <family val="3"/>
    </font>
    <font>
      <sz val="11"/>
      <color rgb="FFFF0000"/>
      <name val="ＭＳ Ｐゴシック"/>
      <family val="3"/>
    </font>
    <font>
      <sz val="10"/>
      <color theme="1"/>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thin"/>
      <top style="hair"/>
      <bottom>
        <color indexed="63"/>
      </bottom>
    </border>
    <border>
      <left style="hair"/>
      <right>
        <color indexed="63"/>
      </right>
      <top style="hair"/>
      <bottom>
        <color indexed="63"/>
      </bottom>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style="hair"/>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color indexed="63"/>
      </top>
      <bottom>
        <color indexed="63"/>
      </bottom>
    </border>
    <border>
      <left style="hair"/>
      <right style="hair"/>
      <top>
        <color indexed="63"/>
      </top>
      <bottom style="hair"/>
    </border>
    <border>
      <left>
        <color indexed="63"/>
      </left>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hair"/>
      <top style="thin"/>
      <bottom>
        <color indexed="63"/>
      </bottom>
    </border>
    <border>
      <left style="hair"/>
      <right style="thin"/>
      <top>
        <color indexed="63"/>
      </top>
      <bottom>
        <color indexed="63"/>
      </bottom>
    </border>
    <border>
      <left style="thin"/>
      <right style="hair"/>
      <top style="thin"/>
      <bottom style="hair"/>
    </border>
    <border>
      <left style="thin"/>
      <right style="hair"/>
      <top style="hair"/>
      <bottom style="hair"/>
    </border>
    <border>
      <left style="hair"/>
      <right style="hair"/>
      <top style="hair"/>
      <bottom style="thin"/>
    </border>
    <border>
      <left style="thin"/>
      <right style="hair"/>
      <top style="hair"/>
      <bottom style="thin"/>
    </border>
    <border>
      <left>
        <color indexed="63"/>
      </left>
      <right style="hair"/>
      <top style="hair"/>
      <bottom>
        <color indexed="63"/>
      </bottom>
    </border>
    <border>
      <left style="hair"/>
      <right>
        <color indexed="63"/>
      </right>
      <top style="double"/>
      <bottom style="double"/>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style="thin"/>
      <top style="thin"/>
      <bottom style="thin"/>
    </border>
    <border>
      <left style="hair"/>
      <right>
        <color indexed="63"/>
      </right>
      <top>
        <color indexed="63"/>
      </top>
      <bottom style="double"/>
    </border>
    <border>
      <left style="hair"/>
      <right>
        <color indexed="63"/>
      </right>
      <top>
        <color indexed="63"/>
      </top>
      <bottom style="hair"/>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double"/>
      <bottom>
        <color indexed="63"/>
      </bottom>
    </border>
    <border>
      <left style="hair"/>
      <right style="hair"/>
      <top style="thin"/>
      <bottom>
        <color indexed="63"/>
      </bottom>
    </border>
    <border>
      <left style="hair"/>
      <right>
        <color indexed="63"/>
      </right>
      <top style="hair"/>
      <bottom style="double"/>
    </border>
    <border>
      <left>
        <color indexed="63"/>
      </left>
      <right>
        <color indexed="63"/>
      </right>
      <top style="hair"/>
      <bottom style="double"/>
    </border>
    <border>
      <left style="thin"/>
      <right style="hair"/>
      <top style="double"/>
      <bottom style="double"/>
    </border>
    <border>
      <left style="hair"/>
      <right style="hair"/>
      <top style="double"/>
      <bottom style="double"/>
    </border>
    <border>
      <left>
        <color indexed="63"/>
      </left>
      <right style="hair"/>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style="thin"/>
      <bottom>
        <color indexed="63"/>
      </bottom>
    </border>
    <border>
      <left style="hair"/>
      <right style="thin"/>
      <top style="thin"/>
      <bottom style="hair"/>
    </border>
    <border>
      <left style="hair"/>
      <right style="thin"/>
      <top style="hair"/>
      <bottom>
        <color indexed="63"/>
      </bottom>
    </border>
    <border>
      <left style="thin"/>
      <right style="hair"/>
      <top style="hair"/>
      <bottom>
        <color indexed="63"/>
      </bottom>
    </border>
    <border>
      <left style="hair"/>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double"/>
    </border>
    <border>
      <left>
        <color indexed="63"/>
      </left>
      <right style="hair"/>
      <top>
        <color indexed="63"/>
      </top>
      <bottom style="double"/>
    </border>
    <border>
      <left style="hair"/>
      <right style="hair"/>
      <top>
        <color indexed="63"/>
      </top>
      <bottom style="double"/>
    </border>
    <border>
      <left style="thin"/>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hair"/>
      <top>
        <color indexed="63"/>
      </top>
      <bottom style="double"/>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style="thin"/>
      <top style="hair"/>
      <bottom style="hair"/>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1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right"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10" xfId="0" applyFont="1" applyFill="1" applyBorder="1" applyAlignment="1">
      <alignment horizontal="right" vertical="center"/>
    </xf>
    <xf numFmtId="0" fontId="3" fillId="0" borderId="0" xfId="0" applyFont="1" applyAlignment="1">
      <alignment vertical="center"/>
    </xf>
    <xf numFmtId="0" fontId="3" fillId="33" borderId="0" xfId="0" applyFont="1" applyFill="1" applyAlignment="1" applyProtection="1">
      <alignment vertical="center"/>
      <protection locked="0"/>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vertical="center"/>
    </xf>
    <xf numFmtId="0" fontId="3" fillId="0" borderId="45" xfId="0" applyFont="1" applyBorder="1" applyAlignment="1">
      <alignment vertical="center"/>
    </xf>
    <xf numFmtId="0" fontId="3" fillId="0" borderId="15" xfId="0" applyFont="1" applyBorder="1" applyAlignment="1">
      <alignment vertical="center"/>
    </xf>
    <xf numFmtId="0" fontId="3" fillId="33" borderId="46" xfId="0" applyFont="1" applyFill="1" applyBorder="1" applyAlignment="1" applyProtection="1">
      <alignment horizontal="right" vertical="center"/>
      <protection locked="0"/>
    </xf>
    <xf numFmtId="0" fontId="3" fillId="33" borderId="47" xfId="0" applyFont="1" applyFill="1" applyBorder="1" applyAlignment="1" applyProtection="1">
      <alignment horizontal="right" vertical="center"/>
      <protection locked="0"/>
    </xf>
    <xf numFmtId="0" fontId="4" fillId="0" borderId="0" xfId="0" applyFont="1" applyBorder="1" applyAlignment="1">
      <alignment vertical="center"/>
    </xf>
    <xf numFmtId="0" fontId="3" fillId="0" borderId="48" xfId="0" applyFont="1" applyBorder="1" applyAlignment="1">
      <alignment horizontal="center" vertical="center"/>
    </xf>
    <xf numFmtId="0" fontId="3" fillId="33" borderId="49" xfId="0" applyFont="1" applyFill="1" applyBorder="1" applyAlignment="1" applyProtection="1">
      <alignment horizontal="right" vertical="center"/>
      <protection locked="0"/>
    </xf>
    <xf numFmtId="0" fontId="3" fillId="33" borderId="27" xfId="0" applyFont="1" applyFill="1" applyBorder="1" applyAlignment="1" applyProtection="1">
      <alignment vertical="center"/>
      <protection locked="0"/>
    </xf>
    <xf numFmtId="0" fontId="3" fillId="33" borderId="50" xfId="0" applyFont="1" applyFill="1" applyBorder="1" applyAlignment="1" applyProtection="1">
      <alignment vertical="center"/>
      <protection locked="0"/>
    </xf>
    <xf numFmtId="0" fontId="3" fillId="0" borderId="51" xfId="0" applyFont="1" applyBorder="1" applyAlignment="1">
      <alignment vertical="center"/>
    </xf>
    <xf numFmtId="0" fontId="3" fillId="0" borderId="0" xfId="0" applyFont="1" applyAlignment="1">
      <alignment vertical="center" wrapText="1"/>
    </xf>
    <xf numFmtId="0" fontId="2" fillId="0" borderId="0" xfId="0" applyFont="1" applyFill="1" applyBorder="1" applyAlignment="1">
      <alignment horizontal="right" vertical="center"/>
    </xf>
    <xf numFmtId="0" fontId="3" fillId="0" borderId="0" xfId="0" applyFont="1" applyFill="1" applyAlignment="1" applyProtection="1">
      <alignment vertical="center"/>
      <protection locked="0"/>
    </xf>
    <xf numFmtId="0" fontId="2" fillId="0" borderId="21" xfId="0" applyFont="1" applyBorder="1" applyAlignment="1">
      <alignment horizontal="center" vertical="center"/>
    </xf>
    <xf numFmtId="0" fontId="2" fillId="0" borderId="52" xfId="0" applyFont="1" applyBorder="1" applyAlignment="1">
      <alignment vertical="center"/>
    </xf>
    <xf numFmtId="0" fontId="2" fillId="0" borderId="53" xfId="0" applyFont="1" applyBorder="1" applyAlignment="1">
      <alignment vertical="center"/>
    </xf>
    <xf numFmtId="0" fontId="6" fillId="0" borderId="0" xfId="0" applyFont="1" applyAlignment="1">
      <alignment vertical="center"/>
    </xf>
    <xf numFmtId="0" fontId="2" fillId="33" borderId="0" xfId="0" applyFont="1" applyFill="1" applyBorder="1" applyAlignment="1" applyProtection="1">
      <alignment vertical="center"/>
      <protection locked="0"/>
    </xf>
    <xf numFmtId="0" fontId="2" fillId="33" borderId="10" xfId="0" applyFont="1" applyFill="1" applyBorder="1" applyAlignment="1" applyProtection="1">
      <alignment horizontal="right" vertical="center"/>
      <protection locked="0"/>
    </xf>
    <xf numFmtId="0" fontId="2" fillId="33" borderId="26" xfId="0" applyFont="1" applyFill="1" applyBorder="1" applyAlignment="1" applyProtection="1">
      <alignment vertical="center"/>
      <protection locked="0"/>
    </xf>
    <xf numFmtId="0" fontId="2" fillId="33" borderId="28" xfId="0" applyFont="1" applyFill="1" applyBorder="1" applyAlignment="1" applyProtection="1">
      <alignment vertical="center"/>
      <protection locked="0"/>
    </xf>
    <xf numFmtId="0" fontId="2" fillId="33" borderId="35" xfId="0" applyFont="1" applyFill="1" applyBorder="1" applyAlignment="1" applyProtection="1">
      <alignment vertical="center"/>
      <protection locked="0"/>
    </xf>
    <xf numFmtId="0" fontId="2" fillId="33" borderId="38" xfId="0" applyFont="1" applyFill="1" applyBorder="1" applyAlignment="1" applyProtection="1">
      <alignment vertical="center"/>
      <protection locked="0"/>
    </xf>
    <xf numFmtId="0" fontId="2" fillId="33" borderId="43"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0" borderId="54" xfId="0" applyFont="1" applyBorder="1" applyAlignment="1">
      <alignment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55" xfId="0" applyFont="1" applyBorder="1" applyAlignment="1">
      <alignment vertical="center"/>
    </xf>
    <xf numFmtId="0" fontId="0" fillId="0" borderId="0" xfId="0" applyAlignment="1">
      <alignment vertical="top" wrapText="1"/>
    </xf>
    <xf numFmtId="0" fontId="0" fillId="0" borderId="38" xfId="0" applyBorder="1" applyAlignment="1">
      <alignment vertical="top" wrapText="1"/>
    </xf>
    <xf numFmtId="0" fontId="0" fillId="0" borderId="38" xfId="0" applyBorder="1" applyAlignment="1">
      <alignment vertical="center"/>
    </xf>
    <xf numFmtId="0" fontId="3" fillId="0" borderId="28"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36" xfId="0" applyFont="1" applyFill="1" applyBorder="1" applyAlignment="1" applyProtection="1">
      <alignment horizontal="right"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0" fillId="0" borderId="0" xfId="0" applyBorder="1" applyAlignment="1">
      <alignment vertical="top" wrapText="1"/>
    </xf>
    <xf numFmtId="0" fontId="3" fillId="33" borderId="0" xfId="0" applyFont="1" applyFill="1" applyBorder="1" applyAlignment="1" applyProtection="1">
      <alignment vertical="center"/>
      <protection locked="0"/>
    </xf>
    <xf numFmtId="0" fontId="3" fillId="33" borderId="34"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33" borderId="42" xfId="0" applyFont="1" applyFill="1" applyBorder="1" applyAlignment="1" applyProtection="1">
      <alignment horizontal="center" vertical="center"/>
      <protection locked="0"/>
    </xf>
    <xf numFmtId="0" fontId="2" fillId="33" borderId="38" xfId="0" applyFont="1" applyFill="1" applyBorder="1" applyAlignment="1" applyProtection="1">
      <alignment horizontal="center" vertical="center"/>
      <protection locked="0"/>
    </xf>
    <xf numFmtId="0" fontId="2" fillId="33" borderId="39" xfId="0" applyFont="1" applyFill="1" applyBorder="1" applyAlignment="1" applyProtection="1">
      <alignment horizontal="center" vertical="center"/>
      <protection locked="0"/>
    </xf>
    <xf numFmtId="0" fontId="8" fillId="0" borderId="0" xfId="0" applyFont="1" applyAlignment="1">
      <alignment vertical="center"/>
    </xf>
    <xf numFmtId="0" fontId="3" fillId="0" borderId="14" xfId="0" applyFont="1" applyBorder="1" applyAlignment="1">
      <alignment horizontal="center" vertical="center"/>
    </xf>
    <xf numFmtId="0" fontId="9" fillId="0" borderId="0" xfId="0" applyFont="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9" fillId="0" borderId="20" xfId="0" applyFont="1" applyBorder="1" applyAlignment="1">
      <alignment horizontal="center" vertical="center"/>
    </xf>
    <xf numFmtId="0" fontId="9" fillId="0" borderId="33" xfId="0" applyFont="1" applyBorder="1" applyAlignment="1">
      <alignment vertical="center"/>
    </xf>
    <xf numFmtId="0" fontId="2" fillId="33" borderId="41"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33" borderId="36" xfId="0" applyFont="1" applyFill="1" applyBorder="1" applyAlignment="1" applyProtection="1">
      <alignment vertical="center"/>
      <protection locked="0"/>
    </xf>
    <xf numFmtId="0" fontId="3" fillId="0" borderId="0" xfId="0" applyFont="1" applyAlignment="1">
      <alignment horizontal="right" vertical="center"/>
    </xf>
    <xf numFmtId="49" fontId="3" fillId="33" borderId="15" xfId="0" applyNumberFormat="1" applyFont="1" applyFill="1" applyBorder="1" applyAlignment="1" applyProtection="1">
      <alignment horizontal="center" vertical="center"/>
      <protection locked="0"/>
    </xf>
    <xf numFmtId="0" fontId="3" fillId="33" borderId="56" xfId="0" applyNumberFormat="1" applyFont="1" applyFill="1" applyBorder="1" applyAlignment="1" applyProtection="1">
      <alignment horizontal="center" vertical="center"/>
      <protection locked="0"/>
    </xf>
    <xf numFmtId="49" fontId="3" fillId="33" borderId="57" xfId="0" applyNumberFormat="1" applyFont="1" applyFill="1" applyBorder="1" applyAlignment="1" applyProtection="1">
      <alignment horizontal="center" vertical="center"/>
      <protection locked="0"/>
    </xf>
    <xf numFmtId="49" fontId="3" fillId="33" borderId="11" xfId="0" applyNumberFormat="1" applyFont="1" applyFill="1" applyBorder="1" applyAlignment="1" applyProtection="1">
      <alignment horizontal="center" vertical="center"/>
      <protection locked="0"/>
    </xf>
    <xf numFmtId="49" fontId="3" fillId="33" borderId="18" xfId="0" applyNumberFormat="1" applyFont="1" applyFill="1" applyBorder="1" applyAlignment="1" applyProtection="1">
      <alignment horizontal="center" vertical="center"/>
      <protection locked="0"/>
    </xf>
    <xf numFmtId="0" fontId="0" fillId="0" borderId="56"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0"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177" fontId="3" fillId="0" borderId="60" xfId="0" applyNumberFormat="1" applyFont="1" applyBorder="1" applyAlignment="1">
      <alignment vertical="center"/>
    </xf>
    <xf numFmtId="0" fontId="0" fillId="0" borderId="0" xfId="0" applyBorder="1" applyAlignment="1">
      <alignment vertical="center"/>
    </xf>
    <xf numFmtId="0" fontId="49" fillId="0" borderId="0" xfId="0" applyFont="1" applyBorder="1" applyAlignment="1">
      <alignment horizontal="center" vertical="center"/>
    </xf>
    <xf numFmtId="0" fontId="2" fillId="33" borderId="0" xfId="0" applyFont="1" applyFill="1" applyBorder="1" applyAlignment="1" applyProtection="1">
      <alignment horizontal="left" vertical="center"/>
      <protection locked="0"/>
    </xf>
    <xf numFmtId="0" fontId="3" fillId="0" borderId="63" xfId="0" applyFont="1" applyBorder="1" applyAlignment="1">
      <alignment horizontal="center" vertical="center" shrinkToFit="1"/>
    </xf>
    <xf numFmtId="0" fontId="3" fillId="0" borderId="28" xfId="0" applyFont="1" applyFill="1" applyBorder="1" applyAlignment="1" applyProtection="1">
      <alignment horizontal="center" vertical="center"/>
      <protection locked="0"/>
    </xf>
    <xf numFmtId="49" fontId="3" fillId="33" borderId="64" xfId="0" applyNumberFormat="1" applyFont="1" applyFill="1" applyBorder="1" applyAlignment="1" applyProtection="1">
      <alignment horizontal="center" vertical="center"/>
      <protection locked="0"/>
    </xf>
    <xf numFmtId="0" fontId="3" fillId="0" borderId="65" xfId="0" applyFont="1" applyFill="1" applyBorder="1" applyAlignment="1" applyProtection="1">
      <alignment horizontal="right" vertical="center"/>
      <protection locked="0"/>
    </xf>
    <xf numFmtId="0" fontId="3" fillId="0" borderId="65"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66" xfId="0" applyFont="1" applyBorder="1" applyAlignment="1">
      <alignment vertical="center" textRotation="255" wrapText="1"/>
    </xf>
    <xf numFmtId="0" fontId="3" fillId="0" borderId="67" xfId="0" applyFont="1" applyBorder="1" applyAlignment="1">
      <alignment vertical="center"/>
    </xf>
    <xf numFmtId="0" fontId="3" fillId="0" borderId="51" xfId="0" applyFont="1" applyBorder="1" applyAlignment="1">
      <alignment vertical="center"/>
    </xf>
    <xf numFmtId="0" fontId="3" fillId="33" borderId="68" xfId="0" applyFont="1" applyFill="1" applyBorder="1" applyAlignment="1" applyProtection="1">
      <alignment horizontal="right" vertical="center"/>
      <protection locked="0"/>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5" xfId="0" applyFont="1" applyBorder="1" applyAlignment="1">
      <alignment horizontal="left" vertical="center"/>
    </xf>
    <xf numFmtId="178" fontId="2" fillId="0" borderId="27" xfId="0" applyNumberFormat="1" applyFont="1" applyFill="1" applyBorder="1" applyAlignment="1">
      <alignment vertical="center"/>
    </xf>
    <xf numFmtId="0" fontId="2" fillId="0" borderId="0" xfId="0" applyFont="1" applyBorder="1" applyAlignment="1">
      <alignment horizontal="center" vertical="top"/>
    </xf>
    <xf numFmtId="0" fontId="50" fillId="0" borderId="0" xfId="0" applyFont="1" applyBorder="1" applyAlignment="1">
      <alignment vertical="center"/>
    </xf>
    <xf numFmtId="0" fontId="2" fillId="0" borderId="33" xfId="0" applyFont="1" applyFill="1" applyBorder="1" applyAlignment="1">
      <alignment vertical="center"/>
    </xf>
    <xf numFmtId="181" fontId="2" fillId="0" borderId="0" xfId="0" applyNumberFormat="1" applyFont="1" applyFill="1" applyBorder="1" applyAlignment="1" applyProtection="1">
      <alignment vertical="center"/>
      <protection locked="0"/>
    </xf>
    <xf numFmtId="0" fontId="2" fillId="0" borderId="20" xfId="0" applyFont="1" applyFill="1" applyBorder="1" applyAlignment="1">
      <alignment horizontal="center" vertical="center"/>
    </xf>
    <xf numFmtId="0" fontId="51" fillId="0" borderId="0" xfId="0" applyFont="1" applyBorder="1" applyAlignment="1">
      <alignment vertical="center" wrapText="1"/>
    </xf>
    <xf numFmtId="0" fontId="51" fillId="0" borderId="34" xfId="0" applyFont="1" applyBorder="1" applyAlignment="1">
      <alignment vertical="center" wrapText="1"/>
    </xf>
    <xf numFmtId="181" fontId="2" fillId="0" borderId="29" xfId="0" applyNumberFormat="1" applyFont="1" applyBorder="1" applyAlignment="1">
      <alignment vertical="center"/>
    </xf>
    <xf numFmtId="0" fontId="2" fillId="11" borderId="55" xfId="0" applyFont="1" applyFill="1" applyBorder="1" applyAlignment="1">
      <alignment horizontal="center" vertical="center"/>
    </xf>
    <xf numFmtId="0" fontId="9" fillId="11" borderId="55" xfId="0" applyFont="1" applyFill="1" applyBorder="1" applyAlignment="1">
      <alignment horizontal="center" vertical="center"/>
    </xf>
    <xf numFmtId="0" fontId="2" fillId="11" borderId="55" xfId="0" applyFont="1" applyFill="1" applyBorder="1" applyAlignment="1">
      <alignment horizontal="center" vertical="center" wrapText="1"/>
    </xf>
    <xf numFmtId="0" fontId="50" fillId="11" borderId="55"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5" xfId="0" applyFont="1" applyFill="1" applyBorder="1" applyAlignment="1">
      <alignment horizontal="center" vertical="center" wrapText="1"/>
    </xf>
    <xf numFmtId="182" fontId="3" fillId="0" borderId="51" xfId="0" applyNumberFormat="1" applyFont="1" applyBorder="1" applyAlignment="1">
      <alignment vertical="center" shrinkToFit="1"/>
    </xf>
    <xf numFmtId="182" fontId="3" fillId="0" borderId="52" xfId="0" applyNumberFormat="1" applyFont="1" applyBorder="1" applyAlignment="1">
      <alignment vertical="center" shrinkToFit="1"/>
    </xf>
    <xf numFmtId="0" fontId="52" fillId="0" borderId="0" xfId="0" applyFont="1" applyAlignment="1">
      <alignment horizontal="center" vertical="center"/>
    </xf>
    <xf numFmtId="0" fontId="52" fillId="0" borderId="33"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xf>
    <xf numFmtId="0" fontId="53" fillId="0" borderId="0" xfId="0" applyFont="1" applyBorder="1" applyAlignment="1">
      <alignment vertical="center" wrapText="1"/>
    </xf>
    <xf numFmtId="0" fontId="53" fillId="0" borderId="34" xfId="0" applyFont="1" applyBorder="1" applyAlignment="1">
      <alignment vertical="center" wrapText="1"/>
    </xf>
    <xf numFmtId="0" fontId="2" fillId="0" borderId="0" xfId="0" applyFont="1" applyBorder="1" applyAlignment="1">
      <alignment vertical="center"/>
    </xf>
    <xf numFmtId="0" fontId="2" fillId="0" borderId="34" xfId="0" applyFont="1" applyBorder="1" applyAlignment="1">
      <alignment vertical="center"/>
    </xf>
    <xf numFmtId="0" fontId="0" fillId="0" borderId="0" xfId="0" applyFont="1" applyBorder="1" applyAlignment="1">
      <alignment vertical="center" wrapText="1"/>
    </xf>
    <xf numFmtId="0" fontId="0" fillId="0" borderId="34" xfId="0" applyFont="1" applyBorder="1" applyAlignment="1">
      <alignment vertical="center" wrapText="1"/>
    </xf>
    <xf numFmtId="0" fontId="0" fillId="0" borderId="34" xfId="0" applyBorder="1" applyAlignment="1">
      <alignmen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Fill="1" applyBorder="1" applyAlignment="1" applyProtection="1">
      <alignment vertical="center"/>
      <protection locked="0"/>
    </xf>
    <xf numFmtId="0" fontId="52" fillId="0" borderId="0" xfId="0" applyFont="1" applyBorder="1" applyAlignment="1">
      <alignment vertical="top"/>
    </xf>
    <xf numFmtId="0" fontId="13" fillId="0" borderId="14" xfId="0" applyFont="1" applyBorder="1" applyAlignment="1">
      <alignment vertical="center"/>
    </xf>
    <xf numFmtId="0" fontId="0" fillId="0" borderId="0" xfId="0" applyFont="1" applyAlignment="1">
      <alignment vertical="center"/>
    </xf>
    <xf numFmtId="0" fontId="0" fillId="0" borderId="34" xfId="0" applyFont="1" applyBorder="1" applyAlignment="1">
      <alignment vertical="center"/>
    </xf>
    <xf numFmtId="0" fontId="14" fillId="0" borderId="0" xfId="0" applyFont="1" applyAlignment="1">
      <alignment vertical="center"/>
    </xf>
    <xf numFmtId="0" fontId="2" fillId="0" borderId="0" xfId="0" applyFont="1" applyFill="1" applyBorder="1" applyAlignment="1">
      <alignment vertical="center"/>
    </xf>
    <xf numFmtId="0" fontId="3" fillId="0" borderId="71" xfId="0" applyFont="1" applyBorder="1" applyAlignment="1">
      <alignment horizontal="center" vertical="center"/>
    </xf>
    <xf numFmtId="0" fontId="0" fillId="0" borderId="44" xfId="0" applyBorder="1" applyAlignment="1">
      <alignment horizontal="center" vertical="center"/>
    </xf>
    <xf numFmtId="0" fontId="3" fillId="0" borderId="52" xfId="0" applyFont="1" applyBorder="1" applyAlignment="1">
      <alignment horizontal="center" vertical="center"/>
    </xf>
    <xf numFmtId="0" fontId="0" fillId="0" borderId="53" xfId="0" applyBorder="1" applyAlignment="1">
      <alignment horizontal="center" vertical="center"/>
    </xf>
    <xf numFmtId="0" fontId="3" fillId="0" borderId="48"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33" borderId="11" xfId="0" applyFont="1" applyFill="1" applyBorder="1" applyAlignment="1" applyProtection="1">
      <alignment horizontal="right" vertical="center"/>
      <protection locked="0"/>
    </xf>
    <xf numFmtId="0" fontId="0" fillId="0" borderId="12" xfId="0" applyBorder="1" applyAlignment="1">
      <alignment horizontal="right" vertical="center"/>
    </xf>
    <xf numFmtId="0" fontId="3" fillId="33" borderId="12" xfId="0" applyFont="1" applyFill="1" applyBorder="1" applyAlignment="1" applyProtection="1">
      <alignment horizontal="right" vertical="center"/>
      <protection locked="0"/>
    </xf>
    <xf numFmtId="0" fontId="3" fillId="33" borderId="23" xfId="0" applyFont="1" applyFill="1" applyBorder="1" applyAlignment="1" applyProtection="1">
      <alignment horizontal="right" vertical="center"/>
      <protection locked="0"/>
    </xf>
    <xf numFmtId="0" fontId="3" fillId="33" borderId="32" xfId="0" applyFont="1" applyFill="1" applyBorder="1" applyAlignment="1" applyProtection="1">
      <alignment horizontal="right" vertical="center"/>
      <protection locked="0"/>
    </xf>
    <xf numFmtId="0" fontId="3" fillId="0" borderId="46" xfId="0" applyFont="1" applyBorder="1" applyAlignment="1">
      <alignment horizontal="center" vertical="center"/>
    </xf>
    <xf numFmtId="0" fontId="3" fillId="0" borderId="74" xfId="0" applyFont="1" applyBorder="1" applyAlignment="1">
      <alignment horizontal="center" vertical="center"/>
    </xf>
    <xf numFmtId="0" fontId="3" fillId="0" borderId="63" xfId="0" applyFont="1" applyBorder="1" applyAlignment="1">
      <alignment horizontal="center" vertical="center"/>
    </xf>
    <xf numFmtId="0" fontId="3" fillId="0" borderId="75" xfId="0" applyFont="1" applyBorder="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5" xfId="0" applyFont="1" applyFill="1" applyBorder="1" applyAlignment="1" applyProtection="1">
      <alignment horizontal="right" vertical="center"/>
      <protection locked="0"/>
    </xf>
    <xf numFmtId="0" fontId="3" fillId="33" borderId="16" xfId="0" applyFont="1" applyFill="1" applyBorder="1" applyAlignment="1" applyProtection="1">
      <alignment horizontal="right" vertical="center"/>
      <protection locked="0"/>
    </xf>
    <xf numFmtId="0" fontId="0" fillId="0" borderId="16" xfId="0" applyBorder="1" applyAlignment="1">
      <alignment horizontal="right" vertical="center"/>
    </xf>
    <xf numFmtId="0" fontId="3" fillId="0" borderId="71" xfId="0" applyNumberFormat="1" applyFont="1" applyBorder="1" applyAlignment="1">
      <alignment horizontal="right" vertical="center"/>
    </xf>
    <xf numFmtId="0" fontId="3" fillId="0" borderId="37" xfId="0" applyNumberFormat="1" applyFont="1" applyBorder="1" applyAlignment="1">
      <alignment horizontal="right" vertical="center"/>
    </xf>
    <xf numFmtId="0" fontId="3" fillId="0" borderId="57" xfId="0" applyNumberFormat="1" applyFont="1" applyBorder="1" applyAlignment="1">
      <alignment horizontal="right" vertical="center"/>
    </xf>
    <xf numFmtId="0" fontId="3" fillId="0" borderId="19" xfId="0" applyNumberFormat="1" applyFont="1" applyBorder="1" applyAlignment="1">
      <alignment horizontal="right" vertical="center"/>
    </xf>
    <xf numFmtId="0" fontId="3" fillId="0" borderId="44" xfId="0" applyNumberFormat="1" applyFont="1" applyBorder="1" applyAlignment="1">
      <alignment horizontal="right" vertical="center"/>
    </xf>
    <xf numFmtId="0" fontId="3" fillId="0" borderId="34" xfId="0" applyNumberFormat="1" applyFont="1" applyBorder="1" applyAlignment="1">
      <alignment horizontal="right" vertical="center"/>
    </xf>
    <xf numFmtId="0" fontId="3" fillId="0" borderId="53" xfId="0" applyNumberFormat="1" applyFont="1" applyBorder="1" applyAlignment="1">
      <alignment horizontal="right" vertical="center"/>
    </xf>
    <xf numFmtId="0" fontId="3" fillId="0" borderId="71" xfId="0" applyFont="1" applyBorder="1" applyAlignment="1">
      <alignment horizontal="right" vertical="center"/>
    </xf>
    <xf numFmtId="0" fontId="3" fillId="0" borderId="37" xfId="0" applyFont="1" applyBorder="1" applyAlignment="1">
      <alignment horizontal="right" vertical="center"/>
    </xf>
    <xf numFmtId="0" fontId="3" fillId="0" borderId="33" xfId="0" applyFont="1" applyBorder="1" applyAlignment="1">
      <alignment horizontal="right" vertical="center"/>
    </xf>
    <xf numFmtId="0" fontId="3" fillId="0" borderId="20" xfId="0" applyFont="1" applyBorder="1" applyAlignment="1">
      <alignment horizontal="right" vertical="center"/>
    </xf>
    <xf numFmtId="0" fontId="3" fillId="0" borderId="52" xfId="0" applyFont="1" applyBorder="1" applyAlignment="1">
      <alignment horizontal="right" vertical="center"/>
    </xf>
    <xf numFmtId="0" fontId="3" fillId="0" borderId="21" xfId="0" applyFont="1" applyBorder="1" applyAlignment="1">
      <alignment horizontal="right" vertical="center"/>
    </xf>
    <xf numFmtId="0" fontId="3" fillId="0" borderId="49" xfId="0" applyFont="1" applyBorder="1" applyAlignment="1">
      <alignment horizontal="center" vertical="center"/>
    </xf>
    <xf numFmtId="0" fontId="3" fillId="0" borderId="71"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15" xfId="0" applyFont="1" applyBorder="1" applyAlignment="1">
      <alignment horizontal="center" vertical="center"/>
    </xf>
    <xf numFmtId="0" fontId="3" fillId="33" borderId="63" xfId="0" applyFont="1" applyFill="1" applyBorder="1" applyAlignment="1" applyProtection="1">
      <alignment horizontal="right" vertical="center" wrapText="1"/>
      <protection locked="0"/>
    </xf>
    <xf numFmtId="0" fontId="3" fillId="33" borderId="30" xfId="0" applyFont="1" applyFill="1" applyBorder="1" applyAlignment="1" applyProtection="1">
      <alignment horizontal="right" vertical="center" wrapText="1"/>
      <protection locked="0"/>
    </xf>
    <xf numFmtId="0" fontId="3" fillId="33" borderId="54" xfId="0" applyFont="1" applyFill="1" applyBorder="1" applyAlignment="1" applyProtection="1">
      <alignment horizontal="right" vertical="center" wrapText="1"/>
      <protection locked="0"/>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8" xfId="0" applyFont="1" applyBorder="1" applyAlignment="1">
      <alignment horizontal="center" vertical="center"/>
    </xf>
    <xf numFmtId="0" fontId="0" fillId="0" borderId="52" xfId="0" applyBorder="1" applyAlignment="1">
      <alignment horizontal="center" vertical="center"/>
    </xf>
    <xf numFmtId="0" fontId="10" fillId="0" borderId="52" xfId="0" applyFont="1" applyBorder="1" applyAlignment="1">
      <alignment horizontal="center" vertical="center"/>
    </xf>
    <xf numFmtId="0" fontId="10" fillId="0" borderId="35" xfId="0" applyFont="1" applyBorder="1" applyAlignment="1">
      <alignment horizontal="center" vertical="center"/>
    </xf>
    <xf numFmtId="0" fontId="7" fillId="0" borderId="53" xfId="0" applyFont="1" applyBorder="1" applyAlignment="1">
      <alignment horizontal="center" vertical="center"/>
    </xf>
    <xf numFmtId="0" fontId="0" fillId="0" borderId="32" xfId="0" applyBorder="1" applyAlignment="1">
      <alignment horizontal="right" vertical="center"/>
    </xf>
    <xf numFmtId="0" fontId="3" fillId="0" borderId="23" xfId="0" applyNumberFormat="1" applyFont="1" applyBorder="1" applyAlignment="1">
      <alignment horizontal="right" vertical="center"/>
    </xf>
    <xf numFmtId="0" fontId="3" fillId="0" borderId="25" xfId="0" applyNumberFormat="1" applyFont="1" applyBorder="1" applyAlignment="1">
      <alignment horizontal="right" vertical="center"/>
    </xf>
    <xf numFmtId="0" fontId="3" fillId="0" borderId="38" xfId="0" applyFont="1" applyBorder="1" applyAlignment="1">
      <alignment vertical="top" wrapText="1"/>
    </xf>
    <xf numFmtId="0" fontId="0" fillId="0" borderId="0" xfId="0" applyAlignment="1">
      <alignment vertical="top" wrapText="1"/>
    </xf>
    <xf numFmtId="0" fontId="0" fillId="0" borderId="38" xfId="0" applyBorder="1" applyAlignment="1">
      <alignment vertical="top" wrapText="1"/>
    </xf>
    <xf numFmtId="182" fontId="3" fillId="33" borderId="71" xfId="0" applyNumberFormat="1" applyFont="1" applyFill="1" applyBorder="1" applyAlignment="1" applyProtection="1">
      <alignment horizontal="right" vertical="center" shrinkToFit="1"/>
      <protection locked="0"/>
    </xf>
    <xf numFmtId="182" fontId="3" fillId="33" borderId="57" xfId="0" applyNumberFormat="1" applyFont="1" applyFill="1" applyBorder="1" applyAlignment="1" applyProtection="1">
      <alignment horizontal="right" vertical="center" shrinkToFit="1"/>
      <protection locked="0"/>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0" fillId="0" borderId="80" xfId="0" applyBorder="1" applyAlignment="1">
      <alignment horizontal="left" vertical="center"/>
    </xf>
    <xf numFmtId="0" fontId="3" fillId="0" borderId="71" xfId="0" applyFont="1" applyBorder="1" applyAlignment="1">
      <alignment vertical="center"/>
    </xf>
    <xf numFmtId="0" fontId="0" fillId="0" borderId="37" xfId="0" applyBorder="1" applyAlignment="1">
      <alignment vertical="center"/>
    </xf>
    <xf numFmtId="0" fontId="0" fillId="0" borderId="57" xfId="0" applyBorder="1" applyAlignment="1">
      <alignment vertical="center"/>
    </xf>
    <xf numFmtId="0" fontId="0" fillId="0" borderId="19" xfId="0" applyBorder="1" applyAlignment="1">
      <alignment vertical="center"/>
    </xf>
    <xf numFmtId="0" fontId="3" fillId="0" borderId="78" xfId="0" applyFont="1" applyBorder="1" applyAlignment="1">
      <alignment horizontal="center" vertical="center" textRotation="255"/>
    </xf>
    <xf numFmtId="0" fontId="3" fillId="0" borderId="79" xfId="0" applyFont="1" applyBorder="1" applyAlignment="1">
      <alignment horizontal="center" vertical="center" textRotation="255"/>
    </xf>
    <xf numFmtId="0" fontId="3" fillId="0" borderId="81" xfId="0" applyFont="1" applyBorder="1" applyAlignment="1">
      <alignment horizontal="center" vertical="center" textRotation="255"/>
    </xf>
    <xf numFmtId="0" fontId="3" fillId="0" borderId="57" xfId="0" applyFont="1" applyBorder="1" applyAlignment="1">
      <alignment vertical="center"/>
    </xf>
    <xf numFmtId="0" fontId="3" fillId="33" borderId="76" xfId="0" applyFont="1" applyFill="1" applyBorder="1" applyAlignment="1" applyProtection="1">
      <alignment vertical="center"/>
      <protection locked="0"/>
    </xf>
    <xf numFmtId="0" fontId="0" fillId="0" borderId="44" xfId="0" applyBorder="1" applyAlignment="1">
      <alignment vertical="center"/>
    </xf>
    <xf numFmtId="0" fontId="0" fillId="0" borderId="36" xfId="0" applyBorder="1" applyAlignment="1">
      <alignment vertical="center"/>
    </xf>
    <xf numFmtId="0" fontId="0" fillId="0" borderId="82" xfId="0" applyBorder="1" applyAlignment="1">
      <alignment vertical="center"/>
    </xf>
    <xf numFmtId="0" fontId="3" fillId="33" borderId="63" xfId="0" applyFont="1" applyFill="1" applyBorder="1" applyAlignment="1" applyProtection="1">
      <alignment vertical="center"/>
      <protection locked="0"/>
    </xf>
    <xf numFmtId="0" fontId="0" fillId="0" borderId="31" xfId="0" applyBorder="1" applyAlignment="1">
      <alignment vertical="center"/>
    </xf>
    <xf numFmtId="0" fontId="3" fillId="0" borderId="44" xfId="0" applyFont="1" applyBorder="1" applyAlignment="1">
      <alignment horizontal="center" vertical="center"/>
    </xf>
    <xf numFmtId="0" fontId="3" fillId="0" borderId="82" xfId="0" applyFont="1" applyBorder="1" applyAlignment="1">
      <alignment horizontal="center" vertical="center"/>
    </xf>
    <xf numFmtId="0" fontId="0" fillId="33" borderId="28" xfId="0" applyFill="1" applyBorder="1" applyAlignment="1">
      <alignment vertical="center"/>
    </xf>
    <xf numFmtId="0" fontId="3" fillId="0" borderId="18" xfId="0" applyFont="1" applyBorder="1" applyAlignment="1">
      <alignment vertical="center"/>
    </xf>
    <xf numFmtId="0" fontId="3" fillId="33" borderId="27" xfId="0" applyFont="1" applyFill="1" applyBorder="1" applyAlignment="1" applyProtection="1">
      <alignment vertical="center"/>
      <protection locked="0"/>
    </xf>
    <xf numFmtId="0" fontId="0" fillId="0" borderId="50" xfId="0" applyBorder="1" applyAlignment="1">
      <alignment vertical="center"/>
    </xf>
    <xf numFmtId="0" fontId="3" fillId="33" borderId="22" xfId="0" applyFont="1" applyFill="1" applyBorder="1" applyAlignment="1" applyProtection="1">
      <alignment vertical="center"/>
      <protection locked="0"/>
    </xf>
    <xf numFmtId="0" fontId="3" fillId="33" borderId="31" xfId="0" applyFont="1" applyFill="1" applyBorder="1" applyAlignment="1" applyProtection="1">
      <alignment vertical="center"/>
      <protection locked="0"/>
    </xf>
    <xf numFmtId="0" fontId="3" fillId="0" borderId="50" xfId="0" applyFont="1" applyBorder="1" applyAlignment="1">
      <alignment horizontal="center" vertical="center"/>
    </xf>
    <xf numFmtId="0" fontId="3" fillId="33" borderId="83" xfId="0" applyFont="1" applyFill="1" applyBorder="1" applyAlignment="1" applyProtection="1">
      <alignment horizontal="right" vertical="center"/>
      <protection locked="0"/>
    </xf>
    <xf numFmtId="0" fontId="0" fillId="0" borderId="42" xfId="0" applyBorder="1" applyAlignment="1">
      <alignment horizontal="right" vertical="center"/>
    </xf>
    <xf numFmtId="0" fontId="3" fillId="0" borderId="44" xfId="0" applyFont="1" applyBorder="1" applyAlignment="1">
      <alignment vertical="center"/>
    </xf>
    <xf numFmtId="0" fontId="3" fillId="0" borderId="82" xfId="0" applyFont="1" applyBorder="1" applyAlignment="1">
      <alignment vertical="center"/>
    </xf>
    <xf numFmtId="0" fontId="3" fillId="0" borderId="63" xfId="0" applyFont="1" applyBorder="1" applyAlignment="1">
      <alignment horizontal="right" vertical="center"/>
    </xf>
    <xf numFmtId="0" fontId="3" fillId="0" borderId="31" xfId="0" applyFont="1" applyBorder="1" applyAlignment="1">
      <alignment horizontal="right" vertical="center"/>
    </xf>
    <xf numFmtId="182" fontId="3" fillId="0" borderId="71" xfId="0" applyNumberFormat="1" applyFont="1" applyBorder="1" applyAlignment="1">
      <alignment horizontal="right" vertical="center" shrinkToFit="1"/>
    </xf>
    <xf numFmtId="182" fontId="0" fillId="0" borderId="57" xfId="0" applyNumberFormat="1" applyBorder="1" applyAlignment="1">
      <alignment horizontal="right" vertical="center" shrinkToFit="1"/>
    </xf>
    <xf numFmtId="0" fontId="3" fillId="0" borderId="37" xfId="0" applyFont="1" applyBorder="1" applyAlignment="1">
      <alignment vertical="center"/>
    </xf>
    <xf numFmtId="0" fontId="3" fillId="0" borderId="19" xfId="0" applyFont="1" applyBorder="1" applyAlignment="1">
      <alignment vertical="center"/>
    </xf>
    <xf numFmtId="0" fontId="3" fillId="33" borderId="26" xfId="0" applyFont="1" applyFill="1" applyBorder="1" applyAlignment="1" applyProtection="1">
      <alignment horizontal="right" vertical="center"/>
      <protection locked="0"/>
    </xf>
    <xf numFmtId="182" fontId="3" fillId="33" borderId="18" xfId="0" applyNumberFormat="1" applyFont="1" applyFill="1" applyBorder="1" applyAlignment="1" applyProtection="1">
      <alignment horizontal="right" vertical="center" shrinkToFit="1"/>
      <protection locked="0"/>
    </xf>
    <xf numFmtId="0" fontId="3" fillId="0" borderId="17" xfId="0" applyFont="1" applyBorder="1" applyAlignment="1">
      <alignment horizontal="center" vertical="center"/>
    </xf>
    <xf numFmtId="0" fontId="0" fillId="0" borderId="17" xfId="0" applyBorder="1" applyAlignment="1">
      <alignment vertical="center"/>
    </xf>
    <xf numFmtId="0" fontId="3" fillId="33" borderId="41" xfId="0" applyFont="1" applyFill="1" applyBorder="1" applyAlignment="1" applyProtection="1">
      <alignment horizontal="right" vertical="center"/>
      <protection locked="0"/>
    </xf>
    <xf numFmtId="0" fontId="3" fillId="0" borderId="50" xfId="0" applyFont="1" applyBorder="1" applyAlignment="1">
      <alignment vertical="center"/>
    </xf>
    <xf numFmtId="0" fontId="3" fillId="0" borderId="22" xfId="0" applyFont="1" applyBorder="1" applyAlignment="1">
      <alignment horizontal="right" vertical="center"/>
    </xf>
    <xf numFmtId="0" fontId="0" fillId="0" borderId="31" xfId="0" applyBorder="1" applyAlignment="1">
      <alignment horizontal="right" vertical="center"/>
    </xf>
    <xf numFmtId="182" fontId="3" fillId="0" borderId="18" xfId="0" applyNumberFormat="1" applyFont="1" applyBorder="1" applyAlignment="1">
      <alignment horizontal="right" vertical="center" shrinkToFit="1"/>
    </xf>
    <xf numFmtId="0" fontId="3" fillId="0" borderId="17" xfId="0" applyFont="1" applyBorder="1" applyAlignment="1">
      <alignment vertical="center"/>
    </xf>
    <xf numFmtId="0" fontId="0" fillId="0" borderId="0" xfId="0" applyAlignment="1">
      <alignment vertical="center"/>
    </xf>
    <xf numFmtId="0" fontId="0" fillId="0" borderId="38" xfId="0" applyBorder="1" applyAlignment="1">
      <alignment vertical="center"/>
    </xf>
    <xf numFmtId="0" fontId="3" fillId="0" borderId="59" xfId="0" applyFont="1" applyBorder="1" applyAlignment="1">
      <alignment horizontal="center" vertical="center"/>
    </xf>
    <xf numFmtId="0" fontId="3" fillId="0" borderId="41" xfId="0" applyFont="1" applyBorder="1" applyAlignment="1">
      <alignment vertical="center"/>
    </xf>
    <xf numFmtId="0" fontId="0" fillId="0" borderId="84" xfId="0" applyBorder="1" applyAlignment="1">
      <alignment vertical="center"/>
    </xf>
    <xf numFmtId="0" fontId="3" fillId="0" borderId="27"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3" fillId="33" borderId="84" xfId="0" applyFont="1" applyFill="1" applyBorder="1" applyAlignment="1" applyProtection="1">
      <alignment horizontal="right" vertical="center"/>
      <protection locked="0"/>
    </xf>
    <xf numFmtId="0" fontId="3" fillId="0" borderId="56" xfId="0" applyFont="1" applyBorder="1" applyAlignment="1">
      <alignment vertical="center"/>
    </xf>
    <xf numFmtId="0" fontId="0" fillId="0" borderId="85" xfId="0" applyBorder="1" applyAlignment="1">
      <alignment vertical="center"/>
    </xf>
    <xf numFmtId="0" fontId="3" fillId="33" borderId="86" xfId="0" applyFont="1" applyFill="1" applyBorder="1" applyAlignment="1" applyProtection="1">
      <alignment vertical="center"/>
      <protection locked="0"/>
    </xf>
    <xf numFmtId="0" fontId="3" fillId="0" borderId="85" xfId="0" applyFont="1" applyBorder="1" applyAlignment="1">
      <alignment horizontal="center" vertical="center"/>
    </xf>
    <xf numFmtId="182" fontId="3" fillId="33" borderId="56" xfId="0" applyNumberFormat="1" applyFont="1" applyFill="1" applyBorder="1" applyAlignment="1" applyProtection="1">
      <alignment horizontal="right" vertical="center" shrinkToFit="1"/>
      <protection locked="0"/>
    </xf>
    <xf numFmtId="0" fontId="0" fillId="0" borderId="86" xfId="0" applyBorder="1" applyAlignment="1">
      <alignment horizontal="right" vertical="center"/>
    </xf>
    <xf numFmtId="182" fontId="0" fillId="0" borderId="56" xfId="0" applyNumberFormat="1" applyBorder="1" applyAlignment="1">
      <alignment horizontal="right" vertical="center" shrinkToFit="1"/>
    </xf>
    <xf numFmtId="0" fontId="3" fillId="33" borderId="64" xfId="0" applyFont="1" applyFill="1" applyBorder="1" applyAlignment="1" applyProtection="1">
      <alignment horizontal="right" vertical="center"/>
      <protection locked="0"/>
    </xf>
    <xf numFmtId="0" fontId="3" fillId="33" borderId="65" xfId="0"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3" xfId="0" applyFont="1" applyBorder="1" applyAlignment="1">
      <alignment horizontal="center" vertical="center"/>
    </xf>
    <xf numFmtId="182" fontId="3" fillId="33" borderId="33" xfId="0" applyNumberFormat="1" applyFont="1" applyFill="1" applyBorder="1" applyAlignment="1" applyProtection="1">
      <alignment horizontal="right" vertical="center" shrinkToFit="1"/>
      <protection locked="0"/>
    </xf>
    <xf numFmtId="182" fontId="3" fillId="33" borderId="52" xfId="0" applyNumberFormat="1" applyFont="1" applyFill="1" applyBorder="1" applyAlignment="1" applyProtection="1">
      <alignment horizontal="right" vertical="center" shrinkToFi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3" fillId="0" borderId="87" xfId="0" applyFont="1" applyBorder="1" applyAlignment="1">
      <alignment horizontal="right" vertical="center"/>
    </xf>
    <xf numFmtId="0" fontId="3" fillId="0" borderId="84" xfId="0" applyFont="1" applyBorder="1" applyAlignment="1">
      <alignment horizontal="right" vertical="center"/>
    </xf>
    <xf numFmtId="0" fontId="3" fillId="0" borderId="88" xfId="0" applyFont="1" applyBorder="1" applyAlignment="1">
      <alignment vertical="center"/>
    </xf>
    <xf numFmtId="0" fontId="3" fillId="0" borderId="85" xfId="0" applyFont="1" applyBorder="1" applyAlignment="1">
      <alignment vertical="center"/>
    </xf>
    <xf numFmtId="0" fontId="3" fillId="0" borderId="89" xfId="0" applyFont="1" applyBorder="1" applyAlignment="1">
      <alignment horizontal="right" vertical="center"/>
    </xf>
    <xf numFmtId="0" fontId="3" fillId="0" borderId="86" xfId="0" applyFont="1" applyBorder="1" applyAlignment="1">
      <alignment horizontal="right" vertical="center"/>
    </xf>
    <xf numFmtId="182" fontId="3" fillId="0" borderId="62" xfId="0" applyNumberFormat="1" applyFont="1" applyBorder="1" applyAlignment="1">
      <alignment horizontal="right" vertical="center" shrinkToFit="1"/>
    </xf>
    <xf numFmtId="182" fontId="3" fillId="0" borderId="56" xfId="0" applyNumberFormat="1" applyFont="1" applyBorder="1" applyAlignment="1">
      <alignment horizontal="right" vertical="center" shrinkToFit="1"/>
    </xf>
    <xf numFmtId="0" fontId="3" fillId="0" borderId="61" xfId="0" applyFont="1" applyBorder="1" applyAlignment="1">
      <alignment vertical="center"/>
    </xf>
    <xf numFmtId="0" fontId="3" fillId="0" borderId="59" xfId="0" applyFont="1" applyBorder="1" applyAlignment="1">
      <alignment vertical="center"/>
    </xf>
    <xf numFmtId="0" fontId="3" fillId="0" borderId="79" xfId="0" applyFont="1" applyBorder="1" applyAlignment="1">
      <alignment horizontal="center" vertical="center" textRotation="255" wrapText="1"/>
    </xf>
    <xf numFmtId="0" fontId="3" fillId="0" borderId="90" xfId="0" applyFont="1" applyBorder="1" applyAlignment="1">
      <alignment horizontal="center" vertical="center" textRotation="255" wrapText="1"/>
    </xf>
    <xf numFmtId="0" fontId="3" fillId="0" borderId="33" xfId="0" applyFont="1" applyBorder="1" applyAlignment="1">
      <alignment vertical="center"/>
    </xf>
    <xf numFmtId="0" fontId="3" fillId="33" borderId="0" xfId="0" applyFont="1" applyFill="1" applyBorder="1" applyAlignment="1" applyProtection="1">
      <alignment vertical="center"/>
      <protection locked="0"/>
    </xf>
    <xf numFmtId="0" fontId="0" fillId="0" borderId="34" xfId="0" applyBorder="1" applyAlignment="1">
      <alignment vertical="center"/>
    </xf>
    <xf numFmtId="0" fontId="3" fillId="33" borderId="30" xfId="0" applyFont="1" applyFill="1" applyBorder="1" applyAlignment="1" applyProtection="1">
      <alignment vertical="center"/>
      <protection locked="0"/>
    </xf>
    <xf numFmtId="0" fontId="3" fillId="33" borderId="57" xfId="0" applyFont="1" applyFill="1" applyBorder="1" applyAlignment="1" applyProtection="1">
      <alignment horizontal="right" vertical="center"/>
      <protection locked="0"/>
    </xf>
    <xf numFmtId="0" fontId="3" fillId="33" borderId="36" xfId="0" applyFont="1" applyFill="1" applyBorder="1" applyAlignment="1" applyProtection="1">
      <alignment horizontal="right" vertical="center"/>
      <protection locked="0"/>
    </xf>
    <xf numFmtId="0" fontId="3" fillId="0" borderId="42" xfId="0" applyFont="1" applyBorder="1" applyAlignment="1">
      <alignment vertical="center"/>
    </xf>
    <xf numFmtId="0" fontId="3" fillId="33" borderId="87" xfId="0" applyFont="1" applyFill="1" applyBorder="1" applyAlignment="1" applyProtection="1">
      <alignment horizontal="right" vertical="center"/>
      <protection locked="0"/>
    </xf>
    <xf numFmtId="0" fontId="3" fillId="33" borderId="42" xfId="0" applyFont="1" applyFill="1" applyBorder="1" applyAlignment="1" applyProtection="1">
      <alignment horizontal="right" vertical="center"/>
      <protection locked="0"/>
    </xf>
    <xf numFmtId="0" fontId="10" fillId="0" borderId="38"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0" fillId="0" borderId="27" xfId="0" applyBorder="1" applyAlignment="1">
      <alignment vertical="center"/>
    </xf>
    <xf numFmtId="0" fontId="3" fillId="0" borderId="41"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84"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0" fillId="0" borderId="82" xfId="0" applyBorder="1" applyAlignment="1">
      <alignment horizontal="center" vertical="center"/>
    </xf>
    <xf numFmtId="182" fontId="3" fillId="0" borderId="60" xfId="0" applyNumberFormat="1" applyFont="1" applyBorder="1" applyAlignment="1">
      <alignment horizontal="right" vertical="center" shrinkToFit="1"/>
    </xf>
    <xf numFmtId="182" fontId="0" fillId="0" borderId="60" xfId="0" applyNumberFormat="1" applyBorder="1" applyAlignment="1">
      <alignment horizontal="right" vertical="center" shrinkToFit="1"/>
    </xf>
    <xf numFmtId="182" fontId="0" fillId="0" borderId="35" xfId="0" applyNumberFormat="1" applyBorder="1" applyAlignment="1">
      <alignment horizontal="right" vertical="center" shrinkToFit="1"/>
    </xf>
    <xf numFmtId="0" fontId="0" fillId="0" borderId="21" xfId="0" applyBorder="1" applyAlignment="1">
      <alignment vertical="center"/>
    </xf>
    <xf numFmtId="177" fontId="3" fillId="0" borderId="62" xfId="0" applyNumberFormat="1" applyFont="1" applyBorder="1" applyAlignment="1">
      <alignment horizontal="right" vertical="center" shrinkToFit="1"/>
    </xf>
    <xf numFmtId="177" fontId="3" fillId="0" borderId="56" xfId="0" applyNumberFormat="1" applyFont="1" applyBorder="1" applyAlignment="1">
      <alignment horizontal="right" vertical="center" shrinkToFit="1"/>
    </xf>
    <xf numFmtId="0" fontId="0" fillId="0" borderId="19" xfId="0" applyBorder="1" applyAlignment="1">
      <alignment horizontal="center" vertical="center"/>
    </xf>
    <xf numFmtId="0" fontId="3" fillId="0" borderId="87"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182" fontId="3" fillId="33" borderId="18" xfId="0" applyNumberFormat="1" applyFont="1" applyFill="1" applyBorder="1" applyAlignment="1" applyProtection="1">
      <alignment vertical="center" shrinkToFit="1"/>
      <protection locked="0"/>
    </xf>
    <xf numFmtId="182" fontId="3" fillId="33" borderId="56" xfId="0" applyNumberFormat="1" applyFont="1" applyFill="1" applyBorder="1" applyAlignment="1" applyProtection="1">
      <alignment vertical="center" shrinkToFit="1"/>
      <protection locked="0"/>
    </xf>
    <xf numFmtId="0" fontId="0" fillId="0" borderId="59" xfId="0" applyBorder="1" applyAlignment="1">
      <alignment horizontal="center" vertical="center"/>
    </xf>
    <xf numFmtId="0" fontId="0" fillId="0" borderId="39" xfId="0" applyBorder="1" applyAlignment="1">
      <alignment vertical="center"/>
    </xf>
    <xf numFmtId="0" fontId="0" fillId="0" borderId="35" xfId="0" applyBorder="1" applyAlignment="1">
      <alignment vertical="center"/>
    </xf>
    <xf numFmtId="0" fontId="0" fillId="0" borderId="39" xfId="0" applyBorder="1" applyAlignment="1">
      <alignment horizontal="right" vertical="center"/>
    </xf>
    <xf numFmtId="0" fontId="0" fillId="0" borderId="53" xfId="0" applyBorder="1" applyAlignment="1">
      <alignment vertical="center"/>
    </xf>
    <xf numFmtId="0" fontId="3" fillId="0" borderId="51" xfId="0" applyFont="1" applyBorder="1" applyAlignment="1">
      <alignment vertical="center"/>
    </xf>
    <xf numFmtId="0" fontId="3" fillId="0" borderId="69" xfId="0" applyFont="1" applyBorder="1" applyAlignment="1">
      <alignment vertical="center"/>
    </xf>
    <xf numFmtId="0" fontId="3" fillId="0" borderId="39" xfId="0" applyFont="1" applyBorder="1" applyAlignment="1">
      <alignment horizontal="center" vertical="center"/>
    </xf>
    <xf numFmtId="0" fontId="0" fillId="0" borderId="56" xfId="0" applyBorder="1" applyAlignment="1">
      <alignment vertical="center"/>
    </xf>
    <xf numFmtId="0" fontId="0" fillId="0" borderId="86" xfId="0" applyBorder="1" applyAlignment="1">
      <alignment vertical="center"/>
    </xf>
    <xf numFmtId="0" fontId="0" fillId="0" borderId="85" xfId="0" applyBorder="1" applyAlignment="1">
      <alignment horizontal="center" vertical="center"/>
    </xf>
    <xf numFmtId="0" fontId="50" fillId="0" borderId="0" xfId="0" applyFont="1" applyAlignment="1">
      <alignment horizontal="left" vertical="center"/>
    </xf>
    <xf numFmtId="0" fontId="51" fillId="0" borderId="0" xfId="0" applyFont="1" applyAlignment="1">
      <alignment horizontal="left" vertical="center"/>
    </xf>
    <xf numFmtId="0" fontId="2" fillId="0" borderId="0" xfId="0" applyFont="1" applyAlignment="1">
      <alignment horizontal="left" vertical="center" wrapText="1"/>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46"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1" xfId="0" applyFont="1" applyBorder="1" applyAlignment="1">
      <alignment vertical="center" shrinkToFit="1"/>
    </xf>
    <xf numFmtId="0" fontId="0" fillId="0" borderId="26" xfId="0" applyFont="1" applyBorder="1" applyAlignment="1">
      <alignment vertical="center" shrinkToFit="1"/>
    </xf>
    <xf numFmtId="0" fontId="0" fillId="0" borderId="12" xfId="0" applyFont="1" applyBorder="1" applyAlignment="1">
      <alignment vertical="center" shrinkToFit="1"/>
    </xf>
    <xf numFmtId="0" fontId="2" fillId="0" borderId="0" xfId="0" applyFont="1" applyBorder="1" applyAlignment="1">
      <alignment horizontal="left" vertical="top" wrapText="1"/>
    </xf>
    <xf numFmtId="0" fontId="2" fillId="0" borderId="34" xfId="0" applyFont="1" applyBorder="1" applyAlignment="1">
      <alignment horizontal="left" vertical="top" wrapText="1"/>
    </xf>
    <xf numFmtId="0" fontId="0" fillId="0" borderId="0" xfId="0" applyFont="1" applyAlignment="1">
      <alignment horizontal="left" vertical="center"/>
    </xf>
    <xf numFmtId="0" fontId="0" fillId="0" borderId="34"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33" borderId="0" xfId="0" applyFont="1" applyFill="1" applyBorder="1" applyAlignment="1" applyProtection="1">
      <alignment horizontal="left" vertical="center"/>
      <protection locked="0"/>
    </xf>
    <xf numFmtId="0" fontId="2" fillId="33" borderId="35" xfId="0" applyFont="1" applyFill="1" applyBorder="1" applyAlignment="1" applyProtection="1">
      <alignment horizontal="left" vertical="center"/>
      <protection locked="0"/>
    </xf>
    <xf numFmtId="0" fontId="2" fillId="33" borderId="36" xfId="0" applyFont="1" applyFill="1" applyBorder="1" applyAlignment="1" applyProtection="1">
      <alignment horizontal="left" vertical="center"/>
      <protection locked="0"/>
    </xf>
    <xf numFmtId="0" fontId="2" fillId="0" borderId="0" xfId="0" applyFont="1" applyBorder="1" applyAlignment="1">
      <alignment horizontal="left" vertical="top"/>
    </xf>
    <xf numFmtId="0" fontId="2" fillId="0" borderId="34" xfId="0" applyFont="1" applyBorder="1" applyAlignment="1">
      <alignment horizontal="left" vertical="top"/>
    </xf>
    <xf numFmtId="0" fontId="0" fillId="0" borderId="0" xfId="0" applyFont="1" applyAlignment="1">
      <alignment vertical="top"/>
    </xf>
    <xf numFmtId="0" fontId="0" fillId="0" borderId="34" xfId="0" applyFont="1" applyBorder="1" applyAlignment="1">
      <alignment vertical="top"/>
    </xf>
    <xf numFmtId="0" fontId="9" fillId="0" borderId="0" xfId="0" applyFont="1" applyAlignment="1">
      <alignment horizontal="left" vertical="center"/>
    </xf>
    <xf numFmtId="0" fontId="2" fillId="0" borderId="74" xfId="0" applyFont="1" applyBorder="1" applyAlignment="1">
      <alignment horizontal="center" vertical="center" wrapText="1"/>
    </xf>
    <xf numFmtId="0" fontId="2" fillId="0" borderId="14" xfId="0" applyFont="1" applyBorder="1" applyAlignment="1">
      <alignment horizontal="center" vertical="center"/>
    </xf>
    <xf numFmtId="0" fontId="2" fillId="0" borderId="72" xfId="0" applyFont="1" applyBorder="1" applyAlignment="1">
      <alignment horizontal="center" vertical="center"/>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40"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33" borderId="41" xfId="0" applyFont="1" applyFill="1" applyBorder="1" applyAlignment="1" applyProtection="1">
      <alignment vertical="center"/>
      <protection locked="0"/>
    </xf>
    <xf numFmtId="0" fontId="2" fillId="33" borderId="42" xfId="0" applyFont="1" applyFill="1" applyBorder="1" applyAlignment="1" applyProtection="1">
      <alignment vertical="center"/>
      <protection locked="0"/>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32</xdr:row>
      <xdr:rowOff>38100</xdr:rowOff>
    </xdr:from>
    <xdr:to>
      <xdr:col>17</xdr:col>
      <xdr:colOff>371475</xdr:colOff>
      <xdr:row>36</xdr:row>
      <xdr:rowOff>19050</xdr:rowOff>
    </xdr:to>
    <xdr:sp>
      <xdr:nvSpPr>
        <xdr:cNvPr id="1" name="Line 2"/>
        <xdr:cNvSpPr>
          <a:spLocks/>
        </xdr:cNvSpPr>
      </xdr:nvSpPr>
      <xdr:spPr>
        <a:xfrm flipV="1">
          <a:off x="6610350" y="582930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34</xdr:row>
      <xdr:rowOff>180975</xdr:rowOff>
    </xdr:from>
    <xdr:to>
      <xdr:col>17</xdr:col>
      <xdr:colOff>161925</xdr:colOff>
      <xdr:row>36</xdr:row>
      <xdr:rowOff>190500</xdr:rowOff>
    </xdr:to>
    <xdr:sp>
      <xdr:nvSpPr>
        <xdr:cNvPr id="2" name="AutoShape 3"/>
        <xdr:cNvSpPr>
          <a:spLocks/>
        </xdr:cNvSpPr>
      </xdr:nvSpPr>
      <xdr:spPr>
        <a:xfrm rot="10800000">
          <a:off x="1838325" y="6276975"/>
          <a:ext cx="4562475" cy="504825"/>
        </a:xfrm>
        <a:prstGeom prst="bentConnector3">
          <a:avLst>
            <a:gd name="adj" fmla="val 9999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32</xdr:row>
      <xdr:rowOff>38100</xdr:rowOff>
    </xdr:from>
    <xdr:to>
      <xdr:col>17</xdr:col>
      <xdr:colOff>371475</xdr:colOff>
      <xdr:row>36</xdr:row>
      <xdr:rowOff>19050</xdr:rowOff>
    </xdr:to>
    <xdr:sp>
      <xdr:nvSpPr>
        <xdr:cNvPr id="1" name="Line 2"/>
        <xdr:cNvSpPr>
          <a:spLocks/>
        </xdr:cNvSpPr>
      </xdr:nvSpPr>
      <xdr:spPr>
        <a:xfrm flipV="1">
          <a:off x="6600825" y="582930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34</xdr:row>
      <xdr:rowOff>180975</xdr:rowOff>
    </xdr:from>
    <xdr:to>
      <xdr:col>17</xdr:col>
      <xdr:colOff>161925</xdr:colOff>
      <xdr:row>36</xdr:row>
      <xdr:rowOff>190500</xdr:rowOff>
    </xdr:to>
    <xdr:sp>
      <xdr:nvSpPr>
        <xdr:cNvPr id="2" name="AutoShape 3"/>
        <xdr:cNvSpPr>
          <a:spLocks/>
        </xdr:cNvSpPr>
      </xdr:nvSpPr>
      <xdr:spPr>
        <a:xfrm rot="10800000">
          <a:off x="1838325" y="6276975"/>
          <a:ext cx="4552950" cy="504825"/>
        </a:xfrm>
        <a:prstGeom prst="bentConnector3">
          <a:avLst>
            <a:gd name="adj" fmla="val 9999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7</xdr:row>
      <xdr:rowOff>200025</xdr:rowOff>
    </xdr:from>
    <xdr:to>
      <xdr:col>17</xdr:col>
      <xdr:colOff>171450</xdr:colOff>
      <xdr:row>17</xdr:row>
      <xdr:rowOff>9525</xdr:rowOff>
    </xdr:to>
    <xdr:sp>
      <xdr:nvSpPr>
        <xdr:cNvPr id="3" name="直線矢印コネクタ 3"/>
        <xdr:cNvSpPr>
          <a:spLocks/>
        </xdr:cNvSpPr>
      </xdr:nvSpPr>
      <xdr:spPr>
        <a:xfrm>
          <a:off x="2181225" y="1647825"/>
          <a:ext cx="4219575" cy="1866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8</xdr:row>
      <xdr:rowOff>0</xdr:rowOff>
    </xdr:from>
    <xdr:to>
      <xdr:col>17</xdr:col>
      <xdr:colOff>104775</xdr:colOff>
      <xdr:row>19</xdr:row>
      <xdr:rowOff>19050</xdr:rowOff>
    </xdr:to>
    <xdr:sp>
      <xdr:nvSpPr>
        <xdr:cNvPr id="4" name="直線矢印コネクタ 4"/>
        <xdr:cNvSpPr>
          <a:spLocks/>
        </xdr:cNvSpPr>
      </xdr:nvSpPr>
      <xdr:spPr>
        <a:xfrm>
          <a:off x="2752725" y="1676400"/>
          <a:ext cx="3581400" cy="2152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219075</xdr:rowOff>
    </xdr:from>
    <xdr:to>
      <xdr:col>17</xdr:col>
      <xdr:colOff>95250</xdr:colOff>
      <xdr:row>22</xdr:row>
      <xdr:rowOff>142875</xdr:rowOff>
    </xdr:to>
    <xdr:sp>
      <xdr:nvSpPr>
        <xdr:cNvPr id="5" name="直線矢印コネクタ 5"/>
        <xdr:cNvSpPr>
          <a:spLocks/>
        </xdr:cNvSpPr>
      </xdr:nvSpPr>
      <xdr:spPr>
        <a:xfrm>
          <a:off x="3324225" y="1666875"/>
          <a:ext cx="3000375" cy="2743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xdr:row>
      <xdr:rowOff>209550</xdr:rowOff>
    </xdr:from>
    <xdr:to>
      <xdr:col>17</xdr:col>
      <xdr:colOff>95250</xdr:colOff>
      <xdr:row>25</xdr:row>
      <xdr:rowOff>57150</xdr:rowOff>
    </xdr:to>
    <xdr:sp>
      <xdr:nvSpPr>
        <xdr:cNvPr id="6" name="直線矢印コネクタ 6"/>
        <xdr:cNvSpPr>
          <a:spLocks/>
        </xdr:cNvSpPr>
      </xdr:nvSpPr>
      <xdr:spPr>
        <a:xfrm>
          <a:off x="3867150" y="1657350"/>
          <a:ext cx="2457450" cy="3124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7</xdr:row>
      <xdr:rowOff>200025</xdr:rowOff>
    </xdr:from>
    <xdr:to>
      <xdr:col>17</xdr:col>
      <xdr:colOff>85725</xdr:colOff>
      <xdr:row>26</xdr:row>
      <xdr:rowOff>142875</xdr:rowOff>
    </xdr:to>
    <xdr:sp>
      <xdr:nvSpPr>
        <xdr:cNvPr id="7" name="直線矢印コネクタ 7"/>
        <xdr:cNvSpPr>
          <a:spLocks/>
        </xdr:cNvSpPr>
      </xdr:nvSpPr>
      <xdr:spPr>
        <a:xfrm>
          <a:off x="4581525" y="1647825"/>
          <a:ext cx="1733550" cy="3371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27</xdr:row>
      <xdr:rowOff>133350</xdr:rowOff>
    </xdr:from>
    <xdr:to>
      <xdr:col>11</xdr:col>
      <xdr:colOff>200025</xdr:colOff>
      <xdr:row>27</xdr:row>
      <xdr:rowOff>133350</xdr:rowOff>
    </xdr:to>
    <xdr:sp>
      <xdr:nvSpPr>
        <xdr:cNvPr id="1" name="Line 1"/>
        <xdr:cNvSpPr>
          <a:spLocks/>
        </xdr:cNvSpPr>
      </xdr:nvSpPr>
      <xdr:spPr>
        <a:xfrm flipH="1">
          <a:off x="6858000" y="61912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133350</xdr:rowOff>
    </xdr:from>
    <xdr:to>
      <xdr:col>11</xdr:col>
      <xdr:colOff>200025</xdr:colOff>
      <xdr:row>28</xdr:row>
      <xdr:rowOff>133350</xdr:rowOff>
    </xdr:to>
    <xdr:sp>
      <xdr:nvSpPr>
        <xdr:cNvPr id="2" name="Line 1"/>
        <xdr:cNvSpPr>
          <a:spLocks/>
        </xdr:cNvSpPr>
      </xdr:nvSpPr>
      <xdr:spPr>
        <a:xfrm flipH="1">
          <a:off x="6858000" y="64484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27</xdr:row>
      <xdr:rowOff>133350</xdr:rowOff>
    </xdr:from>
    <xdr:to>
      <xdr:col>11</xdr:col>
      <xdr:colOff>200025</xdr:colOff>
      <xdr:row>27</xdr:row>
      <xdr:rowOff>133350</xdr:rowOff>
    </xdr:to>
    <xdr:sp>
      <xdr:nvSpPr>
        <xdr:cNvPr id="1" name="Line 1"/>
        <xdr:cNvSpPr>
          <a:spLocks/>
        </xdr:cNvSpPr>
      </xdr:nvSpPr>
      <xdr:spPr>
        <a:xfrm flipH="1">
          <a:off x="6858000" y="60960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133350</xdr:rowOff>
    </xdr:from>
    <xdr:to>
      <xdr:col>11</xdr:col>
      <xdr:colOff>200025</xdr:colOff>
      <xdr:row>28</xdr:row>
      <xdr:rowOff>133350</xdr:rowOff>
    </xdr:to>
    <xdr:sp>
      <xdr:nvSpPr>
        <xdr:cNvPr id="2" name="Line 1"/>
        <xdr:cNvSpPr>
          <a:spLocks/>
        </xdr:cNvSpPr>
      </xdr:nvSpPr>
      <xdr:spPr>
        <a:xfrm flipH="1">
          <a:off x="6858000" y="63531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2</xdr:row>
      <xdr:rowOff>28575</xdr:rowOff>
    </xdr:from>
    <xdr:to>
      <xdr:col>3</xdr:col>
      <xdr:colOff>400050</xdr:colOff>
      <xdr:row>2</xdr:row>
      <xdr:rowOff>285750</xdr:rowOff>
    </xdr:to>
    <xdr:sp>
      <xdr:nvSpPr>
        <xdr:cNvPr id="1" name="円/楕円 1"/>
        <xdr:cNvSpPr>
          <a:spLocks/>
        </xdr:cNvSpPr>
      </xdr:nvSpPr>
      <xdr:spPr>
        <a:xfrm>
          <a:off x="2447925" y="81915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xdr:row>
      <xdr:rowOff>9525</xdr:rowOff>
    </xdr:from>
    <xdr:to>
      <xdr:col>4</xdr:col>
      <xdr:colOff>342900</xdr:colOff>
      <xdr:row>2</xdr:row>
      <xdr:rowOff>285750</xdr:rowOff>
    </xdr:to>
    <xdr:sp>
      <xdr:nvSpPr>
        <xdr:cNvPr id="2" name="円/楕円 2"/>
        <xdr:cNvSpPr>
          <a:spLocks/>
        </xdr:cNvSpPr>
      </xdr:nvSpPr>
      <xdr:spPr>
        <a:xfrm>
          <a:off x="3400425" y="8001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3</xdr:row>
      <xdr:rowOff>28575</xdr:rowOff>
    </xdr:from>
    <xdr:to>
      <xdr:col>3</xdr:col>
      <xdr:colOff>400050</xdr:colOff>
      <xdr:row>3</xdr:row>
      <xdr:rowOff>285750</xdr:rowOff>
    </xdr:to>
    <xdr:sp>
      <xdr:nvSpPr>
        <xdr:cNvPr id="3" name="円/楕円 3"/>
        <xdr:cNvSpPr>
          <a:spLocks/>
        </xdr:cNvSpPr>
      </xdr:nvSpPr>
      <xdr:spPr>
        <a:xfrm>
          <a:off x="2447925" y="113347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9525</xdr:rowOff>
    </xdr:from>
    <xdr:to>
      <xdr:col>4</xdr:col>
      <xdr:colOff>342900</xdr:colOff>
      <xdr:row>3</xdr:row>
      <xdr:rowOff>285750</xdr:rowOff>
    </xdr:to>
    <xdr:sp>
      <xdr:nvSpPr>
        <xdr:cNvPr id="4" name="円/楕円 4"/>
        <xdr:cNvSpPr>
          <a:spLocks/>
        </xdr:cNvSpPr>
      </xdr:nvSpPr>
      <xdr:spPr>
        <a:xfrm>
          <a:off x="3400425" y="111442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4</xdr:row>
      <xdr:rowOff>28575</xdr:rowOff>
    </xdr:from>
    <xdr:to>
      <xdr:col>3</xdr:col>
      <xdr:colOff>400050</xdr:colOff>
      <xdr:row>4</xdr:row>
      <xdr:rowOff>285750</xdr:rowOff>
    </xdr:to>
    <xdr:sp>
      <xdr:nvSpPr>
        <xdr:cNvPr id="5" name="円/楕円 5"/>
        <xdr:cNvSpPr>
          <a:spLocks/>
        </xdr:cNvSpPr>
      </xdr:nvSpPr>
      <xdr:spPr>
        <a:xfrm>
          <a:off x="2447925" y="14478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4</xdr:row>
      <xdr:rowOff>9525</xdr:rowOff>
    </xdr:from>
    <xdr:to>
      <xdr:col>4</xdr:col>
      <xdr:colOff>342900</xdr:colOff>
      <xdr:row>4</xdr:row>
      <xdr:rowOff>285750</xdr:rowOff>
    </xdr:to>
    <xdr:sp>
      <xdr:nvSpPr>
        <xdr:cNvPr id="6" name="円/楕円 6"/>
        <xdr:cNvSpPr>
          <a:spLocks/>
        </xdr:cNvSpPr>
      </xdr:nvSpPr>
      <xdr:spPr>
        <a:xfrm>
          <a:off x="3400425" y="142875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xdr:row>
      <xdr:rowOff>19050</xdr:rowOff>
    </xdr:from>
    <xdr:to>
      <xdr:col>3</xdr:col>
      <xdr:colOff>419100</xdr:colOff>
      <xdr:row>5</xdr:row>
      <xdr:rowOff>276225</xdr:rowOff>
    </xdr:to>
    <xdr:sp>
      <xdr:nvSpPr>
        <xdr:cNvPr id="7" name="円/楕円 7"/>
        <xdr:cNvSpPr>
          <a:spLocks/>
        </xdr:cNvSpPr>
      </xdr:nvSpPr>
      <xdr:spPr>
        <a:xfrm>
          <a:off x="2466975" y="17526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5</xdr:row>
      <xdr:rowOff>9525</xdr:rowOff>
    </xdr:from>
    <xdr:to>
      <xdr:col>4</xdr:col>
      <xdr:colOff>342900</xdr:colOff>
      <xdr:row>5</xdr:row>
      <xdr:rowOff>285750</xdr:rowOff>
    </xdr:to>
    <xdr:sp>
      <xdr:nvSpPr>
        <xdr:cNvPr id="8" name="円/楕円 8"/>
        <xdr:cNvSpPr>
          <a:spLocks/>
        </xdr:cNvSpPr>
      </xdr:nvSpPr>
      <xdr:spPr>
        <a:xfrm>
          <a:off x="3400425" y="17430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6</xdr:row>
      <xdr:rowOff>28575</xdr:rowOff>
    </xdr:from>
    <xdr:to>
      <xdr:col>3</xdr:col>
      <xdr:colOff>400050</xdr:colOff>
      <xdr:row>6</xdr:row>
      <xdr:rowOff>285750</xdr:rowOff>
    </xdr:to>
    <xdr:sp>
      <xdr:nvSpPr>
        <xdr:cNvPr id="9" name="円/楕円 9"/>
        <xdr:cNvSpPr>
          <a:spLocks/>
        </xdr:cNvSpPr>
      </xdr:nvSpPr>
      <xdr:spPr>
        <a:xfrm>
          <a:off x="2447925" y="207645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6</xdr:row>
      <xdr:rowOff>9525</xdr:rowOff>
    </xdr:from>
    <xdr:to>
      <xdr:col>4</xdr:col>
      <xdr:colOff>342900</xdr:colOff>
      <xdr:row>6</xdr:row>
      <xdr:rowOff>285750</xdr:rowOff>
    </xdr:to>
    <xdr:sp>
      <xdr:nvSpPr>
        <xdr:cNvPr id="10" name="円/楕円 10"/>
        <xdr:cNvSpPr>
          <a:spLocks/>
        </xdr:cNvSpPr>
      </xdr:nvSpPr>
      <xdr:spPr>
        <a:xfrm>
          <a:off x="3400425" y="20574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7</xdr:row>
      <xdr:rowOff>28575</xdr:rowOff>
    </xdr:from>
    <xdr:to>
      <xdr:col>3</xdr:col>
      <xdr:colOff>400050</xdr:colOff>
      <xdr:row>7</xdr:row>
      <xdr:rowOff>285750</xdr:rowOff>
    </xdr:to>
    <xdr:sp>
      <xdr:nvSpPr>
        <xdr:cNvPr id="11" name="円/楕円 11"/>
        <xdr:cNvSpPr>
          <a:spLocks/>
        </xdr:cNvSpPr>
      </xdr:nvSpPr>
      <xdr:spPr>
        <a:xfrm>
          <a:off x="2447925" y="239077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7</xdr:row>
      <xdr:rowOff>9525</xdr:rowOff>
    </xdr:from>
    <xdr:to>
      <xdr:col>4</xdr:col>
      <xdr:colOff>342900</xdr:colOff>
      <xdr:row>7</xdr:row>
      <xdr:rowOff>285750</xdr:rowOff>
    </xdr:to>
    <xdr:sp>
      <xdr:nvSpPr>
        <xdr:cNvPr id="12" name="円/楕円 12"/>
        <xdr:cNvSpPr>
          <a:spLocks/>
        </xdr:cNvSpPr>
      </xdr:nvSpPr>
      <xdr:spPr>
        <a:xfrm>
          <a:off x="3400425" y="237172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8</xdr:row>
      <xdr:rowOff>28575</xdr:rowOff>
    </xdr:from>
    <xdr:to>
      <xdr:col>3</xdr:col>
      <xdr:colOff>400050</xdr:colOff>
      <xdr:row>8</xdr:row>
      <xdr:rowOff>285750</xdr:rowOff>
    </xdr:to>
    <xdr:sp>
      <xdr:nvSpPr>
        <xdr:cNvPr id="13" name="円/楕円 13"/>
        <xdr:cNvSpPr>
          <a:spLocks/>
        </xdr:cNvSpPr>
      </xdr:nvSpPr>
      <xdr:spPr>
        <a:xfrm>
          <a:off x="2447925" y="27051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8</xdr:row>
      <xdr:rowOff>9525</xdr:rowOff>
    </xdr:from>
    <xdr:to>
      <xdr:col>4</xdr:col>
      <xdr:colOff>342900</xdr:colOff>
      <xdr:row>8</xdr:row>
      <xdr:rowOff>285750</xdr:rowOff>
    </xdr:to>
    <xdr:sp>
      <xdr:nvSpPr>
        <xdr:cNvPr id="14" name="円/楕円 14"/>
        <xdr:cNvSpPr>
          <a:spLocks/>
        </xdr:cNvSpPr>
      </xdr:nvSpPr>
      <xdr:spPr>
        <a:xfrm>
          <a:off x="3400425" y="268605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9</xdr:row>
      <xdr:rowOff>28575</xdr:rowOff>
    </xdr:from>
    <xdr:to>
      <xdr:col>3</xdr:col>
      <xdr:colOff>400050</xdr:colOff>
      <xdr:row>9</xdr:row>
      <xdr:rowOff>285750</xdr:rowOff>
    </xdr:to>
    <xdr:sp>
      <xdr:nvSpPr>
        <xdr:cNvPr id="15" name="円/楕円 15"/>
        <xdr:cNvSpPr>
          <a:spLocks/>
        </xdr:cNvSpPr>
      </xdr:nvSpPr>
      <xdr:spPr>
        <a:xfrm>
          <a:off x="2447925" y="301942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9</xdr:row>
      <xdr:rowOff>9525</xdr:rowOff>
    </xdr:from>
    <xdr:to>
      <xdr:col>4</xdr:col>
      <xdr:colOff>342900</xdr:colOff>
      <xdr:row>9</xdr:row>
      <xdr:rowOff>285750</xdr:rowOff>
    </xdr:to>
    <xdr:sp>
      <xdr:nvSpPr>
        <xdr:cNvPr id="16" name="円/楕円 16"/>
        <xdr:cNvSpPr>
          <a:spLocks/>
        </xdr:cNvSpPr>
      </xdr:nvSpPr>
      <xdr:spPr>
        <a:xfrm>
          <a:off x="3400425" y="30003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10</xdr:row>
      <xdr:rowOff>28575</xdr:rowOff>
    </xdr:from>
    <xdr:to>
      <xdr:col>3</xdr:col>
      <xdr:colOff>400050</xdr:colOff>
      <xdr:row>10</xdr:row>
      <xdr:rowOff>285750</xdr:rowOff>
    </xdr:to>
    <xdr:sp>
      <xdr:nvSpPr>
        <xdr:cNvPr id="17" name="円/楕円 17"/>
        <xdr:cNvSpPr>
          <a:spLocks/>
        </xdr:cNvSpPr>
      </xdr:nvSpPr>
      <xdr:spPr>
        <a:xfrm>
          <a:off x="2447925" y="333375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10</xdr:row>
      <xdr:rowOff>9525</xdr:rowOff>
    </xdr:from>
    <xdr:to>
      <xdr:col>4</xdr:col>
      <xdr:colOff>342900</xdr:colOff>
      <xdr:row>10</xdr:row>
      <xdr:rowOff>285750</xdr:rowOff>
    </xdr:to>
    <xdr:sp>
      <xdr:nvSpPr>
        <xdr:cNvPr id="18" name="円/楕円 18"/>
        <xdr:cNvSpPr>
          <a:spLocks/>
        </xdr:cNvSpPr>
      </xdr:nvSpPr>
      <xdr:spPr>
        <a:xfrm>
          <a:off x="3400425" y="33147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11</xdr:row>
      <xdr:rowOff>28575</xdr:rowOff>
    </xdr:from>
    <xdr:to>
      <xdr:col>3</xdr:col>
      <xdr:colOff>400050</xdr:colOff>
      <xdr:row>11</xdr:row>
      <xdr:rowOff>285750</xdr:rowOff>
    </xdr:to>
    <xdr:sp>
      <xdr:nvSpPr>
        <xdr:cNvPr id="19" name="円/楕円 19"/>
        <xdr:cNvSpPr>
          <a:spLocks/>
        </xdr:cNvSpPr>
      </xdr:nvSpPr>
      <xdr:spPr>
        <a:xfrm>
          <a:off x="2447925" y="364807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11</xdr:row>
      <xdr:rowOff>9525</xdr:rowOff>
    </xdr:from>
    <xdr:to>
      <xdr:col>4</xdr:col>
      <xdr:colOff>342900</xdr:colOff>
      <xdr:row>11</xdr:row>
      <xdr:rowOff>285750</xdr:rowOff>
    </xdr:to>
    <xdr:sp>
      <xdr:nvSpPr>
        <xdr:cNvPr id="20" name="円/楕円 20"/>
        <xdr:cNvSpPr>
          <a:spLocks/>
        </xdr:cNvSpPr>
      </xdr:nvSpPr>
      <xdr:spPr>
        <a:xfrm>
          <a:off x="3400425" y="362902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12</xdr:row>
      <xdr:rowOff>28575</xdr:rowOff>
    </xdr:from>
    <xdr:to>
      <xdr:col>3</xdr:col>
      <xdr:colOff>400050</xdr:colOff>
      <xdr:row>12</xdr:row>
      <xdr:rowOff>285750</xdr:rowOff>
    </xdr:to>
    <xdr:sp>
      <xdr:nvSpPr>
        <xdr:cNvPr id="21" name="円/楕円 21"/>
        <xdr:cNvSpPr>
          <a:spLocks/>
        </xdr:cNvSpPr>
      </xdr:nvSpPr>
      <xdr:spPr>
        <a:xfrm>
          <a:off x="2447925" y="39624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12</xdr:row>
      <xdr:rowOff>9525</xdr:rowOff>
    </xdr:from>
    <xdr:to>
      <xdr:col>4</xdr:col>
      <xdr:colOff>342900</xdr:colOff>
      <xdr:row>12</xdr:row>
      <xdr:rowOff>285750</xdr:rowOff>
    </xdr:to>
    <xdr:sp>
      <xdr:nvSpPr>
        <xdr:cNvPr id="22" name="円/楕円 22"/>
        <xdr:cNvSpPr>
          <a:spLocks/>
        </xdr:cNvSpPr>
      </xdr:nvSpPr>
      <xdr:spPr>
        <a:xfrm>
          <a:off x="3400425" y="394335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13</xdr:row>
      <xdr:rowOff>28575</xdr:rowOff>
    </xdr:from>
    <xdr:to>
      <xdr:col>3</xdr:col>
      <xdr:colOff>400050</xdr:colOff>
      <xdr:row>13</xdr:row>
      <xdr:rowOff>285750</xdr:rowOff>
    </xdr:to>
    <xdr:sp>
      <xdr:nvSpPr>
        <xdr:cNvPr id="23" name="円/楕円 23"/>
        <xdr:cNvSpPr>
          <a:spLocks/>
        </xdr:cNvSpPr>
      </xdr:nvSpPr>
      <xdr:spPr>
        <a:xfrm>
          <a:off x="2447925" y="427672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13</xdr:row>
      <xdr:rowOff>9525</xdr:rowOff>
    </xdr:from>
    <xdr:to>
      <xdr:col>4</xdr:col>
      <xdr:colOff>342900</xdr:colOff>
      <xdr:row>13</xdr:row>
      <xdr:rowOff>285750</xdr:rowOff>
    </xdr:to>
    <xdr:sp>
      <xdr:nvSpPr>
        <xdr:cNvPr id="24" name="円/楕円 24"/>
        <xdr:cNvSpPr>
          <a:spLocks/>
        </xdr:cNvSpPr>
      </xdr:nvSpPr>
      <xdr:spPr>
        <a:xfrm>
          <a:off x="3400425" y="42576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14</xdr:row>
      <xdr:rowOff>28575</xdr:rowOff>
    </xdr:from>
    <xdr:to>
      <xdr:col>3</xdr:col>
      <xdr:colOff>419100</xdr:colOff>
      <xdr:row>14</xdr:row>
      <xdr:rowOff>285750</xdr:rowOff>
    </xdr:to>
    <xdr:sp>
      <xdr:nvSpPr>
        <xdr:cNvPr id="25" name="円/楕円 25"/>
        <xdr:cNvSpPr>
          <a:spLocks/>
        </xdr:cNvSpPr>
      </xdr:nvSpPr>
      <xdr:spPr>
        <a:xfrm>
          <a:off x="2466975" y="459105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14</xdr:row>
      <xdr:rowOff>9525</xdr:rowOff>
    </xdr:from>
    <xdr:to>
      <xdr:col>4</xdr:col>
      <xdr:colOff>342900</xdr:colOff>
      <xdr:row>14</xdr:row>
      <xdr:rowOff>285750</xdr:rowOff>
    </xdr:to>
    <xdr:sp>
      <xdr:nvSpPr>
        <xdr:cNvPr id="26" name="円/楕円 26"/>
        <xdr:cNvSpPr>
          <a:spLocks/>
        </xdr:cNvSpPr>
      </xdr:nvSpPr>
      <xdr:spPr>
        <a:xfrm>
          <a:off x="3400425" y="45720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15</xdr:row>
      <xdr:rowOff>38100</xdr:rowOff>
    </xdr:from>
    <xdr:to>
      <xdr:col>4</xdr:col>
      <xdr:colOff>9525</xdr:colOff>
      <xdr:row>15</xdr:row>
      <xdr:rowOff>295275</xdr:rowOff>
    </xdr:to>
    <xdr:sp>
      <xdr:nvSpPr>
        <xdr:cNvPr id="27" name="円/楕円 27"/>
        <xdr:cNvSpPr>
          <a:spLocks/>
        </xdr:cNvSpPr>
      </xdr:nvSpPr>
      <xdr:spPr>
        <a:xfrm>
          <a:off x="2905125" y="4914900"/>
          <a:ext cx="4667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9525</xdr:rowOff>
    </xdr:from>
    <xdr:to>
      <xdr:col>4</xdr:col>
      <xdr:colOff>342900</xdr:colOff>
      <xdr:row>15</xdr:row>
      <xdr:rowOff>285750</xdr:rowOff>
    </xdr:to>
    <xdr:sp>
      <xdr:nvSpPr>
        <xdr:cNvPr id="28" name="円/楕円 28"/>
        <xdr:cNvSpPr>
          <a:spLocks/>
        </xdr:cNvSpPr>
      </xdr:nvSpPr>
      <xdr:spPr>
        <a:xfrm>
          <a:off x="3400425" y="488632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16</xdr:row>
      <xdr:rowOff>28575</xdr:rowOff>
    </xdr:from>
    <xdr:to>
      <xdr:col>4</xdr:col>
      <xdr:colOff>19050</xdr:colOff>
      <xdr:row>16</xdr:row>
      <xdr:rowOff>304800</xdr:rowOff>
    </xdr:to>
    <xdr:sp>
      <xdr:nvSpPr>
        <xdr:cNvPr id="29" name="円/楕円 29"/>
        <xdr:cNvSpPr>
          <a:spLocks/>
        </xdr:cNvSpPr>
      </xdr:nvSpPr>
      <xdr:spPr>
        <a:xfrm>
          <a:off x="2905125" y="5219700"/>
          <a:ext cx="4762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16</xdr:row>
      <xdr:rowOff>9525</xdr:rowOff>
    </xdr:from>
    <xdr:to>
      <xdr:col>4</xdr:col>
      <xdr:colOff>342900</xdr:colOff>
      <xdr:row>16</xdr:row>
      <xdr:rowOff>285750</xdr:rowOff>
    </xdr:to>
    <xdr:sp>
      <xdr:nvSpPr>
        <xdr:cNvPr id="30" name="円/楕円 30"/>
        <xdr:cNvSpPr>
          <a:spLocks/>
        </xdr:cNvSpPr>
      </xdr:nvSpPr>
      <xdr:spPr>
        <a:xfrm>
          <a:off x="3400425" y="520065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17</xdr:row>
      <xdr:rowOff>28575</xdr:rowOff>
    </xdr:from>
    <xdr:to>
      <xdr:col>4</xdr:col>
      <xdr:colOff>9525</xdr:colOff>
      <xdr:row>17</xdr:row>
      <xdr:rowOff>285750</xdr:rowOff>
    </xdr:to>
    <xdr:sp>
      <xdr:nvSpPr>
        <xdr:cNvPr id="31" name="円/楕円 31"/>
        <xdr:cNvSpPr>
          <a:spLocks/>
        </xdr:cNvSpPr>
      </xdr:nvSpPr>
      <xdr:spPr>
        <a:xfrm>
          <a:off x="2867025" y="5534025"/>
          <a:ext cx="5048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17</xdr:row>
      <xdr:rowOff>9525</xdr:rowOff>
    </xdr:from>
    <xdr:to>
      <xdr:col>4</xdr:col>
      <xdr:colOff>342900</xdr:colOff>
      <xdr:row>17</xdr:row>
      <xdr:rowOff>285750</xdr:rowOff>
    </xdr:to>
    <xdr:sp>
      <xdr:nvSpPr>
        <xdr:cNvPr id="32" name="円/楕円 32"/>
        <xdr:cNvSpPr>
          <a:spLocks/>
        </xdr:cNvSpPr>
      </xdr:nvSpPr>
      <xdr:spPr>
        <a:xfrm>
          <a:off x="3400425" y="55149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18</xdr:row>
      <xdr:rowOff>38100</xdr:rowOff>
    </xdr:from>
    <xdr:to>
      <xdr:col>4</xdr:col>
      <xdr:colOff>19050</xdr:colOff>
      <xdr:row>19</xdr:row>
      <xdr:rowOff>0</xdr:rowOff>
    </xdr:to>
    <xdr:sp>
      <xdr:nvSpPr>
        <xdr:cNvPr id="33" name="円/楕円 33"/>
        <xdr:cNvSpPr>
          <a:spLocks/>
        </xdr:cNvSpPr>
      </xdr:nvSpPr>
      <xdr:spPr>
        <a:xfrm>
          <a:off x="2895600" y="5857875"/>
          <a:ext cx="4857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18</xdr:row>
      <xdr:rowOff>9525</xdr:rowOff>
    </xdr:from>
    <xdr:to>
      <xdr:col>4</xdr:col>
      <xdr:colOff>342900</xdr:colOff>
      <xdr:row>18</xdr:row>
      <xdr:rowOff>285750</xdr:rowOff>
    </xdr:to>
    <xdr:sp>
      <xdr:nvSpPr>
        <xdr:cNvPr id="34" name="円/楕円 34"/>
        <xdr:cNvSpPr>
          <a:spLocks/>
        </xdr:cNvSpPr>
      </xdr:nvSpPr>
      <xdr:spPr>
        <a:xfrm>
          <a:off x="3400425" y="58293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19</xdr:row>
      <xdr:rowOff>28575</xdr:rowOff>
    </xdr:from>
    <xdr:to>
      <xdr:col>3</xdr:col>
      <xdr:colOff>400050</xdr:colOff>
      <xdr:row>19</xdr:row>
      <xdr:rowOff>285750</xdr:rowOff>
    </xdr:to>
    <xdr:sp>
      <xdr:nvSpPr>
        <xdr:cNvPr id="35" name="円/楕円 35"/>
        <xdr:cNvSpPr>
          <a:spLocks/>
        </xdr:cNvSpPr>
      </xdr:nvSpPr>
      <xdr:spPr>
        <a:xfrm>
          <a:off x="2447925" y="616267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19</xdr:row>
      <xdr:rowOff>19050</xdr:rowOff>
    </xdr:from>
    <xdr:to>
      <xdr:col>4</xdr:col>
      <xdr:colOff>352425</xdr:colOff>
      <xdr:row>19</xdr:row>
      <xdr:rowOff>295275</xdr:rowOff>
    </xdr:to>
    <xdr:sp>
      <xdr:nvSpPr>
        <xdr:cNvPr id="36" name="円/楕円 36"/>
        <xdr:cNvSpPr>
          <a:spLocks/>
        </xdr:cNvSpPr>
      </xdr:nvSpPr>
      <xdr:spPr>
        <a:xfrm>
          <a:off x="3409950" y="615315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1295400</xdr:colOff>
      <xdr:row>20</xdr:row>
      <xdr:rowOff>38100</xdr:rowOff>
    </xdr:from>
    <xdr:to>
      <xdr:col>3</xdr:col>
      <xdr:colOff>409575</xdr:colOff>
      <xdr:row>20</xdr:row>
      <xdr:rowOff>295275</xdr:rowOff>
    </xdr:to>
    <xdr:sp>
      <xdr:nvSpPr>
        <xdr:cNvPr id="37" name="円/楕円 37"/>
        <xdr:cNvSpPr>
          <a:spLocks/>
        </xdr:cNvSpPr>
      </xdr:nvSpPr>
      <xdr:spPr>
        <a:xfrm>
          <a:off x="2457450" y="648652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21</xdr:row>
      <xdr:rowOff>28575</xdr:rowOff>
    </xdr:from>
    <xdr:to>
      <xdr:col>3</xdr:col>
      <xdr:colOff>876300</xdr:colOff>
      <xdr:row>21</xdr:row>
      <xdr:rowOff>285750</xdr:rowOff>
    </xdr:to>
    <xdr:sp>
      <xdr:nvSpPr>
        <xdr:cNvPr id="38" name="円/楕円 38"/>
        <xdr:cNvSpPr>
          <a:spLocks/>
        </xdr:cNvSpPr>
      </xdr:nvSpPr>
      <xdr:spPr>
        <a:xfrm>
          <a:off x="2886075" y="6791325"/>
          <a:ext cx="4667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21</xdr:row>
      <xdr:rowOff>19050</xdr:rowOff>
    </xdr:from>
    <xdr:to>
      <xdr:col>4</xdr:col>
      <xdr:colOff>704850</xdr:colOff>
      <xdr:row>21</xdr:row>
      <xdr:rowOff>295275</xdr:rowOff>
    </xdr:to>
    <xdr:sp>
      <xdr:nvSpPr>
        <xdr:cNvPr id="39" name="円/楕円 39"/>
        <xdr:cNvSpPr>
          <a:spLocks/>
        </xdr:cNvSpPr>
      </xdr:nvSpPr>
      <xdr:spPr>
        <a:xfrm>
          <a:off x="3762375" y="67818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1285875</xdr:colOff>
      <xdr:row>2</xdr:row>
      <xdr:rowOff>38100</xdr:rowOff>
    </xdr:from>
    <xdr:to>
      <xdr:col>12</xdr:col>
      <xdr:colOff>400050</xdr:colOff>
      <xdr:row>2</xdr:row>
      <xdr:rowOff>295275</xdr:rowOff>
    </xdr:to>
    <xdr:sp>
      <xdr:nvSpPr>
        <xdr:cNvPr id="40" name="円/楕円 40"/>
        <xdr:cNvSpPr>
          <a:spLocks/>
        </xdr:cNvSpPr>
      </xdr:nvSpPr>
      <xdr:spPr>
        <a:xfrm>
          <a:off x="9115425" y="828675"/>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xdr:row>
      <xdr:rowOff>57150</xdr:rowOff>
    </xdr:from>
    <xdr:to>
      <xdr:col>13</xdr:col>
      <xdr:colOff>695325</xdr:colOff>
      <xdr:row>3</xdr:row>
      <xdr:rowOff>19050</xdr:rowOff>
    </xdr:to>
    <xdr:sp>
      <xdr:nvSpPr>
        <xdr:cNvPr id="41" name="円/楕円 41"/>
        <xdr:cNvSpPr>
          <a:spLocks/>
        </xdr:cNvSpPr>
      </xdr:nvSpPr>
      <xdr:spPr>
        <a:xfrm>
          <a:off x="10420350" y="84772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1295400</xdr:colOff>
      <xdr:row>3</xdr:row>
      <xdr:rowOff>38100</xdr:rowOff>
    </xdr:from>
    <xdr:to>
      <xdr:col>12</xdr:col>
      <xdr:colOff>409575</xdr:colOff>
      <xdr:row>3</xdr:row>
      <xdr:rowOff>295275</xdr:rowOff>
    </xdr:to>
    <xdr:sp>
      <xdr:nvSpPr>
        <xdr:cNvPr id="42" name="円/楕円 42"/>
        <xdr:cNvSpPr>
          <a:spLocks/>
        </xdr:cNvSpPr>
      </xdr:nvSpPr>
      <xdr:spPr>
        <a:xfrm>
          <a:off x="9124950" y="11430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419100</xdr:colOff>
      <xdr:row>3</xdr:row>
      <xdr:rowOff>57150</xdr:rowOff>
    </xdr:from>
    <xdr:to>
      <xdr:col>13</xdr:col>
      <xdr:colOff>723900</xdr:colOff>
      <xdr:row>4</xdr:row>
      <xdr:rowOff>19050</xdr:rowOff>
    </xdr:to>
    <xdr:sp>
      <xdr:nvSpPr>
        <xdr:cNvPr id="43" name="円/楕円 43"/>
        <xdr:cNvSpPr>
          <a:spLocks/>
        </xdr:cNvSpPr>
      </xdr:nvSpPr>
      <xdr:spPr>
        <a:xfrm>
          <a:off x="10448925" y="1162050"/>
          <a:ext cx="3143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20</xdr:row>
      <xdr:rowOff>28575</xdr:rowOff>
    </xdr:from>
    <xdr:to>
      <xdr:col>3</xdr:col>
      <xdr:colOff>400050</xdr:colOff>
      <xdr:row>20</xdr:row>
      <xdr:rowOff>285750</xdr:rowOff>
    </xdr:to>
    <xdr:sp>
      <xdr:nvSpPr>
        <xdr:cNvPr id="44" name="円/楕円 44"/>
        <xdr:cNvSpPr>
          <a:spLocks/>
        </xdr:cNvSpPr>
      </xdr:nvSpPr>
      <xdr:spPr>
        <a:xfrm>
          <a:off x="2447925" y="6477000"/>
          <a:ext cx="428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20</xdr:row>
      <xdr:rowOff>57150</xdr:rowOff>
    </xdr:from>
    <xdr:to>
      <xdr:col>4</xdr:col>
      <xdr:colOff>695325</xdr:colOff>
      <xdr:row>21</xdr:row>
      <xdr:rowOff>19050</xdr:rowOff>
    </xdr:to>
    <xdr:sp>
      <xdr:nvSpPr>
        <xdr:cNvPr id="45" name="円/楕円 45"/>
        <xdr:cNvSpPr>
          <a:spLocks/>
        </xdr:cNvSpPr>
      </xdr:nvSpPr>
      <xdr:spPr>
        <a:xfrm>
          <a:off x="3752850" y="65055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X37"/>
  <sheetViews>
    <sheetView showZeros="0" tabSelected="1" zoomScaleSheetLayoutView="100" zoomScalePageLayoutView="0" workbookViewId="0" topLeftCell="A1">
      <selection activeCell="AA7" sqref="AA7"/>
    </sheetView>
  </sheetViews>
  <sheetFormatPr defaultColWidth="9.00390625" defaultRowHeight="13.5"/>
  <cols>
    <col min="1" max="2" width="2.25390625" style="47" customWidth="1"/>
    <col min="3" max="3" width="3.125" style="47" customWidth="1"/>
    <col min="4" max="4" width="13.75390625" style="47" bestFit="1" customWidth="1"/>
    <col min="5" max="5" width="7.625" style="47" customWidth="1"/>
    <col min="6" max="11" width="3.625" style="47" customWidth="1"/>
    <col min="12" max="12" width="6.50390625" style="47" customWidth="1"/>
    <col min="13" max="13" width="3.125" style="47" customWidth="1"/>
    <col min="14" max="14" width="3.625" style="47" customWidth="1"/>
    <col min="15" max="15" width="5.625" style="47" customWidth="1"/>
    <col min="16" max="17" width="6.125" style="47" customWidth="1"/>
    <col min="18" max="18" width="5.875" style="47" customWidth="1"/>
    <col min="19" max="19" width="3.125" style="47" customWidth="1"/>
    <col min="20" max="20" width="7.75390625" style="47" bestFit="1" customWidth="1"/>
    <col min="21" max="21" width="7.25390625" style="47" customWidth="1"/>
    <col min="22" max="22" width="3.125" style="47" customWidth="1"/>
    <col min="23" max="24" width="9.00390625" style="47" customWidth="1"/>
    <col min="25" max="25" width="6.125" style="47" customWidth="1"/>
    <col min="26" max="16384" width="9.00390625" style="47" customWidth="1"/>
  </cols>
  <sheetData>
    <row r="1" spans="1:6" ht="18" customHeight="1">
      <c r="A1" s="47" t="s">
        <v>99</v>
      </c>
      <c r="F1" s="65"/>
    </row>
    <row r="2" ht="12" customHeight="1"/>
    <row r="3" spans="1:8" ht="18" customHeight="1">
      <c r="A3" s="47" t="s">
        <v>42</v>
      </c>
      <c r="E3" s="48" t="s">
        <v>190</v>
      </c>
      <c r="F3" s="48"/>
      <c r="G3" s="48"/>
      <c r="H3" s="48"/>
    </row>
    <row r="4" ht="12" customHeight="1"/>
    <row r="5" spans="1:20" ht="18" customHeight="1">
      <c r="A5" s="228" t="s">
        <v>1</v>
      </c>
      <c r="B5" s="186" t="s">
        <v>43</v>
      </c>
      <c r="C5" s="186"/>
      <c r="D5" s="224"/>
      <c r="E5" s="195" t="s">
        <v>4</v>
      </c>
      <c r="F5" s="186" t="s">
        <v>5</v>
      </c>
      <c r="G5" s="186"/>
      <c r="H5" s="180" t="s">
        <v>6</v>
      </c>
      <c r="I5" s="181"/>
      <c r="J5" s="180" t="s">
        <v>7</v>
      </c>
      <c r="K5" s="181"/>
      <c r="L5" s="186" t="s">
        <v>8</v>
      </c>
      <c r="M5" s="186"/>
      <c r="N5" s="186" t="s">
        <v>9</v>
      </c>
      <c r="O5" s="188"/>
      <c r="P5" s="49" t="s">
        <v>10</v>
      </c>
      <c r="Q5" s="129" t="s">
        <v>101</v>
      </c>
      <c r="R5" s="197" t="s">
        <v>11</v>
      </c>
      <c r="S5" s="198"/>
      <c r="T5" s="47" t="s">
        <v>102</v>
      </c>
    </row>
    <row r="6" spans="1:20" ht="18" customHeight="1">
      <c r="A6" s="229"/>
      <c r="B6" s="187"/>
      <c r="C6" s="187"/>
      <c r="D6" s="231"/>
      <c r="E6" s="196"/>
      <c r="F6" s="187"/>
      <c r="G6" s="187"/>
      <c r="H6" s="232"/>
      <c r="I6" s="183"/>
      <c r="J6" s="182"/>
      <c r="K6" s="183"/>
      <c r="L6" s="187"/>
      <c r="M6" s="187"/>
      <c r="N6" s="187"/>
      <c r="O6" s="189"/>
      <c r="P6" s="50" t="s">
        <v>103</v>
      </c>
      <c r="Q6" s="51" t="s">
        <v>104</v>
      </c>
      <c r="R6" s="52" t="s">
        <v>105</v>
      </c>
      <c r="S6" s="53"/>
      <c r="T6" s="47" t="s">
        <v>45</v>
      </c>
    </row>
    <row r="7" spans="1:20" ht="18" customHeight="1">
      <c r="A7" s="229"/>
      <c r="B7" s="199" t="s">
        <v>16</v>
      </c>
      <c r="C7" s="199"/>
      <c r="D7" s="54" t="s">
        <v>3</v>
      </c>
      <c r="E7" s="55"/>
      <c r="F7" s="201"/>
      <c r="G7" s="202"/>
      <c r="H7" s="201"/>
      <c r="I7" s="203"/>
      <c r="J7" s="201"/>
      <c r="K7" s="203"/>
      <c r="L7" s="201"/>
      <c r="M7" s="202"/>
      <c r="N7" s="204">
        <f>IF(SUM(E7:M7)=SUM(E8:M8),SUM(E7:M7),"不一致")</f>
        <v>0</v>
      </c>
      <c r="O7" s="205"/>
      <c r="P7" s="208">
        <f>N7+N9</f>
        <v>0</v>
      </c>
      <c r="Q7" s="225"/>
      <c r="R7" s="211" t="e">
        <f>ROUND(P7/Q7*100,1)</f>
        <v>#DIV/0!</v>
      </c>
      <c r="S7" s="212"/>
      <c r="T7" s="47" t="s">
        <v>106</v>
      </c>
    </row>
    <row r="8" spans="1:24" ht="18" customHeight="1">
      <c r="A8" s="229"/>
      <c r="B8" s="200"/>
      <c r="C8" s="200"/>
      <c r="D8" s="102" t="s">
        <v>85</v>
      </c>
      <c r="E8" s="56"/>
      <c r="F8" s="190"/>
      <c r="G8" s="192"/>
      <c r="H8" s="190"/>
      <c r="I8" s="191"/>
      <c r="J8" s="190"/>
      <c r="K8" s="191"/>
      <c r="L8" s="190"/>
      <c r="M8" s="192"/>
      <c r="N8" s="206"/>
      <c r="O8" s="207"/>
      <c r="P8" s="209"/>
      <c r="Q8" s="226"/>
      <c r="R8" s="213"/>
      <c r="S8" s="214"/>
      <c r="T8" s="47" t="s">
        <v>107</v>
      </c>
      <c r="X8" s="57"/>
    </row>
    <row r="9" spans="1:20" ht="18" customHeight="1">
      <c r="A9" s="230"/>
      <c r="B9" s="184" t="s">
        <v>2</v>
      </c>
      <c r="C9" s="184"/>
      <c r="D9" s="185"/>
      <c r="E9" s="59">
        <v>0</v>
      </c>
      <c r="F9" s="193">
        <v>0</v>
      </c>
      <c r="G9" s="194"/>
      <c r="H9" s="193">
        <v>0</v>
      </c>
      <c r="I9" s="236"/>
      <c r="J9" s="193">
        <v>0</v>
      </c>
      <c r="K9" s="236"/>
      <c r="L9" s="193">
        <v>0</v>
      </c>
      <c r="M9" s="194"/>
      <c r="N9" s="237">
        <v>0</v>
      </c>
      <c r="O9" s="238"/>
      <c r="P9" s="210"/>
      <c r="Q9" s="227"/>
      <c r="R9" s="215"/>
      <c r="S9" s="216"/>
      <c r="T9" s="103" t="s">
        <v>88</v>
      </c>
    </row>
    <row r="10" spans="20:24" ht="18" customHeight="1">
      <c r="T10" s="47" t="s">
        <v>108</v>
      </c>
      <c r="X10" s="127" t="str">
        <f>IF(P7=R31,"　","【不一致】")</f>
        <v>　</v>
      </c>
    </row>
    <row r="11" ht="18" customHeight="1">
      <c r="A11" s="47" t="s">
        <v>46</v>
      </c>
    </row>
    <row r="12" spans="1:15" ht="18" customHeight="1">
      <c r="A12" s="47" t="s">
        <v>47</v>
      </c>
      <c r="O12" s="47" t="s">
        <v>48</v>
      </c>
    </row>
    <row r="13" spans="1:23" ht="18" customHeight="1">
      <c r="A13" s="195" t="s">
        <v>49</v>
      </c>
      <c r="B13" s="186"/>
      <c r="C13" s="186"/>
      <c r="D13" s="186"/>
      <c r="E13" s="218" t="s">
        <v>96</v>
      </c>
      <c r="F13" s="219"/>
      <c r="G13" s="180" t="s">
        <v>50</v>
      </c>
      <c r="H13" s="222"/>
      <c r="I13" s="222"/>
      <c r="J13" s="222"/>
      <c r="K13" s="181"/>
      <c r="L13" s="186" t="s">
        <v>51</v>
      </c>
      <c r="M13" s="188"/>
      <c r="O13" s="195" t="s">
        <v>85</v>
      </c>
      <c r="P13" s="186"/>
      <c r="Q13" s="224"/>
      <c r="R13" s="195" t="s">
        <v>52</v>
      </c>
      <c r="S13" s="186"/>
      <c r="T13" s="100" t="s">
        <v>53</v>
      </c>
      <c r="U13" s="186" t="s">
        <v>54</v>
      </c>
      <c r="V13" s="188"/>
      <c r="W13" s="47" t="s">
        <v>55</v>
      </c>
    </row>
    <row r="14" spans="1:24" ht="18" customHeight="1">
      <c r="A14" s="217"/>
      <c r="B14" s="184"/>
      <c r="C14" s="184"/>
      <c r="D14" s="184"/>
      <c r="E14" s="220"/>
      <c r="F14" s="221"/>
      <c r="G14" s="233" t="s">
        <v>86</v>
      </c>
      <c r="H14" s="234"/>
      <c r="I14" s="234"/>
      <c r="J14" s="234"/>
      <c r="K14" s="235"/>
      <c r="L14" s="184"/>
      <c r="M14" s="223"/>
      <c r="O14" s="217"/>
      <c r="P14" s="184"/>
      <c r="Q14" s="185"/>
      <c r="R14" s="217" t="s">
        <v>103</v>
      </c>
      <c r="S14" s="184"/>
      <c r="T14" s="58" t="s">
        <v>140</v>
      </c>
      <c r="U14" s="184" t="s">
        <v>141</v>
      </c>
      <c r="V14" s="223"/>
      <c r="W14" s="239" t="s">
        <v>142</v>
      </c>
      <c r="X14" s="240"/>
    </row>
    <row r="15" spans="1:24" ht="12" customHeight="1">
      <c r="A15" s="253" t="s">
        <v>109</v>
      </c>
      <c r="B15" s="249" t="s">
        <v>143</v>
      </c>
      <c r="C15" s="257" t="s">
        <v>110</v>
      </c>
      <c r="D15" s="258"/>
      <c r="E15" s="261"/>
      <c r="F15" s="263" t="s">
        <v>13</v>
      </c>
      <c r="G15" s="110"/>
      <c r="H15" s="85" t="s">
        <v>77</v>
      </c>
      <c r="I15" s="201"/>
      <c r="J15" s="265"/>
      <c r="K15" s="130" t="s">
        <v>78</v>
      </c>
      <c r="L15" s="242"/>
      <c r="M15" s="244" t="s">
        <v>112</v>
      </c>
      <c r="O15" s="246" t="s">
        <v>4</v>
      </c>
      <c r="P15" s="249" t="s">
        <v>14</v>
      </c>
      <c r="Q15" s="250"/>
      <c r="R15" s="272"/>
      <c r="S15" s="274" t="s">
        <v>13</v>
      </c>
      <c r="T15" s="276" t="s">
        <v>113</v>
      </c>
      <c r="U15" s="278">
        <f>R15*1.65</f>
        <v>0</v>
      </c>
      <c r="V15" s="280" t="s">
        <v>114</v>
      </c>
      <c r="W15" s="241"/>
      <c r="X15" s="240"/>
    </row>
    <row r="16" spans="1:24" ht="12" customHeight="1">
      <c r="A16" s="254"/>
      <c r="B16" s="256"/>
      <c r="C16" s="259"/>
      <c r="D16" s="260"/>
      <c r="E16" s="262"/>
      <c r="F16" s="264"/>
      <c r="G16" s="112"/>
      <c r="H16" s="87" t="s">
        <v>77</v>
      </c>
      <c r="I16" s="190"/>
      <c r="J16" s="282"/>
      <c r="K16" s="90" t="s">
        <v>13</v>
      </c>
      <c r="L16" s="243"/>
      <c r="M16" s="245"/>
      <c r="O16" s="247"/>
      <c r="P16" s="251"/>
      <c r="Q16" s="252"/>
      <c r="R16" s="273"/>
      <c r="S16" s="275"/>
      <c r="T16" s="277"/>
      <c r="U16" s="279"/>
      <c r="V16" s="281"/>
      <c r="W16" s="83"/>
      <c r="X16" s="82"/>
    </row>
    <row r="17" spans="1:24" ht="12" customHeight="1">
      <c r="A17" s="254"/>
      <c r="B17" s="266" t="s">
        <v>116</v>
      </c>
      <c r="C17" s="267" t="s">
        <v>117</v>
      </c>
      <c r="D17" s="268"/>
      <c r="E17" s="269"/>
      <c r="F17" s="271" t="s">
        <v>13</v>
      </c>
      <c r="G17" s="113"/>
      <c r="H17" s="86" t="s">
        <v>77</v>
      </c>
      <c r="I17" s="190"/>
      <c r="J17" s="282"/>
      <c r="K17" s="88" t="s">
        <v>78</v>
      </c>
      <c r="L17" s="283"/>
      <c r="M17" s="284" t="s">
        <v>79</v>
      </c>
      <c r="O17" s="247"/>
      <c r="P17" s="266" t="s">
        <v>15</v>
      </c>
      <c r="Q17" s="285"/>
      <c r="R17" s="286"/>
      <c r="S17" s="287" t="s">
        <v>13</v>
      </c>
      <c r="T17" s="288" t="s">
        <v>118</v>
      </c>
      <c r="U17" s="290">
        <f>R17*3.3</f>
        <v>0</v>
      </c>
      <c r="V17" s="291" t="s">
        <v>114</v>
      </c>
      <c r="W17" s="239" t="s">
        <v>119</v>
      </c>
      <c r="X17" s="292"/>
    </row>
    <row r="18" spans="1:24" ht="12" customHeight="1">
      <c r="A18" s="254"/>
      <c r="B18" s="256"/>
      <c r="C18" s="259"/>
      <c r="D18" s="260"/>
      <c r="E18" s="270"/>
      <c r="F18" s="264"/>
      <c r="G18" s="113"/>
      <c r="H18" s="86" t="s">
        <v>77</v>
      </c>
      <c r="I18" s="190"/>
      <c r="J18" s="282"/>
      <c r="K18" s="88" t="s">
        <v>13</v>
      </c>
      <c r="L18" s="243"/>
      <c r="M18" s="245"/>
      <c r="O18" s="248"/>
      <c r="P18" s="251"/>
      <c r="Q18" s="252"/>
      <c r="R18" s="273"/>
      <c r="S18" s="260"/>
      <c r="T18" s="289"/>
      <c r="U18" s="279"/>
      <c r="V18" s="252"/>
      <c r="W18" s="239"/>
      <c r="X18" s="292"/>
    </row>
    <row r="19" spans="1:24" ht="12" customHeight="1">
      <c r="A19" s="254"/>
      <c r="B19" s="266" t="s">
        <v>121</v>
      </c>
      <c r="C19" s="267"/>
      <c r="D19" s="268"/>
      <c r="E19" s="269"/>
      <c r="F19" s="271" t="s">
        <v>13</v>
      </c>
      <c r="G19" s="113"/>
      <c r="H19" s="86" t="s">
        <v>77</v>
      </c>
      <c r="I19" s="190"/>
      <c r="J19" s="282"/>
      <c r="K19" s="88" t="s">
        <v>78</v>
      </c>
      <c r="L19" s="283"/>
      <c r="M19" s="284" t="s">
        <v>112</v>
      </c>
      <c r="O19" s="295" t="s">
        <v>5</v>
      </c>
      <c r="P19" s="297"/>
      <c r="Q19" s="285"/>
      <c r="R19" s="286"/>
      <c r="S19" s="287" t="s">
        <v>13</v>
      </c>
      <c r="T19" s="288" t="s">
        <v>60</v>
      </c>
      <c r="U19" s="290">
        <f>R19*3.3</f>
        <v>0</v>
      </c>
      <c r="V19" s="291" t="s">
        <v>114</v>
      </c>
      <c r="W19" s="293"/>
      <c r="X19" s="292"/>
    </row>
    <row r="20" spans="1:24" ht="12" customHeight="1" thickBot="1">
      <c r="A20" s="254"/>
      <c r="B20" s="301"/>
      <c r="C20" s="298"/>
      <c r="D20" s="302"/>
      <c r="E20" s="303"/>
      <c r="F20" s="304"/>
      <c r="G20" s="131"/>
      <c r="H20" s="132" t="s">
        <v>77</v>
      </c>
      <c r="I20" s="308"/>
      <c r="J20" s="309"/>
      <c r="K20" s="133" t="s">
        <v>13</v>
      </c>
      <c r="L20" s="305"/>
      <c r="M20" s="294"/>
      <c r="O20" s="296"/>
      <c r="P20" s="298"/>
      <c r="Q20" s="299"/>
      <c r="R20" s="300"/>
      <c r="S20" s="302"/>
      <c r="T20" s="306"/>
      <c r="U20" s="307"/>
      <c r="V20" s="299"/>
      <c r="W20" s="293"/>
      <c r="X20" s="292"/>
    </row>
    <row r="21" spans="1:24" ht="12" customHeight="1" thickTop="1">
      <c r="A21" s="254"/>
      <c r="B21" s="310" t="s">
        <v>122</v>
      </c>
      <c r="C21" s="311"/>
      <c r="D21" s="311"/>
      <c r="E21" s="311"/>
      <c r="F21" s="311"/>
      <c r="G21" s="311"/>
      <c r="H21" s="311"/>
      <c r="I21" s="311"/>
      <c r="J21" s="311"/>
      <c r="K21" s="312"/>
      <c r="L21" s="315">
        <f>SUM(L15:L20)</f>
        <v>0</v>
      </c>
      <c r="M21" s="317" t="s">
        <v>114</v>
      </c>
      <c r="O21" s="319" t="s">
        <v>61</v>
      </c>
      <c r="P21" s="320"/>
      <c r="Q21" s="321"/>
      <c r="R21" s="322">
        <f>SUM(R15:R20)</f>
        <v>0</v>
      </c>
      <c r="S21" s="324" t="s">
        <v>13</v>
      </c>
      <c r="T21" s="326"/>
      <c r="U21" s="328">
        <f>SUM(U15:U20)</f>
        <v>0</v>
      </c>
      <c r="V21" s="330" t="s">
        <v>114</v>
      </c>
      <c r="W21" s="293"/>
      <c r="X21" s="292"/>
    </row>
    <row r="22" spans="1:24" ht="12" customHeight="1" thickBot="1">
      <c r="A22" s="255"/>
      <c r="B22" s="182"/>
      <c r="C22" s="313"/>
      <c r="D22" s="313"/>
      <c r="E22" s="313"/>
      <c r="F22" s="313"/>
      <c r="G22" s="313"/>
      <c r="H22" s="313"/>
      <c r="I22" s="313"/>
      <c r="J22" s="313"/>
      <c r="K22" s="314"/>
      <c r="L22" s="316"/>
      <c r="M22" s="318"/>
      <c r="O22" s="296"/>
      <c r="P22" s="298"/>
      <c r="Q22" s="299"/>
      <c r="R22" s="323"/>
      <c r="S22" s="325"/>
      <c r="T22" s="327"/>
      <c r="U22" s="329"/>
      <c r="V22" s="331"/>
      <c r="W22" s="84"/>
      <c r="X22"/>
    </row>
    <row r="23" spans="1:24" ht="12" customHeight="1" thickTop="1">
      <c r="A23" s="332" t="s">
        <v>123</v>
      </c>
      <c r="B23" s="334" t="s">
        <v>144</v>
      </c>
      <c r="C23" s="335" t="s">
        <v>124</v>
      </c>
      <c r="D23" s="336"/>
      <c r="E23" s="337"/>
      <c r="F23" s="312" t="s">
        <v>13</v>
      </c>
      <c r="G23" s="112"/>
      <c r="H23" s="87" t="s">
        <v>77</v>
      </c>
      <c r="I23" s="338"/>
      <c r="J23" s="339"/>
      <c r="K23" s="90" t="s">
        <v>78</v>
      </c>
      <c r="L23" s="315"/>
      <c r="M23" s="317" t="s">
        <v>112</v>
      </c>
      <c r="O23" s="319" t="s">
        <v>6</v>
      </c>
      <c r="P23" s="320"/>
      <c r="Q23" s="321"/>
      <c r="R23" s="341"/>
      <c r="S23" s="324" t="s">
        <v>13</v>
      </c>
      <c r="T23" s="120"/>
      <c r="U23" s="121"/>
      <c r="V23" s="119"/>
      <c r="W23" s="343" t="s">
        <v>87</v>
      </c>
      <c r="X23" s="344"/>
    </row>
    <row r="24" spans="1:24" ht="12" customHeight="1">
      <c r="A24" s="332"/>
      <c r="B24" s="256"/>
      <c r="C24" s="259"/>
      <c r="D24" s="260"/>
      <c r="E24" s="270"/>
      <c r="F24" s="264"/>
      <c r="G24" s="113"/>
      <c r="H24" s="86" t="s">
        <v>77</v>
      </c>
      <c r="I24" s="190"/>
      <c r="J24" s="282"/>
      <c r="K24" s="88" t="s">
        <v>78</v>
      </c>
      <c r="L24" s="243"/>
      <c r="M24" s="245"/>
      <c r="O24" s="340"/>
      <c r="P24" s="259"/>
      <c r="Q24" s="252"/>
      <c r="R24" s="342"/>
      <c r="S24" s="275"/>
      <c r="T24" s="122"/>
      <c r="U24" s="123"/>
      <c r="V24" s="124"/>
      <c r="W24" s="343"/>
      <c r="X24" s="344"/>
    </row>
    <row r="25" spans="1:24" ht="12" customHeight="1">
      <c r="A25" s="332"/>
      <c r="B25" s="266" t="s">
        <v>125</v>
      </c>
      <c r="C25" s="267" t="s">
        <v>126</v>
      </c>
      <c r="D25" s="268"/>
      <c r="E25" s="269"/>
      <c r="F25" s="271" t="s">
        <v>13</v>
      </c>
      <c r="G25" s="113"/>
      <c r="H25" s="86" t="s">
        <v>77</v>
      </c>
      <c r="I25" s="190"/>
      <c r="J25" s="282"/>
      <c r="K25" s="88" t="s">
        <v>78</v>
      </c>
      <c r="L25" s="283"/>
      <c r="M25" s="284" t="s">
        <v>112</v>
      </c>
      <c r="O25" s="295" t="s">
        <v>7</v>
      </c>
      <c r="P25" s="346"/>
      <c r="Q25" s="285"/>
      <c r="R25" s="286"/>
      <c r="S25" s="287" t="s">
        <v>13</v>
      </c>
      <c r="T25" s="122"/>
      <c r="U25" s="123"/>
      <c r="V25" s="124"/>
      <c r="W25" s="345"/>
      <c r="X25" s="344"/>
    </row>
    <row r="26" spans="1:24" ht="12" customHeight="1">
      <c r="A26" s="332"/>
      <c r="B26" s="256"/>
      <c r="C26" s="259"/>
      <c r="D26" s="260"/>
      <c r="E26" s="270"/>
      <c r="F26" s="264"/>
      <c r="G26" s="113"/>
      <c r="H26" s="86" t="s">
        <v>77</v>
      </c>
      <c r="I26" s="190"/>
      <c r="J26" s="282"/>
      <c r="K26" s="88" t="s">
        <v>78</v>
      </c>
      <c r="L26" s="243"/>
      <c r="M26" s="245"/>
      <c r="O26" s="340"/>
      <c r="P26" s="259"/>
      <c r="Q26" s="252"/>
      <c r="R26" s="342"/>
      <c r="S26" s="275"/>
      <c r="T26" s="122"/>
      <c r="U26" s="123"/>
      <c r="V26" s="124"/>
      <c r="W26" s="345"/>
      <c r="X26" s="344"/>
    </row>
    <row r="27" spans="1:24" ht="12" customHeight="1">
      <c r="A27" s="332"/>
      <c r="B27" s="266" t="s">
        <v>128</v>
      </c>
      <c r="C27" s="267" t="s">
        <v>129</v>
      </c>
      <c r="D27" s="268"/>
      <c r="E27" s="269"/>
      <c r="F27" s="271" t="s">
        <v>13</v>
      </c>
      <c r="G27" s="113"/>
      <c r="H27" s="86" t="s">
        <v>77</v>
      </c>
      <c r="I27" s="190"/>
      <c r="J27" s="282"/>
      <c r="K27" s="88" t="s">
        <v>78</v>
      </c>
      <c r="L27" s="283"/>
      <c r="M27" s="284" t="s">
        <v>112</v>
      </c>
      <c r="O27" s="347" t="s">
        <v>8</v>
      </c>
      <c r="P27" s="348"/>
      <c r="Q27" s="349"/>
      <c r="R27" s="286"/>
      <c r="S27" s="287" t="s">
        <v>13</v>
      </c>
      <c r="T27" s="122"/>
      <c r="U27" s="123"/>
      <c r="V27" s="124"/>
      <c r="W27" s="345"/>
      <c r="X27" s="344"/>
    </row>
    <row r="28" spans="1:24" ht="12" customHeight="1" thickBot="1">
      <c r="A28" s="332"/>
      <c r="B28" s="256"/>
      <c r="C28" s="259"/>
      <c r="D28" s="260"/>
      <c r="E28" s="270"/>
      <c r="F28" s="264"/>
      <c r="G28" s="113"/>
      <c r="H28" s="86" t="s">
        <v>77</v>
      </c>
      <c r="I28" s="190"/>
      <c r="J28" s="282"/>
      <c r="K28" s="88" t="s">
        <v>78</v>
      </c>
      <c r="L28" s="243"/>
      <c r="M28" s="245"/>
      <c r="O28" s="350"/>
      <c r="P28" s="351"/>
      <c r="Q28" s="352"/>
      <c r="R28" s="300"/>
      <c r="S28" s="325"/>
      <c r="T28" s="115"/>
      <c r="U28" s="116"/>
      <c r="V28" s="117"/>
      <c r="W28" s="345"/>
      <c r="X28" s="344"/>
    </row>
    <row r="29" spans="1:24" ht="12" customHeight="1" thickTop="1">
      <c r="A29" s="332"/>
      <c r="B29" s="266" t="s">
        <v>131</v>
      </c>
      <c r="C29" s="267" t="s">
        <v>132</v>
      </c>
      <c r="D29" s="268"/>
      <c r="E29" s="269"/>
      <c r="F29" s="271" t="s">
        <v>13</v>
      </c>
      <c r="G29" s="113"/>
      <c r="H29" s="86" t="s">
        <v>77</v>
      </c>
      <c r="I29" s="190"/>
      <c r="J29" s="282"/>
      <c r="K29" s="88" t="s">
        <v>78</v>
      </c>
      <c r="L29" s="283"/>
      <c r="M29" s="284" t="s">
        <v>112</v>
      </c>
      <c r="O29" s="361" t="s">
        <v>63</v>
      </c>
      <c r="P29" s="362"/>
      <c r="Q29" s="363"/>
      <c r="R29" s="322">
        <f>SUM(R23:R28)</f>
        <v>0</v>
      </c>
      <c r="S29" s="324" t="s">
        <v>13</v>
      </c>
      <c r="T29" s="326" t="s">
        <v>134</v>
      </c>
      <c r="U29" s="358">
        <f>R29*1.98</f>
        <v>0</v>
      </c>
      <c r="V29" s="330" t="s">
        <v>114</v>
      </c>
      <c r="W29" s="345"/>
      <c r="X29" s="344"/>
    </row>
    <row r="30" spans="1:24" ht="12" customHeight="1" thickBot="1">
      <c r="A30" s="332"/>
      <c r="B30" s="256"/>
      <c r="C30" s="259"/>
      <c r="D30" s="260"/>
      <c r="E30" s="270"/>
      <c r="F30" s="264"/>
      <c r="G30" s="113"/>
      <c r="H30" s="86" t="s">
        <v>77</v>
      </c>
      <c r="I30" s="190"/>
      <c r="J30" s="282"/>
      <c r="K30" s="88" t="s">
        <v>78</v>
      </c>
      <c r="L30" s="243"/>
      <c r="M30" s="245"/>
      <c r="O30" s="350"/>
      <c r="P30" s="351"/>
      <c r="Q30" s="352"/>
      <c r="R30" s="323"/>
      <c r="S30" s="325"/>
      <c r="T30" s="327"/>
      <c r="U30" s="359"/>
      <c r="V30" s="331"/>
      <c r="W30" s="91"/>
      <c r="X30" s="82"/>
    </row>
    <row r="31" spans="1:23" ht="12" customHeight="1" thickTop="1">
      <c r="A31" s="332"/>
      <c r="B31" s="266" t="s">
        <v>135</v>
      </c>
      <c r="C31" s="267"/>
      <c r="D31" s="268"/>
      <c r="E31" s="269"/>
      <c r="F31" s="271" t="s">
        <v>13</v>
      </c>
      <c r="G31" s="113"/>
      <c r="H31" s="86" t="s">
        <v>77</v>
      </c>
      <c r="I31" s="190"/>
      <c r="J31" s="282"/>
      <c r="K31" s="88" t="s">
        <v>78</v>
      </c>
      <c r="L31" s="283"/>
      <c r="M31" s="284" t="s">
        <v>112</v>
      </c>
      <c r="O31" s="319" t="s">
        <v>10</v>
      </c>
      <c r="P31" s="320"/>
      <c r="Q31" s="321"/>
      <c r="R31" s="322">
        <f>R21+R29</f>
        <v>0</v>
      </c>
      <c r="S31" s="324" t="s">
        <v>13</v>
      </c>
      <c r="T31" s="354">
        <f>SUM(U21,U29)</f>
        <v>0</v>
      </c>
      <c r="U31" s="355"/>
      <c r="V31" s="330" t="s">
        <v>114</v>
      </c>
      <c r="W31" s="47" t="s">
        <v>136</v>
      </c>
    </row>
    <row r="32" spans="1:22" ht="12" customHeight="1" thickBot="1">
      <c r="A32" s="332"/>
      <c r="B32" s="251"/>
      <c r="C32" s="259"/>
      <c r="D32" s="260"/>
      <c r="E32" s="262"/>
      <c r="F32" s="353"/>
      <c r="G32" s="114"/>
      <c r="H32" s="86" t="s">
        <v>77</v>
      </c>
      <c r="I32" s="190"/>
      <c r="J32" s="282"/>
      <c r="K32" s="89" t="s">
        <v>78</v>
      </c>
      <c r="L32" s="279"/>
      <c r="M32" s="360"/>
      <c r="O32" s="367"/>
      <c r="P32" s="368"/>
      <c r="Q32" s="357"/>
      <c r="R32" s="369"/>
      <c r="S32" s="370"/>
      <c r="T32" s="356"/>
      <c r="U32" s="356"/>
      <c r="V32" s="357"/>
    </row>
    <row r="33" spans="1:22" ht="12" customHeight="1" thickTop="1">
      <c r="A33" s="332"/>
      <c r="B33" s="266" t="s">
        <v>137</v>
      </c>
      <c r="C33" s="60"/>
      <c r="D33" s="61"/>
      <c r="E33" s="269"/>
      <c r="F33" s="271" t="s">
        <v>13</v>
      </c>
      <c r="G33" s="113"/>
      <c r="H33" s="86" t="s">
        <v>77</v>
      </c>
      <c r="I33" s="190"/>
      <c r="J33" s="282"/>
      <c r="K33" s="89" t="s">
        <v>78</v>
      </c>
      <c r="L33" s="364"/>
      <c r="M33" s="284" t="s">
        <v>112</v>
      </c>
      <c r="O33" s="121"/>
      <c r="P33" s="118"/>
      <c r="Q33" s="118"/>
      <c r="R33" s="121"/>
      <c r="S33" s="121"/>
      <c r="T33" s="125"/>
      <c r="U33" s="118"/>
      <c r="V33" s="121"/>
    </row>
    <row r="34" spans="1:22" ht="12" customHeight="1" thickBot="1">
      <c r="A34" s="333"/>
      <c r="B34" s="374"/>
      <c r="C34" s="92"/>
      <c r="D34" s="93"/>
      <c r="E34" s="375"/>
      <c r="F34" s="376"/>
      <c r="G34" s="111"/>
      <c r="H34" s="86" t="s">
        <v>77</v>
      </c>
      <c r="I34" s="308"/>
      <c r="J34" s="309"/>
      <c r="K34" s="94" t="s">
        <v>78</v>
      </c>
      <c r="L34" s="365"/>
      <c r="M34" s="366"/>
      <c r="O34" s="126"/>
      <c r="P34" s="126"/>
      <c r="Q34" s="126"/>
      <c r="R34" s="126"/>
      <c r="S34" s="126"/>
      <c r="T34" s="126"/>
      <c r="U34" s="126"/>
      <c r="V34" s="126"/>
    </row>
    <row r="35" spans="1:17" ht="19.5" customHeight="1" thickBot="1" thickTop="1">
      <c r="A35" s="135"/>
      <c r="B35" s="136" t="s">
        <v>17</v>
      </c>
      <c r="C35" s="137"/>
      <c r="D35" s="138" t="s">
        <v>12</v>
      </c>
      <c r="E35" s="62">
        <f>SUM(E15:F34)</f>
        <v>0</v>
      </c>
      <c r="F35" s="139" t="s">
        <v>13</v>
      </c>
      <c r="G35" s="371">
        <f>SUM(I15:J34)</f>
        <v>0</v>
      </c>
      <c r="H35" s="372"/>
      <c r="I35" s="372"/>
      <c r="J35" s="372"/>
      <c r="K35" s="140" t="s">
        <v>13</v>
      </c>
      <c r="L35" s="158">
        <f>SUM(L23:L34)</f>
        <v>0</v>
      </c>
      <c r="M35" s="141" t="s">
        <v>114</v>
      </c>
      <c r="Q35" s="63"/>
    </row>
    <row r="36" spans="1:20" ht="19.5" customHeight="1" thickTop="1">
      <c r="A36" s="373" t="s">
        <v>139</v>
      </c>
      <c r="B36" s="313"/>
      <c r="C36" s="313"/>
      <c r="D36" s="313"/>
      <c r="E36" s="313"/>
      <c r="F36" s="313"/>
      <c r="G36" s="313"/>
      <c r="H36" s="313"/>
      <c r="I36" s="313"/>
      <c r="J36" s="314"/>
      <c r="K36" s="142"/>
      <c r="L36" s="159">
        <f>L35</f>
        <v>0</v>
      </c>
      <c r="M36" s="134" t="s">
        <v>138</v>
      </c>
      <c r="T36" s="127" t="str">
        <f>IF(R31=E35,"　","【不一致】")</f>
        <v>　</v>
      </c>
    </row>
    <row r="37" ht="18" customHeight="1">
      <c r="T37" s="109" t="s">
        <v>64</v>
      </c>
    </row>
  </sheetData>
  <sheetProtection/>
  <mergeCells count="165">
    <mergeCell ref="G35:J35"/>
    <mergeCell ref="A36:J36"/>
    <mergeCell ref="B33:B34"/>
    <mergeCell ref="E33:E34"/>
    <mergeCell ref="F33:F34"/>
    <mergeCell ref="I33:J33"/>
    <mergeCell ref="L33:L34"/>
    <mergeCell ref="M33:M34"/>
    <mergeCell ref="I34:J34"/>
    <mergeCell ref="O31:Q32"/>
    <mergeCell ref="R31:R32"/>
    <mergeCell ref="S31:S32"/>
    <mergeCell ref="T31:U32"/>
    <mergeCell ref="V31:V32"/>
    <mergeCell ref="I32:J32"/>
    <mergeCell ref="U29:U30"/>
    <mergeCell ref="V29:V30"/>
    <mergeCell ref="I30:J30"/>
    <mergeCell ref="M31:M32"/>
    <mergeCell ref="L29:L30"/>
    <mergeCell ref="M29:M30"/>
    <mergeCell ref="O29:Q30"/>
    <mergeCell ref="S27:S28"/>
    <mergeCell ref="B31:B32"/>
    <mergeCell ref="C31:D32"/>
    <mergeCell ref="E31:E32"/>
    <mergeCell ref="F31:F32"/>
    <mergeCell ref="I31:J31"/>
    <mergeCell ref="L31:L32"/>
    <mergeCell ref="B29:B30"/>
    <mergeCell ref="C29:D30"/>
    <mergeCell ref="E29:E30"/>
    <mergeCell ref="F29:F30"/>
    <mergeCell ref="I29:J29"/>
    <mergeCell ref="B27:B28"/>
    <mergeCell ref="C27:D28"/>
    <mergeCell ref="E27:E28"/>
    <mergeCell ref="F27:F28"/>
    <mergeCell ref="B25:B26"/>
    <mergeCell ref="C25:D26"/>
    <mergeCell ref="E25:E26"/>
    <mergeCell ref="F25:F26"/>
    <mergeCell ref="I25:J25"/>
    <mergeCell ref="L25:L26"/>
    <mergeCell ref="I26:J26"/>
    <mergeCell ref="I24:J24"/>
    <mergeCell ref="M25:M26"/>
    <mergeCell ref="O25:Q26"/>
    <mergeCell ref="R25:R26"/>
    <mergeCell ref="S25:S26"/>
    <mergeCell ref="I27:J27"/>
    <mergeCell ref="L27:L28"/>
    <mergeCell ref="I28:J28"/>
    <mergeCell ref="M27:M28"/>
    <mergeCell ref="O27:Q28"/>
    <mergeCell ref="L23:L24"/>
    <mergeCell ref="M23:M24"/>
    <mergeCell ref="O23:Q24"/>
    <mergeCell ref="R23:R24"/>
    <mergeCell ref="S23:S24"/>
    <mergeCell ref="W23:X29"/>
    <mergeCell ref="R29:R30"/>
    <mergeCell ref="S29:S30"/>
    <mergeCell ref="T29:T30"/>
    <mergeCell ref="R27:R28"/>
    <mergeCell ref="S21:S22"/>
    <mergeCell ref="T21:T22"/>
    <mergeCell ref="U21:U22"/>
    <mergeCell ref="V21:V22"/>
    <mergeCell ref="A23:A34"/>
    <mergeCell ref="B23:B24"/>
    <mergeCell ref="C23:D24"/>
    <mergeCell ref="E23:E24"/>
    <mergeCell ref="F23:F24"/>
    <mergeCell ref="I23:J23"/>
    <mergeCell ref="S19:S20"/>
    <mergeCell ref="T19:T20"/>
    <mergeCell ref="U19:U20"/>
    <mergeCell ref="V19:V20"/>
    <mergeCell ref="I20:J20"/>
    <mergeCell ref="B21:K22"/>
    <mergeCell ref="L21:L22"/>
    <mergeCell ref="M21:M22"/>
    <mergeCell ref="O21:Q22"/>
    <mergeCell ref="R21:R22"/>
    <mergeCell ref="B19:B20"/>
    <mergeCell ref="C19:D20"/>
    <mergeCell ref="E19:E20"/>
    <mergeCell ref="F19:F20"/>
    <mergeCell ref="I19:J19"/>
    <mergeCell ref="L19:L20"/>
    <mergeCell ref="S17:S18"/>
    <mergeCell ref="T17:T18"/>
    <mergeCell ref="U17:U18"/>
    <mergeCell ref="V17:V18"/>
    <mergeCell ref="W17:X21"/>
    <mergeCell ref="I18:J18"/>
    <mergeCell ref="M19:M20"/>
    <mergeCell ref="O19:O20"/>
    <mergeCell ref="P19:Q20"/>
    <mergeCell ref="R19:R20"/>
    <mergeCell ref="S15:S16"/>
    <mergeCell ref="T15:T16"/>
    <mergeCell ref="U15:U16"/>
    <mergeCell ref="V15:V16"/>
    <mergeCell ref="I16:J16"/>
    <mergeCell ref="I17:J17"/>
    <mergeCell ref="L17:L18"/>
    <mergeCell ref="M17:M18"/>
    <mergeCell ref="P17:Q18"/>
    <mergeCell ref="R17:R18"/>
    <mergeCell ref="I15:J15"/>
    <mergeCell ref="B17:B18"/>
    <mergeCell ref="C17:D18"/>
    <mergeCell ref="E17:E18"/>
    <mergeCell ref="F17:F18"/>
    <mergeCell ref="R15:R16"/>
    <mergeCell ref="W14:X15"/>
    <mergeCell ref="L15:L16"/>
    <mergeCell ref="M15:M16"/>
    <mergeCell ref="O15:O18"/>
    <mergeCell ref="P15:Q16"/>
    <mergeCell ref="A15:A22"/>
    <mergeCell ref="B15:B16"/>
    <mergeCell ref="C15:D16"/>
    <mergeCell ref="E15:E16"/>
    <mergeCell ref="F15:F16"/>
    <mergeCell ref="R13:S13"/>
    <mergeCell ref="U13:V13"/>
    <mergeCell ref="G14:K14"/>
    <mergeCell ref="R14:S14"/>
    <mergeCell ref="U14:V14"/>
    <mergeCell ref="H9:I9"/>
    <mergeCell ref="J9:K9"/>
    <mergeCell ref="L9:M9"/>
    <mergeCell ref="N9:O9"/>
    <mergeCell ref="A13:D14"/>
    <mergeCell ref="E13:F14"/>
    <mergeCell ref="G13:K13"/>
    <mergeCell ref="L13:M14"/>
    <mergeCell ref="O13:Q14"/>
    <mergeCell ref="Q7:Q9"/>
    <mergeCell ref="A5:A9"/>
    <mergeCell ref="B5:D6"/>
    <mergeCell ref="F5:G6"/>
    <mergeCell ref="H5:I6"/>
    <mergeCell ref="R5:S5"/>
    <mergeCell ref="B7:C8"/>
    <mergeCell ref="F7:G7"/>
    <mergeCell ref="H7:I7"/>
    <mergeCell ref="J7:K7"/>
    <mergeCell ref="L7:M7"/>
    <mergeCell ref="N7:O8"/>
    <mergeCell ref="P7:P9"/>
    <mergeCell ref="R7:S9"/>
    <mergeCell ref="F8:G8"/>
    <mergeCell ref="J5:K6"/>
    <mergeCell ref="B9:D9"/>
    <mergeCell ref="L5:M6"/>
    <mergeCell ref="N5:O6"/>
    <mergeCell ref="H8:I8"/>
    <mergeCell ref="J8:K8"/>
    <mergeCell ref="L8:M8"/>
    <mergeCell ref="F9:G9"/>
    <mergeCell ref="E5:E6"/>
  </mergeCells>
  <conditionalFormatting sqref="N7:P9 R21:R22 U21:U22 E35 L35:L36 U15 U17 U19 U31 U29 R29 R31:R33">
    <cfRule type="cellIs" priority="1" dxfId="4" operator="equal" stopIfTrue="1">
      <formula>0</formula>
    </cfRule>
  </conditionalFormatting>
  <printOptions horizontalCentered="1"/>
  <pageMargins left="0.7874015748031497" right="0.7874015748031497" top="0.8661417322834646" bottom="0.5905511811023623" header="0.5118110236220472" footer="0.31496062992125984"/>
  <pageSetup horizontalDpi="600" verticalDpi="600" orientation="landscape" paperSize="9" scale="95" r:id="rId4"/>
  <headerFooter alignWithMargins="0">
    <oddFooter>&amp;C30</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X37"/>
  <sheetViews>
    <sheetView showZeros="0" tabSelected="1" zoomScaleSheetLayoutView="100" workbookViewId="0" topLeftCell="A1">
      <selection activeCell="AA7" sqref="AA7"/>
    </sheetView>
  </sheetViews>
  <sheetFormatPr defaultColWidth="9.00390625" defaultRowHeight="13.5"/>
  <cols>
    <col min="1" max="2" width="2.25390625" style="47" customWidth="1"/>
    <col min="3" max="3" width="3.125" style="47" customWidth="1"/>
    <col min="4" max="4" width="13.75390625" style="47" bestFit="1" customWidth="1"/>
    <col min="5" max="5" width="7.625" style="47" customWidth="1"/>
    <col min="6" max="11" width="3.625" style="47" customWidth="1"/>
    <col min="12" max="12" width="6.375" style="47" customWidth="1"/>
    <col min="13" max="13" width="3.125" style="47" customWidth="1"/>
    <col min="14" max="14" width="3.625" style="47" customWidth="1"/>
    <col min="15" max="15" width="5.625" style="47" customWidth="1"/>
    <col min="16" max="17" width="6.125" style="47" customWidth="1"/>
    <col min="18" max="18" width="5.875" style="47" customWidth="1"/>
    <col min="19" max="19" width="3.125" style="47" customWidth="1"/>
    <col min="20" max="20" width="7.75390625" style="47" bestFit="1" customWidth="1"/>
    <col min="21" max="21" width="7.875" style="47" customWidth="1"/>
    <col min="22" max="22" width="3.125" style="47" customWidth="1"/>
    <col min="23" max="24" width="9.00390625" style="47" customWidth="1"/>
    <col min="25" max="25" width="6.125" style="47" customWidth="1"/>
    <col min="26" max="16384" width="9.00390625" style="47" customWidth="1"/>
  </cols>
  <sheetData>
    <row r="1" spans="1:6" ht="18" customHeight="1">
      <c r="A1" s="47" t="s">
        <v>99</v>
      </c>
      <c r="F1" s="65"/>
    </row>
    <row r="2" ht="12" customHeight="1"/>
    <row r="3" spans="1:8" ht="18" customHeight="1">
      <c r="A3" s="47" t="s">
        <v>42</v>
      </c>
      <c r="E3" s="48" t="s">
        <v>98</v>
      </c>
      <c r="F3" s="48"/>
      <c r="G3" s="48"/>
      <c r="H3" s="48"/>
    </row>
    <row r="4" ht="12" customHeight="1"/>
    <row r="5" spans="1:20" ht="18" customHeight="1">
      <c r="A5" s="228" t="s">
        <v>1</v>
      </c>
      <c r="B5" s="186" t="s">
        <v>43</v>
      </c>
      <c r="C5" s="186"/>
      <c r="D5" s="224"/>
      <c r="E5" s="195" t="s">
        <v>4</v>
      </c>
      <c r="F5" s="186" t="s">
        <v>5</v>
      </c>
      <c r="G5" s="186"/>
      <c r="H5" s="180" t="s">
        <v>6</v>
      </c>
      <c r="I5" s="181"/>
      <c r="J5" s="180" t="s">
        <v>7</v>
      </c>
      <c r="K5" s="181"/>
      <c r="L5" s="186" t="s">
        <v>8</v>
      </c>
      <c r="M5" s="186"/>
      <c r="N5" s="186" t="s">
        <v>9</v>
      </c>
      <c r="O5" s="188"/>
      <c r="P5" s="49" t="s">
        <v>10</v>
      </c>
      <c r="Q5" s="129" t="s">
        <v>101</v>
      </c>
      <c r="R5" s="197" t="s">
        <v>11</v>
      </c>
      <c r="S5" s="198"/>
      <c r="T5" s="47" t="s">
        <v>102</v>
      </c>
    </row>
    <row r="6" spans="1:20" ht="18" customHeight="1">
      <c r="A6" s="229"/>
      <c r="B6" s="187"/>
      <c r="C6" s="187"/>
      <c r="D6" s="231"/>
      <c r="E6" s="196"/>
      <c r="F6" s="187"/>
      <c r="G6" s="187"/>
      <c r="H6" s="232"/>
      <c r="I6" s="183"/>
      <c r="J6" s="182"/>
      <c r="K6" s="183"/>
      <c r="L6" s="187"/>
      <c r="M6" s="187"/>
      <c r="N6" s="187"/>
      <c r="O6" s="189"/>
      <c r="P6" s="50" t="s">
        <v>103</v>
      </c>
      <c r="Q6" s="51" t="s">
        <v>104</v>
      </c>
      <c r="R6" s="52" t="s">
        <v>105</v>
      </c>
      <c r="S6" s="53"/>
      <c r="T6" s="47" t="s">
        <v>45</v>
      </c>
    </row>
    <row r="7" spans="1:20" ht="18" customHeight="1">
      <c r="A7" s="229"/>
      <c r="B7" s="199" t="s">
        <v>16</v>
      </c>
      <c r="C7" s="199"/>
      <c r="D7" s="54" t="s">
        <v>3</v>
      </c>
      <c r="E7" s="55">
        <v>15</v>
      </c>
      <c r="F7" s="201">
        <v>15</v>
      </c>
      <c r="G7" s="202"/>
      <c r="H7" s="201">
        <v>20</v>
      </c>
      <c r="I7" s="203"/>
      <c r="J7" s="201">
        <v>20</v>
      </c>
      <c r="K7" s="203"/>
      <c r="L7" s="201">
        <v>40</v>
      </c>
      <c r="M7" s="202"/>
      <c r="N7" s="204">
        <f>IF(SUM(E7:M7)=SUM(E8:M8),SUM(E7:M7),"不一致")</f>
        <v>110</v>
      </c>
      <c r="O7" s="205"/>
      <c r="P7" s="208">
        <f>N7+N9</f>
        <v>110</v>
      </c>
      <c r="Q7" s="225">
        <v>110</v>
      </c>
      <c r="R7" s="211">
        <f>ROUND(P7/Q7*100,1)</f>
        <v>100</v>
      </c>
      <c r="S7" s="212"/>
      <c r="T7" s="47" t="s">
        <v>106</v>
      </c>
    </row>
    <row r="8" spans="1:24" ht="18" customHeight="1">
      <c r="A8" s="229"/>
      <c r="B8" s="200"/>
      <c r="C8" s="200"/>
      <c r="D8" s="102" t="s">
        <v>85</v>
      </c>
      <c r="E8" s="56">
        <v>10</v>
      </c>
      <c r="F8" s="190">
        <v>20</v>
      </c>
      <c r="G8" s="192"/>
      <c r="H8" s="190">
        <v>20</v>
      </c>
      <c r="I8" s="191"/>
      <c r="J8" s="190">
        <v>20</v>
      </c>
      <c r="K8" s="191"/>
      <c r="L8" s="190">
        <v>40</v>
      </c>
      <c r="M8" s="192"/>
      <c r="N8" s="206"/>
      <c r="O8" s="207"/>
      <c r="P8" s="209"/>
      <c r="Q8" s="226"/>
      <c r="R8" s="213"/>
      <c r="S8" s="214"/>
      <c r="T8" s="47" t="s">
        <v>107</v>
      </c>
      <c r="X8" s="57"/>
    </row>
    <row r="9" spans="1:20" ht="18" customHeight="1">
      <c r="A9" s="230"/>
      <c r="B9" s="184" t="s">
        <v>2</v>
      </c>
      <c r="C9" s="184"/>
      <c r="D9" s="185"/>
      <c r="E9" s="59">
        <v>0</v>
      </c>
      <c r="F9" s="193">
        <v>0</v>
      </c>
      <c r="G9" s="194"/>
      <c r="H9" s="193">
        <v>0</v>
      </c>
      <c r="I9" s="236"/>
      <c r="J9" s="193">
        <v>0</v>
      </c>
      <c r="K9" s="236"/>
      <c r="L9" s="193">
        <v>0</v>
      </c>
      <c r="M9" s="194"/>
      <c r="N9" s="237">
        <v>0</v>
      </c>
      <c r="O9" s="238"/>
      <c r="P9" s="210"/>
      <c r="Q9" s="227"/>
      <c r="R9" s="215"/>
      <c r="S9" s="216"/>
      <c r="T9" s="103" t="s">
        <v>88</v>
      </c>
    </row>
    <row r="10" spans="20:24" ht="18" customHeight="1">
      <c r="T10" s="47" t="s">
        <v>108</v>
      </c>
      <c r="X10" s="127" t="str">
        <f>IF(P7=R31,"　","【不一致】")</f>
        <v>　</v>
      </c>
    </row>
    <row r="11" ht="18" customHeight="1">
      <c r="A11" s="47" t="s">
        <v>46</v>
      </c>
    </row>
    <row r="12" spans="1:15" ht="18" customHeight="1">
      <c r="A12" s="47" t="s">
        <v>47</v>
      </c>
      <c r="O12" s="47" t="s">
        <v>48</v>
      </c>
    </row>
    <row r="13" spans="1:23" ht="18" customHeight="1">
      <c r="A13" s="195" t="s">
        <v>49</v>
      </c>
      <c r="B13" s="186"/>
      <c r="C13" s="186"/>
      <c r="D13" s="186"/>
      <c r="E13" s="218" t="s">
        <v>96</v>
      </c>
      <c r="F13" s="219"/>
      <c r="G13" s="180" t="s">
        <v>50</v>
      </c>
      <c r="H13" s="222"/>
      <c r="I13" s="222"/>
      <c r="J13" s="222"/>
      <c r="K13" s="181"/>
      <c r="L13" s="186" t="s">
        <v>51</v>
      </c>
      <c r="M13" s="188"/>
      <c r="O13" s="195" t="s">
        <v>85</v>
      </c>
      <c r="P13" s="186"/>
      <c r="Q13" s="224"/>
      <c r="R13" s="195" t="s">
        <v>52</v>
      </c>
      <c r="S13" s="186"/>
      <c r="T13" s="100" t="s">
        <v>53</v>
      </c>
      <c r="U13" s="186" t="s">
        <v>54</v>
      </c>
      <c r="V13" s="188"/>
      <c r="W13" s="47" t="s">
        <v>55</v>
      </c>
    </row>
    <row r="14" spans="1:24" ht="18" customHeight="1">
      <c r="A14" s="217"/>
      <c r="B14" s="184"/>
      <c r="C14" s="184"/>
      <c r="D14" s="184"/>
      <c r="E14" s="220"/>
      <c r="F14" s="221"/>
      <c r="G14" s="233" t="s">
        <v>86</v>
      </c>
      <c r="H14" s="234"/>
      <c r="I14" s="234"/>
      <c r="J14" s="234"/>
      <c r="K14" s="235"/>
      <c r="L14" s="184"/>
      <c r="M14" s="223"/>
      <c r="O14" s="217"/>
      <c r="P14" s="184"/>
      <c r="Q14" s="185"/>
      <c r="R14" s="217" t="s">
        <v>44</v>
      </c>
      <c r="S14" s="184"/>
      <c r="T14" s="58" t="s">
        <v>56</v>
      </c>
      <c r="U14" s="184" t="s">
        <v>57</v>
      </c>
      <c r="V14" s="223"/>
      <c r="W14" s="239" t="s">
        <v>58</v>
      </c>
      <c r="X14" s="240"/>
    </row>
    <row r="15" spans="1:24" ht="12" customHeight="1">
      <c r="A15" s="253" t="s">
        <v>109</v>
      </c>
      <c r="B15" s="249" t="s">
        <v>59</v>
      </c>
      <c r="C15" s="257" t="s">
        <v>110</v>
      </c>
      <c r="D15" s="258"/>
      <c r="E15" s="261">
        <v>15</v>
      </c>
      <c r="F15" s="263" t="s">
        <v>13</v>
      </c>
      <c r="G15" s="110" t="s">
        <v>111</v>
      </c>
      <c r="H15" s="85" t="s">
        <v>77</v>
      </c>
      <c r="I15" s="201">
        <v>5</v>
      </c>
      <c r="J15" s="265"/>
      <c r="K15" s="130" t="s">
        <v>78</v>
      </c>
      <c r="L15" s="242">
        <v>50</v>
      </c>
      <c r="M15" s="244" t="s">
        <v>112</v>
      </c>
      <c r="O15" s="246" t="s">
        <v>4</v>
      </c>
      <c r="P15" s="249" t="s">
        <v>14</v>
      </c>
      <c r="Q15" s="250"/>
      <c r="R15" s="272"/>
      <c r="S15" s="274" t="s">
        <v>13</v>
      </c>
      <c r="T15" s="276" t="s">
        <v>113</v>
      </c>
      <c r="U15" s="278">
        <f>R15*1.65</f>
        <v>0</v>
      </c>
      <c r="V15" s="280" t="s">
        <v>114</v>
      </c>
      <c r="W15" s="241"/>
      <c r="X15" s="240"/>
    </row>
    <row r="16" spans="1:24" ht="12" customHeight="1">
      <c r="A16" s="254"/>
      <c r="B16" s="256"/>
      <c r="C16" s="259"/>
      <c r="D16" s="260"/>
      <c r="E16" s="262"/>
      <c r="F16" s="264"/>
      <c r="G16" s="112" t="s">
        <v>115</v>
      </c>
      <c r="H16" s="87" t="s">
        <v>77</v>
      </c>
      <c r="I16" s="190">
        <v>10</v>
      </c>
      <c r="J16" s="282"/>
      <c r="K16" s="90" t="s">
        <v>13</v>
      </c>
      <c r="L16" s="243"/>
      <c r="M16" s="245"/>
      <c r="O16" s="247"/>
      <c r="P16" s="251"/>
      <c r="Q16" s="252"/>
      <c r="R16" s="273"/>
      <c r="S16" s="275"/>
      <c r="T16" s="277"/>
      <c r="U16" s="279"/>
      <c r="V16" s="281"/>
      <c r="W16" s="83"/>
      <c r="X16" s="82"/>
    </row>
    <row r="17" spans="1:24" ht="12" customHeight="1">
      <c r="A17" s="254"/>
      <c r="B17" s="266" t="s">
        <v>116</v>
      </c>
      <c r="C17" s="267" t="s">
        <v>117</v>
      </c>
      <c r="D17" s="268"/>
      <c r="E17" s="269">
        <v>15</v>
      </c>
      <c r="F17" s="271" t="s">
        <v>13</v>
      </c>
      <c r="G17" s="113" t="s">
        <v>115</v>
      </c>
      <c r="H17" s="86" t="s">
        <v>77</v>
      </c>
      <c r="I17" s="190">
        <v>5</v>
      </c>
      <c r="J17" s="282"/>
      <c r="K17" s="88" t="s">
        <v>78</v>
      </c>
      <c r="L17" s="283">
        <v>50</v>
      </c>
      <c r="M17" s="284" t="s">
        <v>79</v>
      </c>
      <c r="O17" s="247"/>
      <c r="P17" s="266" t="s">
        <v>15</v>
      </c>
      <c r="Q17" s="285"/>
      <c r="R17" s="286">
        <v>10</v>
      </c>
      <c r="S17" s="287" t="s">
        <v>13</v>
      </c>
      <c r="T17" s="288" t="s">
        <v>118</v>
      </c>
      <c r="U17" s="290">
        <f>R17*3.3</f>
        <v>33</v>
      </c>
      <c r="V17" s="291" t="s">
        <v>114</v>
      </c>
      <c r="W17" s="239" t="s">
        <v>119</v>
      </c>
      <c r="X17" s="292"/>
    </row>
    <row r="18" spans="1:24" ht="12" customHeight="1">
      <c r="A18" s="254"/>
      <c r="B18" s="256"/>
      <c r="C18" s="259"/>
      <c r="D18" s="260"/>
      <c r="E18" s="270"/>
      <c r="F18" s="264"/>
      <c r="G18" s="113" t="s">
        <v>120</v>
      </c>
      <c r="H18" s="86" t="s">
        <v>77</v>
      </c>
      <c r="I18" s="190">
        <v>10</v>
      </c>
      <c r="J18" s="282"/>
      <c r="K18" s="88" t="s">
        <v>13</v>
      </c>
      <c r="L18" s="243"/>
      <c r="M18" s="245"/>
      <c r="O18" s="248"/>
      <c r="P18" s="251"/>
      <c r="Q18" s="252"/>
      <c r="R18" s="273"/>
      <c r="S18" s="260"/>
      <c r="T18" s="289"/>
      <c r="U18" s="279"/>
      <c r="V18" s="252"/>
      <c r="W18" s="239"/>
      <c r="X18" s="292"/>
    </row>
    <row r="19" spans="1:24" ht="12" customHeight="1">
      <c r="A19" s="254"/>
      <c r="B19" s="266" t="s">
        <v>121</v>
      </c>
      <c r="C19" s="267"/>
      <c r="D19" s="268"/>
      <c r="E19" s="269"/>
      <c r="F19" s="271" t="s">
        <v>13</v>
      </c>
      <c r="G19" s="113"/>
      <c r="H19" s="86" t="s">
        <v>77</v>
      </c>
      <c r="I19" s="190"/>
      <c r="J19" s="282"/>
      <c r="K19" s="88" t="s">
        <v>78</v>
      </c>
      <c r="L19" s="283"/>
      <c r="M19" s="284" t="s">
        <v>112</v>
      </c>
      <c r="O19" s="295" t="s">
        <v>5</v>
      </c>
      <c r="P19" s="297"/>
      <c r="Q19" s="285"/>
      <c r="R19" s="286">
        <v>20</v>
      </c>
      <c r="S19" s="287" t="s">
        <v>13</v>
      </c>
      <c r="T19" s="288" t="s">
        <v>60</v>
      </c>
      <c r="U19" s="290">
        <f>R19*3.3</f>
        <v>66</v>
      </c>
      <c r="V19" s="291" t="s">
        <v>114</v>
      </c>
      <c r="W19" s="293"/>
      <c r="X19" s="292"/>
    </row>
    <row r="20" spans="1:24" ht="12" customHeight="1" thickBot="1">
      <c r="A20" s="254"/>
      <c r="B20" s="301"/>
      <c r="C20" s="298"/>
      <c r="D20" s="302"/>
      <c r="E20" s="303"/>
      <c r="F20" s="304"/>
      <c r="G20" s="131"/>
      <c r="H20" s="132" t="s">
        <v>77</v>
      </c>
      <c r="I20" s="308"/>
      <c r="J20" s="309"/>
      <c r="K20" s="133" t="s">
        <v>13</v>
      </c>
      <c r="L20" s="305"/>
      <c r="M20" s="294"/>
      <c r="O20" s="296"/>
      <c r="P20" s="298"/>
      <c r="Q20" s="299"/>
      <c r="R20" s="300"/>
      <c r="S20" s="302"/>
      <c r="T20" s="306"/>
      <c r="U20" s="307"/>
      <c r="V20" s="299"/>
      <c r="W20" s="293"/>
      <c r="X20" s="292"/>
    </row>
    <row r="21" spans="1:24" ht="12" customHeight="1" thickTop="1">
      <c r="A21" s="254"/>
      <c r="B21" s="310" t="s">
        <v>122</v>
      </c>
      <c r="C21" s="311"/>
      <c r="D21" s="311"/>
      <c r="E21" s="311"/>
      <c r="F21" s="311"/>
      <c r="G21" s="311"/>
      <c r="H21" s="311"/>
      <c r="I21" s="311"/>
      <c r="J21" s="311"/>
      <c r="K21" s="312"/>
      <c r="L21" s="315">
        <f>SUM(L15:L20)</f>
        <v>100</v>
      </c>
      <c r="M21" s="317" t="s">
        <v>114</v>
      </c>
      <c r="O21" s="319" t="s">
        <v>61</v>
      </c>
      <c r="P21" s="320"/>
      <c r="Q21" s="321"/>
      <c r="R21" s="322">
        <f>SUM(R15:R20)</f>
        <v>30</v>
      </c>
      <c r="S21" s="324" t="s">
        <v>13</v>
      </c>
      <c r="T21" s="326"/>
      <c r="U21" s="328">
        <f>SUM(U15:U20)</f>
        <v>99</v>
      </c>
      <c r="V21" s="330" t="s">
        <v>114</v>
      </c>
      <c r="W21" s="293"/>
      <c r="X21" s="292"/>
    </row>
    <row r="22" spans="1:24" ht="12" customHeight="1" thickBot="1">
      <c r="A22" s="255"/>
      <c r="B22" s="182"/>
      <c r="C22" s="313"/>
      <c r="D22" s="313"/>
      <c r="E22" s="313"/>
      <c r="F22" s="313"/>
      <c r="G22" s="313"/>
      <c r="H22" s="313"/>
      <c r="I22" s="313"/>
      <c r="J22" s="313"/>
      <c r="K22" s="314"/>
      <c r="L22" s="316"/>
      <c r="M22" s="318"/>
      <c r="O22" s="296"/>
      <c r="P22" s="298"/>
      <c r="Q22" s="299"/>
      <c r="R22" s="323"/>
      <c r="S22" s="325"/>
      <c r="T22" s="327"/>
      <c r="U22" s="329"/>
      <c r="V22" s="331"/>
      <c r="W22" s="84"/>
      <c r="X22"/>
    </row>
    <row r="23" spans="1:24" ht="12" customHeight="1" thickTop="1">
      <c r="A23" s="332" t="s">
        <v>123</v>
      </c>
      <c r="B23" s="334" t="s">
        <v>62</v>
      </c>
      <c r="C23" s="335" t="s">
        <v>124</v>
      </c>
      <c r="D23" s="336"/>
      <c r="E23" s="337">
        <v>20</v>
      </c>
      <c r="F23" s="312" t="s">
        <v>13</v>
      </c>
      <c r="G23" s="112" t="s">
        <v>120</v>
      </c>
      <c r="H23" s="87" t="s">
        <v>77</v>
      </c>
      <c r="I23" s="338">
        <v>20</v>
      </c>
      <c r="J23" s="339"/>
      <c r="K23" s="90" t="s">
        <v>78</v>
      </c>
      <c r="L23" s="315">
        <v>40</v>
      </c>
      <c r="M23" s="317" t="s">
        <v>112</v>
      </c>
      <c r="O23" s="319" t="s">
        <v>6</v>
      </c>
      <c r="P23" s="320"/>
      <c r="Q23" s="321"/>
      <c r="R23" s="341">
        <v>20</v>
      </c>
      <c r="S23" s="324" t="s">
        <v>13</v>
      </c>
      <c r="T23" s="120"/>
      <c r="U23" s="121"/>
      <c r="V23" s="119"/>
      <c r="W23" s="343" t="s">
        <v>87</v>
      </c>
      <c r="X23" s="344"/>
    </row>
    <row r="24" spans="1:24" ht="12" customHeight="1">
      <c r="A24" s="332"/>
      <c r="B24" s="256"/>
      <c r="C24" s="259"/>
      <c r="D24" s="260"/>
      <c r="E24" s="270"/>
      <c r="F24" s="264"/>
      <c r="G24" s="113"/>
      <c r="H24" s="86" t="s">
        <v>77</v>
      </c>
      <c r="I24" s="190"/>
      <c r="J24" s="282"/>
      <c r="K24" s="88" t="s">
        <v>78</v>
      </c>
      <c r="L24" s="243"/>
      <c r="M24" s="245"/>
      <c r="O24" s="340"/>
      <c r="P24" s="259"/>
      <c r="Q24" s="252"/>
      <c r="R24" s="342"/>
      <c r="S24" s="275"/>
      <c r="T24" s="122"/>
      <c r="U24" s="123"/>
      <c r="V24" s="124"/>
      <c r="W24" s="343"/>
      <c r="X24" s="344"/>
    </row>
    <row r="25" spans="1:24" ht="12" customHeight="1">
      <c r="A25" s="332"/>
      <c r="B25" s="266" t="s">
        <v>125</v>
      </c>
      <c r="C25" s="267" t="s">
        <v>126</v>
      </c>
      <c r="D25" s="268"/>
      <c r="E25" s="269">
        <v>20</v>
      </c>
      <c r="F25" s="271" t="s">
        <v>13</v>
      </c>
      <c r="G25" s="113" t="s">
        <v>127</v>
      </c>
      <c r="H25" s="86" t="s">
        <v>77</v>
      </c>
      <c r="I25" s="190">
        <v>20</v>
      </c>
      <c r="J25" s="282"/>
      <c r="K25" s="88" t="s">
        <v>78</v>
      </c>
      <c r="L25" s="283">
        <v>40</v>
      </c>
      <c r="M25" s="284" t="s">
        <v>112</v>
      </c>
      <c r="O25" s="295" t="s">
        <v>7</v>
      </c>
      <c r="P25" s="346"/>
      <c r="Q25" s="285"/>
      <c r="R25" s="286">
        <v>20</v>
      </c>
      <c r="S25" s="287" t="s">
        <v>13</v>
      </c>
      <c r="T25" s="122"/>
      <c r="U25" s="123"/>
      <c r="V25" s="124"/>
      <c r="W25" s="345"/>
      <c r="X25" s="344"/>
    </row>
    <row r="26" spans="1:24" ht="12" customHeight="1">
      <c r="A26" s="332"/>
      <c r="B26" s="256"/>
      <c r="C26" s="259"/>
      <c r="D26" s="260"/>
      <c r="E26" s="270"/>
      <c r="F26" s="264"/>
      <c r="G26" s="113"/>
      <c r="H26" s="86" t="s">
        <v>77</v>
      </c>
      <c r="I26" s="190"/>
      <c r="J26" s="282"/>
      <c r="K26" s="88" t="s">
        <v>78</v>
      </c>
      <c r="L26" s="243"/>
      <c r="M26" s="245"/>
      <c r="O26" s="340"/>
      <c r="P26" s="259"/>
      <c r="Q26" s="252"/>
      <c r="R26" s="342"/>
      <c r="S26" s="275"/>
      <c r="T26" s="122"/>
      <c r="U26" s="123"/>
      <c r="V26" s="124"/>
      <c r="W26" s="345"/>
      <c r="X26" s="344"/>
    </row>
    <row r="27" spans="1:24" ht="12" customHeight="1">
      <c r="A27" s="332"/>
      <c r="B27" s="266" t="s">
        <v>128</v>
      </c>
      <c r="C27" s="267" t="s">
        <v>129</v>
      </c>
      <c r="D27" s="268"/>
      <c r="E27" s="269">
        <v>20</v>
      </c>
      <c r="F27" s="271" t="s">
        <v>13</v>
      </c>
      <c r="G27" s="113" t="s">
        <v>130</v>
      </c>
      <c r="H27" s="86" t="s">
        <v>77</v>
      </c>
      <c r="I27" s="190">
        <v>20</v>
      </c>
      <c r="J27" s="282"/>
      <c r="K27" s="88" t="s">
        <v>78</v>
      </c>
      <c r="L27" s="283">
        <v>40</v>
      </c>
      <c r="M27" s="284" t="s">
        <v>112</v>
      </c>
      <c r="O27" s="347" t="s">
        <v>8</v>
      </c>
      <c r="P27" s="348"/>
      <c r="Q27" s="349"/>
      <c r="R27" s="286">
        <v>40</v>
      </c>
      <c r="S27" s="287" t="s">
        <v>13</v>
      </c>
      <c r="T27" s="122"/>
      <c r="U27" s="123"/>
      <c r="V27" s="124"/>
      <c r="W27" s="345"/>
      <c r="X27" s="344"/>
    </row>
    <row r="28" spans="1:24" ht="12" customHeight="1" thickBot="1">
      <c r="A28" s="332"/>
      <c r="B28" s="256"/>
      <c r="C28" s="259"/>
      <c r="D28" s="260"/>
      <c r="E28" s="270"/>
      <c r="F28" s="264"/>
      <c r="G28" s="113"/>
      <c r="H28" s="86" t="s">
        <v>77</v>
      </c>
      <c r="I28" s="190"/>
      <c r="J28" s="282"/>
      <c r="K28" s="88" t="s">
        <v>78</v>
      </c>
      <c r="L28" s="243"/>
      <c r="M28" s="245"/>
      <c r="O28" s="350"/>
      <c r="P28" s="351"/>
      <c r="Q28" s="352"/>
      <c r="R28" s="300"/>
      <c r="S28" s="325"/>
      <c r="T28" s="115"/>
      <c r="U28" s="116"/>
      <c r="V28" s="117"/>
      <c r="W28" s="345"/>
      <c r="X28" s="344"/>
    </row>
    <row r="29" spans="1:24" ht="12" customHeight="1" thickTop="1">
      <c r="A29" s="332"/>
      <c r="B29" s="266" t="s">
        <v>131</v>
      </c>
      <c r="C29" s="267" t="s">
        <v>132</v>
      </c>
      <c r="D29" s="268"/>
      <c r="E29" s="269">
        <v>20</v>
      </c>
      <c r="F29" s="271" t="s">
        <v>13</v>
      </c>
      <c r="G29" s="113" t="s">
        <v>133</v>
      </c>
      <c r="H29" s="86" t="s">
        <v>77</v>
      </c>
      <c r="I29" s="190">
        <v>20</v>
      </c>
      <c r="J29" s="282"/>
      <c r="K29" s="88" t="s">
        <v>78</v>
      </c>
      <c r="L29" s="283">
        <v>40</v>
      </c>
      <c r="M29" s="284" t="s">
        <v>112</v>
      </c>
      <c r="O29" s="361" t="s">
        <v>63</v>
      </c>
      <c r="P29" s="362"/>
      <c r="Q29" s="363"/>
      <c r="R29" s="322">
        <f>SUM(R23:R28)</f>
        <v>80</v>
      </c>
      <c r="S29" s="324" t="s">
        <v>13</v>
      </c>
      <c r="T29" s="326" t="s">
        <v>134</v>
      </c>
      <c r="U29" s="358">
        <f>R29*1.98</f>
        <v>158.4</v>
      </c>
      <c r="V29" s="330" t="s">
        <v>114</v>
      </c>
      <c r="W29" s="345"/>
      <c r="X29" s="344"/>
    </row>
    <row r="30" spans="1:24" ht="12" customHeight="1" thickBot="1">
      <c r="A30" s="332"/>
      <c r="B30" s="256"/>
      <c r="C30" s="259"/>
      <c r="D30" s="260"/>
      <c r="E30" s="270"/>
      <c r="F30" s="264"/>
      <c r="G30" s="113"/>
      <c r="H30" s="86" t="s">
        <v>77</v>
      </c>
      <c r="I30" s="190"/>
      <c r="J30" s="282"/>
      <c r="K30" s="88" t="s">
        <v>78</v>
      </c>
      <c r="L30" s="243"/>
      <c r="M30" s="245"/>
      <c r="O30" s="350"/>
      <c r="P30" s="351"/>
      <c r="Q30" s="352"/>
      <c r="R30" s="323"/>
      <c r="S30" s="325"/>
      <c r="T30" s="327"/>
      <c r="U30" s="359"/>
      <c r="V30" s="331"/>
      <c r="W30" s="91"/>
      <c r="X30" s="82"/>
    </row>
    <row r="31" spans="1:23" ht="12" customHeight="1" thickTop="1">
      <c r="A31" s="332"/>
      <c r="B31" s="266" t="s">
        <v>135</v>
      </c>
      <c r="C31" s="267"/>
      <c r="D31" s="268"/>
      <c r="E31" s="269"/>
      <c r="F31" s="271" t="s">
        <v>13</v>
      </c>
      <c r="G31" s="113"/>
      <c r="H31" s="86" t="s">
        <v>77</v>
      </c>
      <c r="I31" s="190"/>
      <c r="J31" s="282"/>
      <c r="K31" s="88" t="s">
        <v>78</v>
      </c>
      <c r="L31" s="283"/>
      <c r="M31" s="284" t="s">
        <v>112</v>
      </c>
      <c r="O31" s="319" t="s">
        <v>10</v>
      </c>
      <c r="P31" s="320"/>
      <c r="Q31" s="321"/>
      <c r="R31" s="322">
        <f>R21+R29</f>
        <v>110</v>
      </c>
      <c r="S31" s="324" t="s">
        <v>13</v>
      </c>
      <c r="T31" s="354">
        <f>SUM(U21,U29)</f>
        <v>257.4</v>
      </c>
      <c r="U31" s="355"/>
      <c r="V31" s="330" t="s">
        <v>114</v>
      </c>
      <c r="W31" s="47" t="s">
        <v>136</v>
      </c>
    </row>
    <row r="32" spans="1:22" ht="12" customHeight="1" thickBot="1">
      <c r="A32" s="332"/>
      <c r="B32" s="251"/>
      <c r="C32" s="259"/>
      <c r="D32" s="260"/>
      <c r="E32" s="262"/>
      <c r="F32" s="353"/>
      <c r="G32" s="114"/>
      <c r="H32" s="86" t="s">
        <v>77</v>
      </c>
      <c r="I32" s="190"/>
      <c r="J32" s="282"/>
      <c r="K32" s="89" t="s">
        <v>78</v>
      </c>
      <c r="L32" s="279"/>
      <c r="M32" s="360"/>
      <c r="O32" s="367"/>
      <c r="P32" s="368"/>
      <c r="Q32" s="357"/>
      <c r="R32" s="369"/>
      <c r="S32" s="370"/>
      <c r="T32" s="356"/>
      <c r="U32" s="356"/>
      <c r="V32" s="357"/>
    </row>
    <row r="33" spans="1:22" ht="12" customHeight="1" thickTop="1">
      <c r="A33" s="332"/>
      <c r="B33" s="266" t="s">
        <v>137</v>
      </c>
      <c r="C33" s="60"/>
      <c r="D33" s="61"/>
      <c r="E33" s="269"/>
      <c r="F33" s="271" t="s">
        <v>13</v>
      </c>
      <c r="G33" s="113"/>
      <c r="H33" s="86" t="s">
        <v>77</v>
      </c>
      <c r="I33" s="190"/>
      <c r="J33" s="282"/>
      <c r="K33" s="89" t="s">
        <v>78</v>
      </c>
      <c r="L33" s="364"/>
      <c r="M33" s="284" t="s">
        <v>112</v>
      </c>
      <c r="O33" s="121"/>
      <c r="P33" s="118"/>
      <c r="Q33" s="118"/>
      <c r="R33" s="121"/>
      <c r="S33" s="121"/>
      <c r="T33" s="125"/>
      <c r="U33" s="118"/>
      <c r="V33" s="121"/>
    </row>
    <row r="34" spans="1:22" ht="12" customHeight="1" thickBot="1">
      <c r="A34" s="333"/>
      <c r="B34" s="374"/>
      <c r="C34" s="92"/>
      <c r="D34" s="93"/>
      <c r="E34" s="375"/>
      <c r="F34" s="376"/>
      <c r="G34" s="111"/>
      <c r="H34" s="86" t="s">
        <v>77</v>
      </c>
      <c r="I34" s="308"/>
      <c r="J34" s="309"/>
      <c r="K34" s="94" t="s">
        <v>78</v>
      </c>
      <c r="L34" s="365"/>
      <c r="M34" s="366"/>
      <c r="O34" s="126"/>
      <c r="P34" s="126"/>
      <c r="Q34" s="126"/>
      <c r="R34" s="126"/>
      <c r="S34" s="126"/>
      <c r="T34" s="126"/>
      <c r="U34" s="126"/>
      <c r="V34" s="126"/>
    </row>
    <row r="35" spans="1:17" ht="19.5" customHeight="1" thickBot="1" thickTop="1">
      <c r="A35" s="135"/>
      <c r="B35" s="136" t="s">
        <v>17</v>
      </c>
      <c r="C35" s="137"/>
      <c r="D35" s="138" t="s">
        <v>12</v>
      </c>
      <c r="E35" s="62">
        <f>SUM(E15:F34)</f>
        <v>110</v>
      </c>
      <c r="F35" s="139" t="s">
        <v>13</v>
      </c>
      <c r="G35" s="371">
        <f>SUM(I15:J34)</f>
        <v>110</v>
      </c>
      <c r="H35" s="372"/>
      <c r="I35" s="372"/>
      <c r="J35" s="372"/>
      <c r="K35" s="140" t="s">
        <v>13</v>
      </c>
      <c r="L35" s="158">
        <f>SUM(L23:L34)</f>
        <v>160</v>
      </c>
      <c r="M35" s="141" t="s">
        <v>138</v>
      </c>
      <c r="Q35" s="63"/>
    </row>
    <row r="36" spans="1:20" ht="19.5" customHeight="1" thickTop="1">
      <c r="A36" s="373" t="s">
        <v>139</v>
      </c>
      <c r="B36" s="313"/>
      <c r="C36" s="313"/>
      <c r="D36" s="313"/>
      <c r="E36" s="313"/>
      <c r="F36" s="313"/>
      <c r="G36" s="313"/>
      <c r="H36" s="313"/>
      <c r="I36" s="313"/>
      <c r="J36" s="314"/>
      <c r="K36" s="142"/>
      <c r="L36" s="159">
        <f>L35</f>
        <v>160</v>
      </c>
      <c r="M36" s="134" t="s">
        <v>138</v>
      </c>
      <c r="T36" s="127" t="str">
        <f>IF(R31=E35,"　","【不一致】")</f>
        <v>　</v>
      </c>
    </row>
    <row r="37" ht="18" customHeight="1">
      <c r="T37" s="109" t="s">
        <v>64</v>
      </c>
    </row>
  </sheetData>
  <sheetProtection/>
  <mergeCells count="165">
    <mergeCell ref="G35:J35"/>
    <mergeCell ref="A36:J36"/>
    <mergeCell ref="B33:B34"/>
    <mergeCell ref="E33:E34"/>
    <mergeCell ref="F33:F34"/>
    <mergeCell ref="I33:J33"/>
    <mergeCell ref="L33:L34"/>
    <mergeCell ref="M33:M34"/>
    <mergeCell ref="I34:J34"/>
    <mergeCell ref="O31:Q32"/>
    <mergeCell ref="R31:R32"/>
    <mergeCell ref="S31:S32"/>
    <mergeCell ref="T31:U32"/>
    <mergeCell ref="V31:V32"/>
    <mergeCell ref="I32:J32"/>
    <mergeCell ref="U29:U30"/>
    <mergeCell ref="V29:V30"/>
    <mergeCell ref="I30:J30"/>
    <mergeCell ref="M31:M32"/>
    <mergeCell ref="L29:L30"/>
    <mergeCell ref="M29:M30"/>
    <mergeCell ref="O29:Q30"/>
    <mergeCell ref="S27:S28"/>
    <mergeCell ref="B31:B32"/>
    <mergeCell ref="C31:D32"/>
    <mergeCell ref="E31:E32"/>
    <mergeCell ref="F31:F32"/>
    <mergeCell ref="I31:J31"/>
    <mergeCell ref="L31:L32"/>
    <mergeCell ref="B29:B30"/>
    <mergeCell ref="C29:D30"/>
    <mergeCell ref="E29:E30"/>
    <mergeCell ref="F29:F30"/>
    <mergeCell ref="I29:J29"/>
    <mergeCell ref="B27:B28"/>
    <mergeCell ref="C27:D28"/>
    <mergeCell ref="E27:E28"/>
    <mergeCell ref="F27:F28"/>
    <mergeCell ref="B25:B26"/>
    <mergeCell ref="C25:D26"/>
    <mergeCell ref="E25:E26"/>
    <mergeCell ref="F25:F26"/>
    <mergeCell ref="I25:J25"/>
    <mergeCell ref="L25:L26"/>
    <mergeCell ref="I26:J26"/>
    <mergeCell ref="I24:J24"/>
    <mergeCell ref="M25:M26"/>
    <mergeCell ref="O25:Q26"/>
    <mergeCell ref="R25:R26"/>
    <mergeCell ref="S25:S26"/>
    <mergeCell ref="I27:J27"/>
    <mergeCell ref="L27:L28"/>
    <mergeCell ref="I28:J28"/>
    <mergeCell ref="M27:M28"/>
    <mergeCell ref="O27:Q28"/>
    <mergeCell ref="L23:L24"/>
    <mergeCell ref="M23:M24"/>
    <mergeCell ref="O23:Q24"/>
    <mergeCell ref="R23:R24"/>
    <mergeCell ref="S23:S24"/>
    <mergeCell ref="W23:X29"/>
    <mergeCell ref="R29:R30"/>
    <mergeCell ref="S29:S30"/>
    <mergeCell ref="T29:T30"/>
    <mergeCell ref="R27:R28"/>
    <mergeCell ref="S21:S22"/>
    <mergeCell ref="T21:T22"/>
    <mergeCell ref="U21:U22"/>
    <mergeCell ref="V21:V22"/>
    <mergeCell ref="A23:A34"/>
    <mergeCell ref="B23:B24"/>
    <mergeCell ref="C23:D24"/>
    <mergeCell ref="E23:E24"/>
    <mergeCell ref="F23:F24"/>
    <mergeCell ref="I23:J23"/>
    <mergeCell ref="S19:S20"/>
    <mergeCell ref="T19:T20"/>
    <mergeCell ref="U19:U20"/>
    <mergeCell ref="V19:V20"/>
    <mergeCell ref="I20:J20"/>
    <mergeCell ref="B21:K22"/>
    <mergeCell ref="L21:L22"/>
    <mergeCell ref="M21:M22"/>
    <mergeCell ref="O21:Q22"/>
    <mergeCell ref="R21:R22"/>
    <mergeCell ref="B19:B20"/>
    <mergeCell ref="C19:D20"/>
    <mergeCell ref="E19:E20"/>
    <mergeCell ref="F19:F20"/>
    <mergeCell ref="I19:J19"/>
    <mergeCell ref="L19:L20"/>
    <mergeCell ref="S17:S18"/>
    <mergeCell ref="T17:T18"/>
    <mergeCell ref="U17:U18"/>
    <mergeCell ref="V17:V18"/>
    <mergeCell ref="W17:X21"/>
    <mergeCell ref="I18:J18"/>
    <mergeCell ref="M19:M20"/>
    <mergeCell ref="O19:O20"/>
    <mergeCell ref="P19:Q20"/>
    <mergeCell ref="R19:R20"/>
    <mergeCell ref="S15:S16"/>
    <mergeCell ref="T15:T16"/>
    <mergeCell ref="U15:U16"/>
    <mergeCell ref="V15:V16"/>
    <mergeCell ref="I16:J16"/>
    <mergeCell ref="I17:J17"/>
    <mergeCell ref="L17:L18"/>
    <mergeCell ref="M17:M18"/>
    <mergeCell ref="P17:Q18"/>
    <mergeCell ref="R17:R18"/>
    <mergeCell ref="I15:J15"/>
    <mergeCell ref="B17:B18"/>
    <mergeCell ref="C17:D18"/>
    <mergeCell ref="E17:E18"/>
    <mergeCell ref="F17:F18"/>
    <mergeCell ref="R15:R16"/>
    <mergeCell ref="W14:X15"/>
    <mergeCell ref="L15:L16"/>
    <mergeCell ref="M15:M16"/>
    <mergeCell ref="O15:O18"/>
    <mergeCell ref="P15:Q16"/>
    <mergeCell ref="A15:A22"/>
    <mergeCell ref="B15:B16"/>
    <mergeCell ref="C15:D16"/>
    <mergeCell ref="E15:E16"/>
    <mergeCell ref="F15:F16"/>
    <mergeCell ref="R13:S13"/>
    <mergeCell ref="U13:V13"/>
    <mergeCell ref="G14:K14"/>
    <mergeCell ref="R14:S14"/>
    <mergeCell ref="U14:V14"/>
    <mergeCell ref="H9:I9"/>
    <mergeCell ref="J9:K9"/>
    <mergeCell ref="L9:M9"/>
    <mergeCell ref="N9:O9"/>
    <mergeCell ref="A13:D14"/>
    <mergeCell ref="E13:F14"/>
    <mergeCell ref="G13:K13"/>
    <mergeCell ref="L13:M14"/>
    <mergeCell ref="O13:Q14"/>
    <mergeCell ref="Q7:Q9"/>
    <mergeCell ref="A5:A9"/>
    <mergeCell ref="B5:D6"/>
    <mergeCell ref="F5:G6"/>
    <mergeCell ref="H5:I6"/>
    <mergeCell ref="R5:S5"/>
    <mergeCell ref="B7:C8"/>
    <mergeCell ref="F7:G7"/>
    <mergeCell ref="H7:I7"/>
    <mergeCell ref="J7:K7"/>
    <mergeCell ref="L7:M7"/>
    <mergeCell ref="N7:O8"/>
    <mergeCell ref="P7:P9"/>
    <mergeCell ref="R7:S9"/>
    <mergeCell ref="F8:G8"/>
    <mergeCell ref="J5:K6"/>
    <mergeCell ref="B9:D9"/>
    <mergeCell ref="L5:M6"/>
    <mergeCell ref="N5:O6"/>
    <mergeCell ref="H8:I8"/>
    <mergeCell ref="J8:K8"/>
    <mergeCell ref="L8:M8"/>
    <mergeCell ref="F9:G9"/>
    <mergeCell ref="E5:E6"/>
  </mergeCells>
  <conditionalFormatting sqref="N7:P9 R21:R22 U21:U22 E35 L35:L36 U15 U17 U19 U31 U29 R29 R31:R33">
    <cfRule type="cellIs" priority="1" dxfId="4" operator="equal" stopIfTrue="1">
      <formula>0</formula>
    </cfRule>
  </conditionalFormatting>
  <printOptions horizontalCentered="1"/>
  <pageMargins left="0.7874015748031497" right="0.7874015748031497" top="0.8661417322834646" bottom="0.5905511811023623" header="0.5118110236220472" footer="0.31496062992125984"/>
  <pageSetup horizontalDpi="600" verticalDpi="600" orientation="landscape" paperSize="9" scale="95" r:id="rId4"/>
  <headerFooter alignWithMargins="0">
    <oddFooter>&amp;C30</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AA34"/>
  <sheetViews>
    <sheetView tabSelected="1" view="pageBreakPreview" zoomScaleSheetLayoutView="100" zoomScalePageLayoutView="0" workbookViewId="0" topLeftCell="A10">
      <selection activeCell="AA7" sqref="AA7"/>
    </sheetView>
  </sheetViews>
  <sheetFormatPr defaultColWidth="9.00390625" defaultRowHeight="13.5"/>
  <cols>
    <col min="1" max="1" width="3.00390625" style="1" customWidth="1"/>
    <col min="2" max="2" width="2.75390625" style="1" customWidth="1"/>
    <col min="3" max="3" width="15.625" style="1" customWidth="1"/>
    <col min="4" max="7" width="8.375" style="1" customWidth="1"/>
    <col min="8" max="8" width="20.875" style="1" customWidth="1"/>
    <col min="9" max="9" width="2.00390625" style="1" customWidth="1"/>
    <col min="10" max="10" width="6.875" style="1" customWidth="1"/>
    <col min="11" max="11" width="4.75390625" style="16" bestFit="1" customWidth="1"/>
    <col min="12" max="12" width="5.625" style="1" customWidth="1"/>
    <col min="13" max="13" width="13.00390625" style="1" customWidth="1"/>
    <col min="14" max="14" width="5.375" style="1" customWidth="1"/>
    <col min="15" max="16" width="2.375" style="1" customWidth="1"/>
    <col min="17" max="17" width="5.875" style="1" customWidth="1"/>
    <col min="18" max="18" width="6.25390625" style="1" customWidth="1"/>
    <col min="19" max="19" width="7.00390625" style="1" customWidth="1"/>
    <col min="20" max="20" width="7.375" style="1" customWidth="1"/>
    <col min="21" max="21" width="2.25390625" style="1" customWidth="1"/>
    <col min="22" max="25" width="9.00390625" style="1" customWidth="1"/>
    <col min="26" max="26" width="8.75390625" style="1" customWidth="1"/>
    <col min="27" max="30" width="9.00390625" style="1" hidden="1" customWidth="1"/>
    <col min="31" max="16384" width="9.00390625" style="1" customWidth="1"/>
  </cols>
  <sheetData>
    <row r="1" ht="19.5" customHeight="1">
      <c r="A1" s="1" t="s">
        <v>0</v>
      </c>
    </row>
    <row r="2" ht="7.5" customHeight="1">
      <c r="D2" s="64"/>
    </row>
    <row r="3" spans="1:13" ht="19.5" customHeight="1">
      <c r="A3" s="403" t="s">
        <v>100</v>
      </c>
      <c r="B3" s="403"/>
      <c r="C3" s="403"/>
      <c r="M3" s="1" t="s">
        <v>18</v>
      </c>
    </row>
    <row r="4" ht="6.75" customHeight="1"/>
    <row r="5" spans="1:21" ht="19.5" customHeight="1">
      <c r="A5" s="383" t="s">
        <v>19</v>
      </c>
      <c r="B5" s="6" t="s">
        <v>84</v>
      </c>
      <c r="C5" s="6"/>
      <c r="D5" s="6"/>
      <c r="E5" s="6"/>
      <c r="F5" s="6"/>
      <c r="G5" s="6"/>
      <c r="H5" s="6"/>
      <c r="I5" s="405" t="s">
        <v>40</v>
      </c>
      <c r="J5" s="405"/>
      <c r="K5" s="406"/>
      <c r="M5" s="42" t="s">
        <v>25</v>
      </c>
      <c r="N5" s="409" t="s">
        <v>26</v>
      </c>
      <c r="O5" s="410"/>
      <c r="P5" s="409" t="s">
        <v>27</v>
      </c>
      <c r="Q5" s="411"/>
      <c r="R5" s="411"/>
      <c r="S5" s="411"/>
      <c r="T5" s="411"/>
      <c r="U5" s="410"/>
    </row>
    <row r="6" spans="1:21" ht="19.5" customHeight="1">
      <c r="A6" s="385"/>
      <c r="B6" s="18"/>
      <c r="C6" s="2" t="s">
        <v>3</v>
      </c>
      <c r="D6" s="9" t="s">
        <v>4</v>
      </c>
      <c r="E6" s="9" t="s">
        <v>5</v>
      </c>
      <c r="F6" s="9" t="s">
        <v>6</v>
      </c>
      <c r="G6" s="9" t="s">
        <v>7</v>
      </c>
      <c r="H6" s="9" t="s">
        <v>8</v>
      </c>
      <c r="I6" s="407"/>
      <c r="J6" s="407"/>
      <c r="K6" s="408"/>
      <c r="M6" s="38" t="s">
        <v>28</v>
      </c>
      <c r="N6" s="75"/>
      <c r="O6" s="37" t="s">
        <v>13</v>
      </c>
      <c r="P6" s="32"/>
      <c r="Q6" s="32"/>
      <c r="R6" s="32"/>
      <c r="S6" s="32"/>
      <c r="T6" s="32"/>
      <c r="U6" s="39"/>
    </row>
    <row r="7" spans="1:21" ht="19.5" customHeight="1">
      <c r="A7" s="385"/>
      <c r="B7" s="28"/>
      <c r="C7" s="2" t="s">
        <v>20</v>
      </c>
      <c r="D7" s="71"/>
      <c r="E7" s="71"/>
      <c r="F7" s="71"/>
      <c r="G7" s="71"/>
      <c r="H7" s="71"/>
      <c r="I7" s="407"/>
      <c r="J7" s="407"/>
      <c r="K7" s="408"/>
      <c r="M7" s="43" t="s">
        <v>29</v>
      </c>
      <c r="N7" s="412"/>
      <c r="O7" s="414" t="s">
        <v>13</v>
      </c>
      <c r="P7" s="25" t="s">
        <v>145</v>
      </c>
      <c r="Q7" s="25"/>
      <c r="R7" s="25"/>
      <c r="S7" s="107"/>
      <c r="T7" s="25" t="s">
        <v>13</v>
      </c>
      <c r="U7" s="10"/>
    </row>
    <row r="8" spans="1:21" ht="19.5" customHeight="1">
      <c r="A8" s="385"/>
      <c r="B8" s="28"/>
      <c r="C8" s="2" t="s">
        <v>21</v>
      </c>
      <c r="D8" s="46">
        <f>ROUNDDOWN(D7/3,1)</f>
        <v>0</v>
      </c>
      <c r="E8" s="46">
        <f>ROUNDDOWN(E7/6,1)</f>
        <v>0</v>
      </c>
      <c r="F8" s="46">
        <f>ROUNDDOWN(F7/6,1)</f>
        <v>0</v>
      </c>
      <c r="G8" s="46">
        <f>ROUNDDOWN(G7/20,1)</f>
        <v>0</v>
      </c>
      <c r="H8" s="46">
        <f>ROUNDDOWN(H7/30,1)</f>
        <v>0</v>
      </c>
      <c r="I8" s="3" t="s">
        <v>9</v>
      </c>
      <c r="J8" s="24">
        <f>ROUND(SUM(D8:H8),0)</f>
        <v>0</v>
      </c>
      <c r="K8" s="20" t="s">
        <v>13</v>
      </c>
      <c r="M8" s="44" t="s">
        <v>80</v>
      </c>
      <c r="N8" s="413"/>
      <c r="O8" s="415"/>
      <c r="P8" s="35" t="s">
        <v>30</v>
      </c>
      <c r="Q8" s="35"/>
      <c r="R8" s="35"/>
      <c r="S8" s="108"/>
      <c r="T8" s="35" t="s">
        <v>13</v>
      </c>
      <c r="U8" s="12"/>
    </row>
    <row r="9" spans="1:21" ht="19.5" customHeight="1">
      <c r="A9" s="385"/>
      <c r="B9" s="29"/>
      <c r="C9" s="2" t="s">
        <v>22</v>
      </c>
      <c r="D9" s="17" t="s">
        <v>146</v>
      </c>
      <c r="E9" s="17" t="s">
        <v>147</v>
      </c>
      <c r="F9" s="17" t="s">
        <v>147</v>
      </c>
      <c r="G9" s="17" t="s">
        <v>148</v>
      </c>
      <c r="H9" s="17" t="s">
        <v>149</v>
      </c>
      <c r="I9" s="380"/>
      <c r="J9" s="381"/>
      <c r="K9" s="382"/>
      <c r="M9" s="45" t="s">
        <v>150</v>
      </c>
      <c r="N9" s="76"/>
      <c r="O9" s="5" t="s">
        <v>13</v>
      </c>
      <c r="P9" s="24"/>
      <c r="Q9" s="24"/>
      <c r="R9" s="24"/>
      <c r="S9" s="24"/>
      <c r="T9" s="24"/>
      <c r="U9" s="5"/>
    </row>
    <row r="10" spans="1:21" ht="19.5" customHeight="1">
      <c r="A10" s="385"/>
      <c r="B10" s="3" t="s">
        <v>41</v>
      </c>
      <c r="C10" s="24"/>
      <c r="D10" s="24"/>
      <c r="E10" s="24"/>
      <c r="F10" s="24"/>
      <c r="G10" s="24"/>
      <c r="H10" s="4"/>
      <c r="I10" s="3"/>
      <c r="J10" s="72"/>
      <c r="K10" s="20" t="s">
        <v>13</v>
      </c>
      <c r="M10" s="45" t="s">
        <v>31</v>
      </c>
      <c r="N10" s="76"/>
      <c r="O10" s="5" t="s">
        <v>13</v>
      </c>
      <c r="P10" s="24"/>
      <c r="Q10" s="24"/>
      <c r="R10" s="24"/>
      <c r="S10" s="24"/>
      <c r="T10" s="24"/>
      <c r="U10" s="5"/>
    </row>
    <row r="11" spans="1:21" ht="19.5" customHeight="1">
      <c r="A11" s="385"/>
      <c r="B11" s="3" t="s">
        <v>23</v>
      </c>
      <c r="C11" s="24"/>
      <c r="D11" s="24"/>
      <c r="E11" s="24"/>
      <c r="F11" s="24"/>
      <c r="G11" s="24"/>
      <c r="H11" s="4"/>
      <c r="I11" s="3"/>
      <c r="J11" s="72"/>
      <c r="K11" s="20" t="s">
        <v>13</v>
      </c>
      <c r="M11" s="43" t="s">
        <v>32</v>
      </c>
      <c r="N11" s="106"/>
      <c r="O11" s="21" t="s">
        <v>13</v>
      </c>
      <c r="P11" s="25" t="s">
        <v>33</v>
      </c>
      <c r="Q11" s="25"/>
      <c r="R11" s="77"/>
      <c r="S11" s="25" t="s">
        <v>13</v>
      </c>
      <c r="T11" s="25"/>
      <c r="U11" s="10"/>
    </row>
    <row r="12" spans="1:21" ht="19.5" customHeight="1">
      <c r="A12" s="404"/>
      <c r="B12" s="19" t="s">
        <v>67</v>
      </c>
      <c r="C12" s="27"/>
      <c r="D12" s="27"/>
      <c r="E12" s="27"/>
      <c r="F12" s="27"/>
      <c r="G12" s="27"/>
      <c r="H12" s="30"/>
      <c r="I12" s="11"/>
      <c r="J12" s="25">
        <f>J8+J10+J11</f>
        <v>0</v>
      </c>
      <c r="K12" s="21" t="s">
        <v>13</v>
      </c>
      <c r="M12" s="38"/>
      <c r="N12" s="97"/>
      <c r="O12" s="36"/>
      <c r="P12" s="32" t="s">
        <v>34</v>
      </c>
      <c r="Q12" s="32"/>
      <c r="R12" s="70"/>
      <c r="S12" s="32" t="s">
        <v>13</v>
      </c>
      <c r="T12" s="32"/>
      <c r="U12" s="39"/>
    </row>
    <row r="13" spans="1:21" ht="19.5" customHeight="1">
      <c r="A13" s="383" t="s">
        <v>68</v>
      </c>
      <c r="B13" s="175" t="s">
        <v>185</v>
      </c>
      <c r="C13" s="7"/>
      <c r="D13" s="26"/>
      <c r="E13" s="26"/>
      <c r="F13" s="26"/>
      <c r="G13" s="26"/>
      <c r="H13" s="8"/>
      <c r="I13" s="7"/>
      <c r="J13" s="73"/>
      <c r="K13" s="22" t="s">
        <v>13</v>
      </c>
      <c r="M13" s="38"/>
      <c r="N13" s="97"/>
      <c r="O13" s="36"/>
      <c r="P13" s="32" t="s">
        <v>35</v>
      </c>
      <c r="Q13" s="32"/>
      <c r="R13" s="70"/>
      <c r="S13" s="32" t="s">
        <v>13</v>
      </c>
      <c r="T13" s="32"/>
      <c r="U13" s="39"/>
    </row>
    <row r="14" spans="1:21" ht="19.5" customHeight="1">
      <c r="A14" s="384"/>
      <c r="B14" s="387" t="s">
        <v>186</v>
      </c>
      <c r="C14" s="388"/>
      <c r="D14" s="388"/>
      <c r="E14" s="388"/>
      <c r="F14" s="388"/>
      <c r="G14" s="388"/>
      <c r="H14" s="389"/>
      <c r="I14" s="31"/>
      <c r="J14" s="70"/>
      <c r="K14" s="104" t="s">
        <v>13</v>
      </c>
      <c r="M14" s="44"/>
      <c r="N14" s="96"/>
      <c r="O14" s="95"/>
      <c r="P14" s="35" t="s">
        <v>38</v>
      </c>
      <c r="Q14" s="35"/>
      <c r="R14" s="398"/>
      <c r="S14" s="398"/>
      <c r="T14" s="398"/>
      <c r="U14" s="13" t="s">
        <v>151</v>
      </c>
    </row>
    <row r="15" spans="1:21" ht="19.5" customHeight="1">
      <c r="A15" s="385"/>
      <c r="B15" s="28" t="s">
        <v>187</v>
      </c>
      <c r="C15" s="31"/>
      <c r="D15" s="32"/>
      <c r="E15" s="32"/>
      <c r="F15" s="32"/>
      <c r="G15" s="32"/>
      <c r="H15" s="33"/>
      <c r="I15" s="11"/>
      <c r="J15" s="143">
        <f>ROUND(J18+J22+J26,0)</f>
        <v>0</v>
      </c>
      <c r="K15" s="21" t="s">
        <v>13</v>
      </c>
      <c r="M15" s="38" t="s">
        <v>36</v>
      </c>
      <c r="N15" s="106"/>
      <c r="O15" s="21" t="s">
        <v>13</v>
      </c>
      <c r="P15" s="32" t="s">
        <v>37</v>
      </c>
      <c r="Q15" s="32"/>
      <c r="R15" s="32"/>
      <c r="S15" s="32"/>
      <c r="T15" s="40"/>
      <c r="U15" s="14"/>
    </row>
    <row r="16" spans="1:27" ht="19.5" customHeight="1">
      <c r="A16" s="385"/>
      <c r="B16" s="31"/>
      <c r="C16" s="144" t="s">
        <v>24</v>
      </c>
      <c r="D16" s="390" t="s">
        <v>188</v>
      </c>
      <c r="E16" s="390"/>
      <c r="F16" s="390"/>
      <c r="G16" s="390"/>
      <c r="H16" s="391"/>
      <c r="I16" s="31"/>
      <c r="J16" s="70"/>
      <c r="K16" s="36" t="s">
        <v>155</v>
      </c>
      <c r="M16" s="38"/>
      <c r="N16" s="97"/>
      <c r="O16" s="36"/>
      <c r="P16" s="32" t="s">
        <v>156</v>
      </c>
      <c r="Q16" s="396"/>
      <c r="R16" s="396"/>
      <c r="S16" s="396"/>
      <c r="T16" s="396"/>
      <c r="U16" s="14" t="s">
        <v>158</v>
      </c>
      <c r="W16" s="394"/>
      <c r="X16" s="394"/>
      <c r="Y16" s="394"/>
      <c r="Z16" s="394"/>
      <c r="AA16" s="395"/>
    </row>
    <row r="17" spans="1:23" ht="6" customHeight="1">
      <c r="A17" s="385"/>
      <c r="B17" s="31"/>
      <c r="C17" s="32"/>
      <c r="D17" s="390"/>
      <c r="E17" s="390"/>
      <c r="F17" s="390"/>
      <c r="G17" s="390"/>
      <c r="H17" s="391"/>
      <c r="I17" s="31"/>
      <c r="J17" s="32"/>
      <c r="K17" s="36"/>
      <c r="M17" s="38"/>
      <c r="N17" s="97"/>
      <c r="O17" s="36"/>
      <c r="P17" s="32"/>
      <c r="Q17" s="32"/>
      <c r="R17" s="396"/>
      <c r="S17" s="396"/>
      <c r="T17" s="396"/>
      <c r="U17" s="14"/>
      <c r="W17" s="32"/>
    </row>
    <row r="18" spans="1:23" ht="19.5" customHeight="1">
      <c r="A18" s="385"/>
      <c r="B18" s="31"/>
      <c r="C18" s="32"/>
      <c r="D18" s="390" t="s">
        <v>192</v>
      </c>
      <c r="E18" s="399"/>
      <c r="F18" s="399"/>
      <c r="G18" s="399"/>
      <c r="H18" s="400"/>
      <c r="I18" s="146"/>
      <c r="J18" s="147">
        <f>ROUNDDOWN(J16/40,1)</f>
        <v>0</v>
      </c>
      <c r="K18" s="148" t="s">
        <v>13</v>
      </c>
      <c r="M18" s="38"/>
      <c r="N18" s="97"/>
      <c r="O18" s="36"/>
      <c r="P18" s="32" t="s">
        <v>152</v>
      </c>
      <c r="Q18" s="32"/>
      <c r="R18" s="396"/>
      <c r="S18" s="396"/>
      <c r="T18" s="396"/>
      <c r="U18" s="14" t="s">
        <v>151</v>
      </c>
      <c r="W18" s="32"/>
    </row>
    <row r="19" spans="1:21" ht="14.25" customHeight="1">
      <c r="A19" s="385"/>
      <c r="B19" s="31"/>
      <c r="C19" s="32"/>
      <c r="D19" s="401"/>
      <c r="E19" s="401"/>
      <c r="F19" s="401"/>
      <c r="G19" s="401"/>
      <c r="H19" s="402"/>
      <c r="K19" s="36"/>
      <c r="M19" s="38"/>
      <c r="N19" s="97"/>
      <c r="O19" s="36"/>
      <c r="P19" s="32" t="s">
        <v>153</v>
      </c>
      <c r="Q19" s="32"/>
      <c r="R19" s="128"/>
      <c r="S19" s="128"/>
      <c r="T19" s="128"/>
      <c r="U19" s="14" t="s">
        <v>39</v>
      </c>
    </row>
    <row r="20" spans="1:21" ht="19.5" customHeight="1">
      <c r="A20" s="385"/>
      <c r="B20" s="31"/>
      <c r="C20" s="32"/>
      <c r="D20" s="390" t="s">
        <v>191</v>
      </c>
      <c r="E20" s="390"/>
      <c r="F20" s="390"/>
      <c r="G20" s="390"/>
      <c r="H20" s="391"/>
      <c r="I20" s="31"/>
      <c r="J20" s="70"/>
      <c r="K20" s="36" t="s">
        <v>155</v>
      </c>
      <c r="M20" s="41"/>
      <c r="N20" s="98"/>
      <c r="O20" s="66"/>
      <c r="P20" s="34" t="s">
        <v>160</v>
      </c>
      <c r="Q20" s="34"/>
      <c r="R20" s="397"/>
      <c r="S20" s="397"/>
      <c r="T20" s="397"/>
      <c r="U20" s="15" t="s">
        <v>39</v>
      </c>
    </row>
    <row r="21" spans="1:18" ht="26.25" customHeight="1">
      <c r="A21" s="385"/>
      <c r="B21" s="31"/>
      <c r="C21" s="32"/>
      <c r="D21" s="390"/>
      <c r="E21" s="390"/>
      <c r="F21" s="390"/>
      <c r="G21" s="390"/>
      <c r="H21" s="391"/>
      <c r="I21" s="31"/>
      <c r="J21" s="32"/>
      <c r="K21" s="36"/>
      <c r="M21" s="101"/>
      <c r="N21" s="99"/>
      <c r="O21" s="99"/>
      <c r="P21" s="99"/>
      <c r="Q21" s="99"/>
      <c r="R21" s="99"/>
    </row>
    <row r="22" spans="1:18" ht="19.5" customHeight="1">
      <c r="A22" s="385"/>
      <c r="B22" s="31"/>
      <c r="C22" s="32"/>
      <c r="D22" s="392"/>
      <c r="E22" s="392"/>
      <c r="F22" s="392"/>
      <c r="G22" s="392"/>
      <c r="H22" s="393"/>
      <c r="I22" s="146"/>
      <c r="J22" s="147">
        <f>ROUNDDOWN(J20/40,1)</f>
        <v>0</v>
      </c>
      <c r="K22" s="148" t="s">
        <v>13</v>
      </c>
      <c r="M22" s="101" t="s">
        <v>83</v>
      </c>
      <c r="N22" s="99"/>
      <c r="O22" s="99"/>
      <c r="P22" s="99"/>
      <c r="Q22" s="99"/>
      <c r="R22" s="99"/>
    </row>
    <row r="23" spans="1:13" ht="13.5" customHeight="1">
      <c r="A23" s="385"/>
      <c r="B23" s="31"/>
      <c r="C23" s="32"/>
      <c r="D23" s="171"/>
      <c r="E23" s="176"/>
      <c r="F23" s="176"/>
      <c r="G23" s="176"/>
      <c r="H23" s="177"/>
      <c r="K23" s="36"/>
      <c r="M23" s="101" t="s">
        <v>89</v>
      </c>
    </row>
    <row r="24" spans="1:11" ht="26.25" customHeight="1">
      <c r="A24" s="385"/>
      <c r="B24" s="161"/>
      <c r="C24" s="162"/>
      <c r="D24" s="174" t="s">
        <v>136</v>
      </c>
      <c r="E24" s="172"/>
      <c r="F24" s="172"/>
      <c r="G24" s="172"/>
      <c r="H24" s="170"/>
      <c r="I24" s="105"/>
      <c r="J24" s="173"/>
      <c r="K24" s="36"/>
    </row>
    <row r="25" spans="1:11" ht="10.5" customHeight="1">
      <c r="A25" s="385"/>
      <c r="B25" s="161"/>
      <c r="C25" s="162"/>
      <c r="D25" s="172"/>
      <c r="E25" s="172"/>
      <c r="F25" s="172"/>
      <c r="G25" s="172"/>
      <c r="H25" s="170"/>
      <c r="I25" s="105"/>
      <c r="J25" s="32"/>
      <c r="K25" s="36"/>
    </row>
    <row r="26" spans="1:11" ht="19.5" customHeight="1">
      <c r="A26" s="385"/>
      <c r="B26" s="161"/>
      <c r="C26" s="162"/>
      <c r="D26" s="163"/>
      <c r="E26" s="164"/>
      <c r="F26" s="164"/>
      <c r="G26" s="164"/>
      <c r="H26" s="165"/>
      <c r="I26" s="146"/>
      <c r="J26" s="147"/>
      <c r="K26" s="148"/>
    </row>
    <row r="27" spans="1:11" ht="15" customHeight="1">
      <c r="A27" s="385"/>
      <c r="B27" s="31"/>
      <c r="C27" s="32"/>
      <c r="D27" s="145"/>
      <c r="E27" s="149"/>
      <c r="F27" s="149"/>
      <c r="G27" s="149"/>
      <c r="H27" s="150"/>
      <c r="I27" s="146"/>
      <c r="J27" s="147"/>
      <c r="K27" s="148"/>
    </row>
    <row r="28" spans="1:14" ht="20.25" customHeight="1">
      <c r="A28" s="385"/>
      <c r="B28" s="19" t="s">
        <v>65</v>
      </c>
      <c r="C28" s="27"/>
      <c r="D28" s="27"/>
      <c r="E28" s="27"/>
      <c r="F28" s="27"/>
      <c r="G28" s="27"/>
      <c r="H28" s="30"/>
      <c r="I28" s="19"/>
      <c r="J28" s="151">
        <f>J13+J14+J15</f>
        <v>0</v>
      </c>
      <c r="K28" s="23"/>
      <c r="M28" s="1" t="s">
        <v>154</v>
      </c>
      <c r="N28" s="69"/>
    </row>
    <row r="29" spans="1:13" ht="19.5" customHeight="1">
      <c r="A29" s="386"/>
      <c r="B29" s="78" t="s">
        <v>66</v>
      </c>
      <c r="C29" s="67"/>
      <c r="D29" s="34"/>
      <c r="E29" s="34"/>
      <c r="F29" s="34"/>
      <c r="G29" s="34"/>
      <c r="H29" s="68"/>
      <c r="I29" s="67"/>
      <c r="J29" s="74"/>
      <c r="K29" s="66" t="s">
        <v>13</v>
      </c>
      <c r="M29" s="1" t="s">
        <v>162</v>
      </c>
    </row>
    <row r="30" ht="4.5" customHeight="1"/>
    <row r="31" spans="1:20" ht="19.5" customHeight="1">
      <c r="A31" s="379" t="s">
        <v>69</v>
      </c>
      <c r="B31" s="379"/>
      <c r="C31" s="379"/>
      <c r="D31" s="379"/>
      <c r="E31" s="379"/>
      <c r="F31" s="379"/>
      <c r="G31" s="379"/>
      <c r="H31" s="379"/>
      <c r="I31" s="379"/>
      <c r="J31" s="379"/>
      <c r="K31" s="379"/>
      <c r="L31" s="379"/>
      <c r="M31" s="379"/>
      <c r="N31" s="379"/>
      <c r="O31" s="379"/>
      <c r="P31" s="379"/>
      <c r="Q31" s="379"/>
      <c r="R31" s="379"/>
      <c r="S31" s="379"/>
      <c r="T31" s="379"/>
    </row>
    <row r="32" spans="1:21" ht="30" customHeight="1">
      <c r="A32" s="379" t="s">
        <v>81</v>
      </c>
      <c r="B32" s="379"/>
      <c r="C32" s="379"/>
      <c r="D32" s="379"/>
      <c r="E32" s="379"/>
      <c r="F32" s="379"/>
      <c r="G32" s="379"/>
      <c r="H32" s="379"/>
      <c r="I32" s="379"/>
      <c r="J32" s="379"/>
      <c r="K32" s="379"/>
      <c r="L32" s="379"/>
      <c r="M32" s="379"/>
      <c r="N32" s="379"/>
      <c r="O32" s="379"/>
      <c r="P32" s="379"/>
      <c r="Q32" s="379"/>
      <c r="R32" s="379"/>
      <c r="S32" s="379"/>
      <c r="T32" s="379"/>
      <c r="U32" s="379"/>
    </row>
    <row r="33" ht="19.5" customHeight="1">
      <c r="A33" s="1" t="s">
        <v>75</v>
      </c>
    </row>
    <row r="34" spans="1:21" ht="19.5" customHeight="1">
      <c r="A34" s="377"/>
      <c r="B34" s="378"/>
      <c r="C34" s="378"/>
      <c r="D34" s="378"/>
      <c r="E34" s="378"/>
      <c r="F34" s="378"/>
      <c r="G34" s="378"/>
      <c r="H34" s="378"/>
      <c r="I34" s="378"/>
      <c r="J34" s="378"/>
      <c r="K34" s="378"/>
      <c r="L34" s="378"/>
      <c r="M34" s="378"/>
      <c r="N34" s="378"/>
      <c r="O34" s="378"/>
      <c r="P34" s="378"/>
      <c r="Q34" s="378"/>
      <c r="R34" s="378"/>
      <c r="S34" s="378"/>
      <c r="T34" s="378"/>
      <c r="U34" s="378"/>
    </row>
    <row r="35" ht="19.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22">
    <mergeCell ref="A3:C3"/>
    <mergeCell ref="A5:A12"/>
    <mergeCell ref="I5:K7"/>
    <mergeCell ref="N5:O5"/>
    <mergeCell ref="P5:U5"/>
    <mergeCell ref="N7:N8"/>
    <mergeCell ref="O7:O8"/>
    <mergeCell ref="W16:AA16"/>
    <mergeCell ref="R17:T17"/>
    <mergeCell ref="R18:T18"/>
    <mergeCell ref="R20:T20"/>
    <mergeCell ref="R14:T14"/>
    <mergeCell ref="D16:H17"/>
    <mergeCell ref="Q16:T16"/>
    <mergeCell ref="D18:H19"/>
    <mergeCell ref="A34:U34"/>
    <mergeCell ref="A31:T31"/>
    <mergeCell ref="A32:U32"/>
    <mergeCell ref="I9:K9"/>
    <mergeCell ref="A13:A29"/>
    <mergeCell ref="B14:H14"/>
    <mergeCell ref="D20:H22"/>
  </mergeCells>
  <conditionalFormatting sqref="J28 D8:H8 J8 J12 J15">
    <cfRule type="cellIs" priority="1" dxfId="4" operator="equal" stopIfTrue="1">
      <formula>0</formula>
    </cfRule>
  </conditionalFormatting>
  <printOptions horizontalCentered="1"/>
  <pageMargins left="0.5118110236220472" right="0.3937007874015748" top="0.6299212598425197" bottom="0" header="0.5118110236220472" footer="0.11811023622047245"/>
  <pageSetup horizontalDpi="600" verticalDpi="600" orientation="landscape" paperSize="9" scale="94" r:id="rId4"/>
  <headerFooter alignWithMargins="0">
    <oddFooter>&amp;C31</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A34"/>
  <sheetViews>
    <sheetView tabSelected="1" view="pageBreakPreview" zoomScaleSheetLayoutView="100" zoomScalePageLayoutView="0" workbookViewId="0" topLeftCell="A1">
      <selection activeCell="AA7" sqref="AA7"/>
    </sheetView>
  </sheetViews>
  <sheetFormatPr defaultColWidth="9.00390625" defaultRowHeight="13.5"/>
  <cols>
    <col min="1" max="1" width="3.00390625" style="1" customWidth="1"/>
    <col min="2" max="2" width="2.75390625" style="1" customWidth="1"/>
    <col min="3" max="3" width="15.625" style="1" customWidth="1"/>
    <col min="4" max="7" width="8.375" style="1" customWidth="1"/>
    <col min="8" max="8" width="20.875" style="1" customWidth="1"/>
    <col min="9" max="9" width="2.00390625" style="1" customWidth="1"/>
    <col min="10" max="10" width="6.875" style="1" customWidth="1"/>
    <col min="11" max="11" width="4.75390625" style="16" bestFit="1" customWidth="1"/>
    <col min="12" max="12" width="5.625" style="1" customWidth="1"/>
    <col min="13" max="13" width="13.00390625" style="1" customWidth="1"/>
    <col min="14" max="14" width="5.375" style="1" customWidth="1"/>
    <col min="15" max="16" width="2.375" style="1" customWidth="1"/>
    <col min="17" max="17" width="5.875" style="1" customWidth="1"/>
    <col min="18" max="18" width="6.25390625" style="1" customWidth="1"/>
    <col min="19" max="19" width="7.00390625" style="1" customWidth="1"/>
    <col min="20" max="20" width="7.375" style="1" customWidth="1"/>
    <col min="21" max="21" width="2.25390625" style="1" customWidth="1"/>
    <col min="22" max="25" width="9.00390625" style="1" customWidth="1"/>
    <col min="26" max="26" width="8.75390625" style="1" customWidth="1"/>
    <col min="27" max="30" width="9.00390625" style="1" hidden="1" customWidth="1"/>
    <col min="31" max="16384" width="9.00390625" style="1" customWidth="1"/>
  </cols>
  <sheetData>
    <row r="1" ht="19.5" customHeight="1">
      <c r="A1" s="1" t="s">
        <v>0</v>
      </c>
    </row>
    <row r="2" ht="7.5" customHeight="1">
      <c r="D2" s="64"/>
    </row>
    <row r="3" spans="1:13" ht="19.5" customHeight="1">
      <c r="A3" s="403" t="s">
        <v>100</v>
      </c>
      <c r="B3" s="403"/>
      <c r="C3" s="403"/>
      <c r="M3" s="1" t="s">
        <v>18</v>
      </c>
    </row>
    <row r="4" ht="6.75" customHeight="1"/>
    <row r="5" spans="1:21" ht="19.5" customHeight="1">
      <c r="A5" s="383" t="s">
        <v>19</v>
      </c>
      <c r="B5" s="6" t="s">
        <v>189</v>
      </c>
      <c r="C5" s="6"/>
      <c r="D5" s="6"/>
      <c r="E5" s="6"/>
      <c r="F5" s="6"/>
      <c r="G5" s="6"/>
      <c r="H5" s="6"/>
      <c r="I5" s="405" t="s">
        <v>40</v>
      </c>
      <c r="J5" s="405"/>
      <c r="K5" s="406"/>
      <c r="M5" s="42" t="s">
        <v>25</v>
      </c>
      <c r="N5" s="409" t="s">
        <v>26</v>
      </c>
      <c r="O5" s="410"/>
      <c r="P5" s="409" t="s">
        <v>27</v>
      </c>
      <c r="Q5" s="411"/>
      <c r="R5" s="411"/>
      <c r="S5" s="411"/>
      <c r="T5" s="411"/>
      <c r="U5" s="410"/>
    </row>
    <row r="6" spans="1:21" ht="19.5" customHeight="1">
      <c r="A6" s="385"/>
      <c r="B6" s="18"/>
      <c r="C6" s="2" t="s">
        <v>3</v>
      </c>
      <c r="D6" s="9" t="s">
        <v>4</v>
      </c>
      <c r="E6" s="9" t="s">
        <v>5</v>
      </c>
      <c r="F6" s="9" t="s">
        <v>6</v>
      </c>
      <c r="G6" s="9" t="s">
        <v>7</v>
      </c>
      <c r="H6" s="9" t="s">
        <v>8</v>
      </c>
      <c r="I6" s="407"/>
      <c r="J6" s="407"/>
      <c r="K6" s="408"/>
      <c r="M6" s="38" t="s">
        <v>28</v>
      </c>
      <c r="N6" s="75">
        <v>1</v>
      </c>
      <c r="O6" s="37" t="s">
        <v>13</v>
      </c>
      <c r="P6" s="32"/>
      <c r="Q6" s="32"/>
      <c r="R6" s="32"/>
      <c r="S6" s="32"/>
      <c r="T6" s="32"/>
      <c r="U6" s="39"/>
    </row>
    <row r="7" spans="1:21" ht="19.5" customHeight="1">
      <c r="A7" s="385"/>
      <c r="B7" s="28"/>
      <c r="C7" s="2" t="s">
        <v>20</v>
      </c>
      <c r="D7" s="71">
        <v>7</v>
      </c>
      <c r="E7" s="71">
        <v>18</v>
      </c>
      <c r="F7" s="71">
        <v>21</v>
      </c>
      <c r="G7" s="71">
        <v>22</v>
      </c>
      <c r="H7" s="71">
        <v>39</v>
      </c>
      <c r="I7" s="407"/>
      <c r="J7" s="407"/>
      <c r="K7" s="408"/>
      <c r="M7" s="43" t="s">
        <v>29</v>
      </c>
      <c r="N7" s="412">
        <v>2</v>
      </c>
      <c r="O7" s="414" t="s">
        <v>13</v>
      </c>
      <c r="P7" s="25" t="s">
        <v>145</v>
      </c>
      <c r="Q7" s="25"/>
      <c r="R7" s="25"/>
      <c r="S7" s="107">
        <v>1</v>
      </c>
      <c r="T7" s="25" t="s">
        <v>13</v>
      </c>
      <c r="U7" s="10"/>
    </row>
    <row r="8" spans="1:21" ht="19.5" customHeight="1">
      <c r="A8" s="385"/>
      <c r="B8" s="28"/>
      <c r="C8" s="2" t="s">
        <v>21</v>
      </c>
      <c r="D8" s="46">
        <f>ROUNDDOWN(D7/3,1)</f>
        <v>2.3</v>
      </c>
      <c r="E8" s="46">
        <f>ROUNDDOWN(E7/6,1)</f>
        <v>3</v>
      </c>
      <c r="F8" s="46">
        <f>ROUNDDOWN(F7/6,1)</f>
        <v>3.5</v>
      </c>
      <c r="G8" s="46">
        <f>ROUNDDOWN(G7/20,1)</f>
        <v>1.1</v>
      </c>
      <c r="H8" s="46">
        <f>ROUNDDOWN(H7/30,1)</f>
        <v>1.3</v>
      </c>
      <c r="I8" s="3" t="s">
        <v>9</v>
      </c>
      <c r="J8" s="24">
        <f>ROUND(SUM(D8:H8),0)</f>
        <v>11</v>
      </c>
      <c r="K8" s="20" t="s">
        <v>13</v>
      </c>
      <c r="M8" s="44" t="s">
        <v>80</v>
      </c>
      <c r="N8" s="413"/>
      <c r="O8" s="415"/>
      <c r="P8" s="35" t="s">
        <v>30</v>
      </c>
      <c r="Q8" s="35"/>
      <c r="R8" s="35"/>
      <c r="S8" s="108">
        <v>1</v>
      </c>
      <c r="T8" s="35" t="s">
        <v>13</v>
      </c>
      <c r="U8" s="12"/>
    </row>
    <row r="9" spans="1:21" ht="19.5" customHeight="1">
      <c r="A9" s="385"/>
      <c r="B9" s="29"/>
      <c r="C9" s="2" t="s">
        <v>22</v>
      </c>
      <c r="D9" s="17" t="s">
        <v>146</v>
      </c>
      <c r="E9" s="17" t="s">
        <v>147</v>
      </c>
      <c r="F9" s="17" t="s">
        <v>147</v>
      </c>
      <c r="G9" s="17" t="s">
        <v>148</v>
      </c>
      <c r="H9" s="17" t="s">
        <v>149</v>
      </c>
      <c r="I9" s="380"/>
      <c r="J9" s="381"/>
      <c r="K9" s="382"/>
      <c r="M9" s="45" t="s">
        <v>150</v>
      </c>
      <c r="N9" s="76">
        <v>3</v>
      </c>
      <c r="O9" s="5" t="s">
        <v>13</v>
      </c>
      <c r="P9" s="24"/>
      <c r="Q9" s="24"/>
      <c r="R9" s="24"/>
      <c r="S9" s="24"/>
      <c r="T9" s="24"/>
      <c r="U9" s="5"/>
    </row>
    <row r="10" spans="1:21" ht="19.5" customHeight="1">
      <c r="A10" s="385"/>
      <c r="B10" s="3" t="s">
        <v>41</v>
      </c>
      <c r="C10" s="24"/>
      <c r="D10" s="24"/>
      <c r="E10" s="24"/>
      <c r="F10" s="24"/>
      <c r="G10" s="24"/>
      <c r="H10" s="4"/>
      <c r="I10" s="3"/>
      <c r="J10" s="72"/>
      <c r="K10" s="20" t="s">
        <v>13</v>
      </c>
      <c r="M10" s="45" t="s">
        <v>31</v>
      </c>
      <c r="N10" s="76"/>
      <c r="O10" s="5" t="s">
        <v>13</v>
      </c>
      <c r="P10" s="24"/>
      <c r="Q10" s="24"/>
      <c r="R10" s="24"/>
      <c r="S10" s="24"/>
      <c r="T10" s="24"/>
      <c r="U10" s="5"/>
    </row>
    <row r="11" spans="1:21" ht="19.5" customHeight="1">
      <c r="A11" s="385"/>
      <c r="B11" s="3" t="s">
        <v>23</v>
      </c>
      <c r="C11" s="24"/>
      <c r="D11" s="24"/>
      <c r="E11" s="24"/>
      <c r="F11" s="24"/>
      <c r="G11" s="24"/>
      <c r="H11" s="4"/>
      <c r="I11" s="3"/>
      <c r="J11" s="72">
        <v>1</v>
      </c>
      <c r="K11" s="20" t="s">
        <v>13</v>
      </c>
      <c r="M11" s="43" t="s">
        <v>32</v>
      </c>
      <c r="N11" s="106">
        <v>1</v>
      </c>
      <c r="O11" s="21" t="s">
        <v>13</v>
      </c>
      <c r="P11" s="25" t="s">
        <v>33</v>
      </c>
      <c r="Q11" s="25"/>
      <c r="R11" s="77"/>
      <c r="S11" s="25" t="s">
        <v>13</v>
      </c>
      <c r="T11" s="25"/>
      <c r="U11" s="10"/>
    </row>
    <row r="12" spans="1:21" ht="19.5" customHeight="1">
      <c r="A12" s="404"/>
      <c r="B12" s="19" t="s">
        <v>67</v>
      </c>
      <c r="C12" s="27"/>
      <c r="D12" s="27"/>
      <c r="E12" s="27"/>
      <c r="F12" s="27"/>
      <c r="G12" s="27"/>
      <c r="H12" s="30"/>
      <c r="I12" s="11"/>
      <c r="J12" s="25">
        <f>J8+J10+J11</f>
        <v>12</v>
      </c>
      <c r="K12" s="21" t="s">
        <v>13</v>
      </c>
      <c r="M12" s="38"/>
      <c r="N12" s="97"/>
      <c r="O12" s="36"/>
      <c r="P12" s="32" t="s">
        <v>34</v>
      </c>
      <c r="Q12" s="32"/>
      <c r="R12" s="70">
        <v>1</v>
      </c>
      <c r="S12" s="32" t="s">
        <v>13</v>
      </c>
      <c r="T12" s="32"/>
      <c r="U12" s="39"/>
    </row>
    <row r="13" spans="1:21" ht="19.5" customHeight="1">
      <c r="A13" s="383" t="s">
        <v>68</v>
      </c>
      <c r="B13" s="175" t="s">
        <v>185</v>
      </c>
      <c r="C13" s="7"/>
      <c r="D13" s="26"/>
      <c r="E13" s="26"/>
      <c r="F13" s="26"/>
      <c r="G13" s="26"/>
      <c r="H13" s="8"/>
      <c r="I13" s="7"/>
      <c r="J13" s="73">
        <v>12</v>
      </c>
      <c r="K13" s="22" t="s">
        <v>13</v>
      </c>
      <c r="M13" s="38"/>
      <c r="N13" s="97"/>
      <c r="O13" s="36"/>
      <c r="P13" s="32" t="s">
        <v>35</v>
      </c>
      <c r="Q13" s="32"/>
      <c r="R13" s="70"/>
      <c r="S13" s="32" t="s">
        <v>13</v>
      </c>
      <c r="T13" s="32"/>
      <c r="U13" s="39"/>
    </row>
    <row r="14" spans="1:21" ht="19.5" customHeight="1">
      <c r="A14" s="384"/>
      <c r="B14" s="387" t="s">
        <v>186</v>
      </c>
      <c r="C14" s="388"/>
      <c r="D14" s="388"/>
      <c r="E14" s="388"/>
      <c r="F14" s="388"/>
      <c r="G14" s="388"/>
      <c r="H14" s="389"/>
      <c r="I14" s="31"/>
      <c r="J14" s="70">
        <v>1</v>
      </c>
      <c r="K14" s="36" t="s">
        <v>13</v>
      </c>
      <c r="M14" s="44"/>
      <c r="N14" s="96"/>
      <c r="O14" s="95"/>
      <c r="P14" s="35" t="s">
        <v>38</v>
      </c>
      <c r="Q14" s="35"/>
      <c r="R14" s="398"/>
      <c r="S14" s="398"/>
      <c r="T14" s="398"/>
      <c r="U14" s="13" t="s">
        <v>151</v>
      </c>
    </row>
    <row r="15" spans="1:21" ht="19.5" customHeight="1">
      <c r="A15" s="385"/>
      <c r="B15" s="28" t="s">
        <v>187</v>
      </c>
      <c r="C15" s="31"/>
      <c r="D15" s="32"/>
      <c r="E15" s="32"/>
      <c r="F15" s="32"/>
      <c r="G15" s="32"/>
      <c r="H15" s="33"/>
      <c r="I15" s="11"/>
      <c r="J15" s="143">
        <f>ROUND(J18+J22+J26,0)</f>
        <v>2</v>
      </c>
      <c r="K15" s="21" t="s">
        <v>13</v>
      </c>
      <c r="M15" s="38" t="s">
        <v>36</v>
      </c>
      <c r="N15" s="106">
        <v>2</v>
      </c>
      <c r="O15" s="21" t="s">
        <v>13</v>
      </c>
      <c r="P15" s="32" t="s">
        <v>37</v>
      </c>
      <c r="Q15" s="32"/>
      <c r="R15" s="32"/>
      <c r="S15" s="32"/>
      <c r="T15" s="40"/>
      <c r="U15" s="14"/>
    </row>
    <row r="16" spans="1:27" ht="19.5" customHeight="1">
      <c r="A16" s="385"/>
      <c r="B16" s="31"/>
      <c r="C16" s="144" t="s">
        <v>24</v>
      </c>
      <c r="D16" s="390" t="s">
        <v>188</v>
      </c>
      <c r="E16" s="390"/>
      <c r="F16" s="390"/>
      <c r="G16" s="390"/>
      <c r="H16" s="391"/>
      <c r="I16" s="31"/>
      <c r="J16" s="70">
        <v>65</v>
      </c>
      <c r="K16" s="36" t="s">
        <v>155</v>
      </c>
      <c r="M16" s="38"/>
      <c r="N16" s="97"/>
      <c r="O16" s="36"/>
      <c r="P16" s="32" t="s">
        <v>156</v>
      </c>
      <c r="Q16" s="396" t="s">
        <v>157</v>
      </c>
      <c r="R16" s="396"/>
      <c r="S16" s="396"/>
      <c r="T16" s="396"/>
      <c r="U16" s="14" t="s">
        <v>158</v>
      </c>
      <c r="W16" s="394"/>
      <c r="X16" s="394"/>
      <c r="Y16" s="394"/>
      <c r="Z16" s="394"/>
      <c r="AA16" s="395"/>
    </row>
    <row r="17" spans="1:23" ht="6.75" customHeight="1">
      <c r="A17" s="385"/>
      <c r="B17" s="31"/>
      <c r="C17" s="32"/>
      <c r="D17" s="390"/>
      <c r="E17" s="390"/>
      <c r="F17" s="390"/>
      <c r="G17" s="390"/>
      <c r="H17" s="391"/>
      <c r="I17" s="31"/>
      <c r="J17" s="32"/>
      <c r="K17" s="36"/>
      <c r="M17" s="38"/>
      <c r="N17" s="97"/>
      <c r="O17" s="36"/>
      <c r="P17" s="32"/>
      <c r="Q17" s="32"/>
      <c r="R17" s="396"/>
      <c r="S17" s="396"/>
      <c r="T17" s="396"/>
      <c r="U17" s="14"/>
      <c r="W17" s="32"/>
    </row>
    <row r="18" spans="1:23" ht="19.5" customHeight="1">
      <c r="A18" s="385"/>
      <c r="B18" s="31"/>
      <c r="C18" s="32"/>
      <c r="D18" s="394" t="s">
        <v>161</v>
      </c>
      <c r="E18" s="394"/>
      <c r="F18" s="394"/>
      <c r="G18" s="394"/>
      <c r="H18" s="395"/>
      <c r="I18" s="146"/>
      <c r="J18" s="147">
        <f>ROUNDDOWN(J16/40,1)</f>
        <v>1.6</v>
      </c>
      <c r="K18" s="148" t="s">
        <v>13</v>
      </c>
      <c r="M18" s="38"/>
      <c r="N18" s="97"/>
      <c r="O18" s="36"/>
      <c r="P18" s="32" t="s">
        <v>152</v>
      </c>
      <c r="Q18" s="32"/>
      <c r="R18" s="396" t="s">
        <v>157</v>
      </c>
      <c r="S18" s="396"/>
      <c r="T18" s="396"/>
      <c r="U18" s="14" t="s">
        <v>151</v>
      </c>
      <c r="W18" s="32"/>
    </row>
    <row r="19" spans="1:21" ht="14.25" customHeight="1">
      <c r="A19" s="385"/>
      <c r="B19" s="31"/>
      <c r="C19" s="32"/>
      <c r="D19" s="79"/>
      <c r="E19" s="79"/>
      <c r="F19" s="79"/>
      <c r="G19" s="79"/>
      <c r="H19" s="167"/>
      <c r="K19" s="36"/>
      <c r="M19" s="38"/>
      <c r="N19" s="97"/>
      <c r="O19" s="36"/>
      <c r="P19" s="32" t="s">
        <v>153</v>
      </c>
      <c r="Q19" s="32"/>
      <c r="R19" s="128" t="s">
        <v>159</v>
      </c>
      <c r="S19" s="128"/>
      <c r="T19" s="128"/>
      <c r="U19" s="14" t="s">
        <v>39</v>
      </c>
    </row>
    <row r="20" spans="1:21" ht="19.5" customHeight="1">
      <c r="A20" s="385"/>
      <c r="B20" s="31"/>
      <c r="C20" s="32"/>
      <c r="D20" s="416" t="s">
        <v>193</v>
      </c>
      <c r="E20" s="401"/>
      <c r="F20" s="401"/>
      <c r="G20" s="401"/>
      <c r="H20" s="402"/>
      <c r="I20" s="31"/>
      <c r="J20" s="70">
        <v>30</v>
      </c>
      <c r="K20" s="36" t="s">
        <v>155</v>
      </c>
      <c r="M20" s="41"/>
      <c r="N20" s="98"/>
      <c r="O20" s="66"/>
      <c r="P20" s="34" t="s">
        <v>160</v>
      </c>
      <c r="Q20" s="34"/>
      <c r="R20" s="397"/>
      <c r="S20" s="397"/>
      <c r="T20" s="397"/>
      <c r="U20" s="15" t="s">
        <v>39</v>
      </c>
    </row>
    <row r="21" spans="1:18" ht="18" customHeight="1">
      <c r="A21" s="385"/>
      <c r="B21" s="31"/>
      <c r="C21" s="32"/>
      <c r="D21" s="401"/>
      <c r="E21" s="401"/>
      <c r="F21" s="401"/>
      <c r="G21" s="401"/>
      <c r="H21" s="402"/>
      <c r="I21" s="31"/>
      <c r="J21" s="32"/>
      <c r="K21" s="36"/>
      <c r="N21" s="178"/>
      <c r="O21" s="178"/>
      <c r="P21" s="178"/>
      <c r="Q21" s="178"/>
      <c r="R21" s="178"/>
    </row>
    <row r="22" spans="1:18" ht="19.5" customHeight="1">
      <c r="A22" s="385"/>
      <c r="B22" s="31"/>
      <c r="C22" s="32"/>
      <c r="D22" s="401"/>
      <c r="E22" s="401"/>
      <c r="F22" s="401"/>
      <c r="G22" s="401"/>
      <c r="H22" s="402"/>
      <c r="I22" s="146"/>
      <c r="J22" s="147">
        <f>ROUNDDOWN(J20/40,1)</f>
        <v>0.7</v>
      </c>
      <c r="K22" s="148" t="s">
        <v>13</v>
      </c>
      <c r="M22" s="1" t="s">
        <v>83</v>
      </c>
      <c r="N22" s="178"/>
      <c r="O22" s="178"/>
      <c r="P22" s="178"/>
      <c r="Q22" s="178"/>
      <c r="R22" s="178"/>
    </row>
    <row r="23" spans="1:13" ht="13.5" customHeight="1">
      <c r="A23" s="385"/>
      <c r="B23" s="31"/>
      <c r="C23" s="32"/>
      <c r="D23" s="416"/>
      <c r="E23" s="401"/>
      <c r="F23" s="401"/>
      <c r="G23" s="401"/>
      <c r="H23" s="402"/>
      <c r="K23" s="36"/>
      <c r="M23" s="1" t="s">
        <v>89</v>
      </c>
    </row>
    <row r="24" spans="1:11" ht="26.25" customHeight="1">
      <c r="A24" s="385"/>
      <c r="B24" s="31"/>
      <c r="C24" s="32"/>
      <c r="D24" s="401"/>
      <c r="E24" s="401"/>
      <c r="F24" s="401"/>
      <c r="G24" s="401"/>
      <c r="H24" s="402"/>
      <c r="I24" s="31"/>
      <c r="J24" s="173"/>
      <c r="K24" s="148"/>
    </row>
    <row r="25" spans="1:11" ht="10.5" customHeight="1">
      <c r="A25" s="385"/>
      <c r="B25" s="31"/>
      <c r="C25" s="32"/>
      <c r="D25" s="401"/>
      <c r="E25" s="401"/>
      <c r="F25" s="401"/>
      <c r="G25" s="401"/>
      <c r="H25" s="402"/>
      <c r="I25" s="31"/>
      <c r="J25" s="179"/>
      <c r="K25" s="148"/>
    </row>
    <row r="26" spans="1:11" ht="19.5" customHeight="1">
      <c r="A26" s="385"/>
      <c r="B26" s="31"/>
      <c r="C26" s="32"/>
      <c r="D26" s="166"/>
      <c r="E26" s="168"/>
      <c r="F26" s="168"/>
      <c r="G26" s="168"/>
      <c r="H26" s="169"/>
      <c r="I26" s="146"/>
      <c r="J26" s="147"/>
      <c r="K26" s="148"/>
    </row>
    <row r="27" spans="1:11" ht="15" customHeight="1">
      <c r="A27" s="385"/>
      <c r="B27" s="31"/>
      <c r="C27" s="32"/>
      <c r="D27" s="166"/>
      <c r="E27" s="168"/>
      <c r="F27" s="168"/>
      <c r="G27" s="168"/>
      <c r="H27" s="169"/>
      <c r="I27" s="146"/>
      <c r="J27" s="147"/>
      <c r="K27" s="148"/>
    </row>
    <row r="28" spans="1:14" ht="20.25" customHeight="1">
      <c r="A28" s="385"/>
      <c r="B28" s="19" t="s">
        <v>65</v>
      </c>
      <c r="C28" s="27"/>
      <c r="D28" s="27"/>
      <c r="E28" s="27"/>
      <c r="F28" s="27"/>
      <c r="G28" s="27"/>
      <c r="H28" s="30"/>
      <c r="I28" s="19"/>
      <c r="J28" s="151">
        <f>J13+J14+J15</f>
        <v>15</v>
      </c>
      <c r="K28" s="23"/>
      <c r="M28" s="1" t="s">
        <v>154</v>
      </c>
      <c r="N28" s="69"/>
    </row>
    <row r="29" spans="1:13" ht="19.5" customHeight="1">
      <c r="A29" s="386"/>
      <c r="B29" s="78" t="s">
        <v>66</v>
      </c>
      <c r="C29" s="67"/>
      <c r="D29" s="34"/>
      <c r="E29" s="34"/>
      <c r="F29" s="34"/>
      <c r="G29" s="34"/>
      <c r="H29" s="68"/>
      <c r="I29" s="67"/>
      <c r="J29" s="74">
        <v>3</v>
      </c>
      <c r="K29" s="66" t="s">
        <v>13</v>
      </c>
      <c r="M29" s="1" t="s">
        <v>162</v>
      </c>
    </row>
    <row r="30" ht="4.5" customHeight="1"/>
    <row r="31" spans="1:20" ht="19.5" customHeight="1">
      <c r="A31" s="379" t="s">
        <v>69</v>
      </c>
      <c r="B31" s="379"/>
      <c r="C31" s="379"/>
      <c r="D31" s="379"/>
      <c r="E31" s="379"/>
      <c r="F31" s="379"/>
      <c r="G31" s="379"/>
      <c r="H31" s="379"/>
      <c r="I31" s="379"/>
      <c r="J31" s="379"/>
      <c r="K31" s="379"/>
      <c r="L31" s="379"/>
      <c r="M31" s="379"/>
      <c r="N31" s="379"/>
      <c r="O31" s="379"/>
      <c r="P31" s="379"/>
      <c r="Q31" s="379"/>
      <c r="R31" s="379"/>
      <c r="S31" s="379"/>
      <c r="T31" s="379"/>
    </row>
    <row r="32" spans="1:21" ht="30" customHeight="1">
      <c r="A32" s="379" t="s">
        <v>81</v>
      </c>
      <c r="B32" s="379"/>
      <c r="C32" s="379"/>
      <c r="D32" s="379"/>
      <c r="E32" s="379"/>
      <c r="F32" s="379"/>
      <c r="G32" s="379"/>
      <c r="H32" s="379"/>
      <c r="I32" s="379"/>
      <c r="J32" s="379"/>
      <c r="K32" s="379"/>
      <c r="L32" s="379"/>
      <c r="M32" s="379"/>
      <c r="N32" s="379"/>
      <c r="O32" s="379"/>
      <c r="P32" s="379"/>
      <c r="Q32" s="379"/>
      <c r="R32" s="379"/>
      <c r="S32" s="379"/>
      <c r="T32" s="379"/>
      <c r="U32" s="379"/>
    </row>
    <row r="33" ht="19.5" customHeight="1">
      <c r="A33" s="1" t="s">
        <v>75</v>
      </c>
    </row>
    <row r="34" spans="1:21" ht="19.5" customHeight="1">
      <c r="A34" s="377"/>
      <c r="B34" s="378"/>
      <c r="C34" s="378"/>
      <c r="D34" s="378"/>
      <c r="E34" s="378"/>
      <c r="F34" s="378"/>
      <c r="G34" s="378"/>
      <c r="H34" s="378"/>
      <c r="I34" s="378"/>
      <c r="J34" s="378"/>
      <c r="K34" s="378"/>
      <c r="L34" s="378"/>
      <c r="M34" s="378"/>
      <c r="N34" s="378"/>
      <c r="O34" s="378"/>
      <c r="P34" s="378"/>
      <c r="Q34" s="378"/>
      <c r="R34" s="378"/>
      <c r="S34" s="378"/>
      <c r="T34" s="378"/>
      <c r="U34" s="378"/>
    </row>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23">
    <mergeCell ref="A3:C3"/>
    <mergeCell ref="A5:A12"/>
    <mergeCell ref="I5:K7"/>
    <mergeCell ref="N5:O5"/>
    <mergeCell ref="P5:U5"/>
    <mergeCell ref="N7:N8"/>
    <mergeCell ref="O7:O8"/>
    <mergeCell ref="W16:AA16"/>
    <mergeCell ref="R17:T17"/>
    <mergeCell ref="R18:T18"/>
    <mergeCell ref="R20:T20"/>
    <mergeCell ref="R14:T14"/>
    <mergeCell ref="D16:H17"/>
    <mergeCell ref="Q16:T16"/>
    <mergeCell ref="D20:H22"/>
    <mergeCell ref="A34:U34"/>
    <mergeCell ref="A31:T31"/>
    <mergeCell ref="A32:U32"/>
    <mergeCell ref="I9:K9"/>
    <mergeCell ref="A13:A29"/>
    <mergeCell ref="B14:H14"/>
    <mergeCell ref="D23:H25"/>
    <mergeCell ref="D18:H18"/>
  </mergeCells>
  <conditionalFormatting sqref="J28 D8:H8 J8 J12 J15">
    <cfRule type="cellIs" priority="1" dxfId="4" operator="equal" stopIfTrue="1">
      <formula>0</formula>
    </cfRule>
  </conditionalFormatting>
  <printOptions horizontalCentered="1"/>
  <pageMargins left="0.5118110236220472" right="0.3937007874015748" top="0.6299212598425197" bottom="0" header="0.5118110236220472" footer="0.11811023622047245"/>
  <pageSetup horizontalDpi="600" verticalDpi="600" orientation="landscape" paperSize="9" scale="94" r:id="rId4"/>
  <headerFooter alignWithMargins="0">
    <oddFooter>&amp;C31</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Z26"/>
  <sheetViews>
    <sheetView tabSelected="1" zoomScalePageLayoutView="0" workbookViewId="0" topLeftCell="A1">
      <selection activeCell="AA7" sqref="AA7"/>
    </sheetView>
  </sheetViews>
  <sheetFormatPr defaultColWidth="9.00390625" defaultRowHeight="13.5"/>
  <cols>
    <col min="1" max="1" width="4.50390625" style="1" customWidth="1"/>
    <col min="2" max="2" width="10.75390625" style="1" customWidth="1"/>
    <col min="3" max="3" width="17.25390625" style="1" customWidth="1"/>
    <col min="4" max="4" width="11.625" style="1" bestFit="1" customWidth="1"/>
    <col min="5" max="5" width="10.00390625" style="16" customWidth="1"/>
    <col min="6" max="8" width="10.625" style="16" customWidth="1"/>
    <col min="9" max="9" width="2.625" style="1" customWidth="1"/>
    <col min="10" max="10" width="4.50390625" style="1" customWidth="1"/>
    <col min="11" max="11" width="9.625" style="1" customWidth="1"/>
    <col min="12" max="12" width="17.25390625" style="1" customWidth="1"/>
    <col min="13" max="13" width="11.625" style="1" bestFit="1" customWidth="1"/>
    <col min="14" max="14" width="10.00390625" style="16" customWidth="1"/>
    <col min="15" max="15" width="10.625" style="1" customWidth="1"/>
    <col min="16" max="17" width="10.625" style="16" customWidth="1"/>
    <col min="18" max="18" width="2.75390625" style="1" customWidth="1"/>
    <col min="19" max="19" width="13.00390625" style="1" customWidth="1"/>
    <col min="20" max="20" width="5.375" style="1" customWidth="1"/>
    <col min="21" max="22" width="2.375" style="1" customWidth="1"/>
    <col min="23" max="23" width="5.875" style="1" customWidth="1"/>
    <col min="24" max="24" width="6.25390625" style="1" customWidth="1"/>
    <col min="25" max="25" width="7.00390625" style="1" customWidth="1"/>
    <col min="26" max="26" width="7.375" style="1" customWidth="1"/>
    <col min="27" max="27" width="2.25390625" style="1" customWidth="1"/>
    <col min="28" max="31" width="9.00390625" style="1" customWidth="1"/>
    <col min="32" max="32" width="8.75390625" style="1" customWidth="1"/>
    <col min="33" max="36" width="9.00390625" style="1" hidden="1" customWidth="1"/>
    <col min="37" max="16384" width="9.00390625" style="1" customWidth="1"/>
  </cols>
  <sheetData>
    <row r="1" spans="1:26" ht="19.5" customHeight="1">
      <c r="A1" s="79" t="s">
        <v>95</v>
      </c>
      <c r="B1" s="79"/>
      <c r="C1" s="79"/>
      <c r="D1" s="79" t="s">
        <v>184</v>
      </c>
      <c r="F1" s="160"/>
      <c r="I1" s="79"/>
      <c r="J1" s="79"/>
      <c r="K1" s="79"/>
      <c r="L1" s="79"/>
      <c r="M1" s="79"/>
      <c r="O1" s="79"/>
      <c r="P1" s="79"/>
      <c r="Q1" s="79"/>
      <c r="R1" s="79"/>
      <c r="S1" s="79"/>
      <c r="T1" s="79"/>
      <c r="U1" s="79"/>
      <c r="V1" s="79"/>
      <c r="W1" s="79"/>
      <c r="X1" s="79"/>
      <c r="Y1" s="79"/>
      <c r="Z1" s="79"/>
    </row>
    <row r="2" spans="1:17" ht="42.75" customHeight="1">
      <c r="A2" s="152" t="s">
        <v>70</v>
      </c>
      <c r="B2" s="152" t="s">
        <v>72</v>
      </c>
      <c r="C2" s="152" t="s">
        <v>73</v>
      </c>
      <c r="D2" s="153" t="s">
        <v>82</v>
      </c>
      <c r="E2" s="154" t="s">
        <v>74</v>
      </c>
      <c r="F2" s="154" t="s">
        <v>90</v>
      </c>
      <c r="G2" s="154" t="s">
        <v>91</v>
      </c>
      <c r="H2" s="155" t="s">
        <v>164</v>
      </c>
      <c r="J2" s="152" t="s">
        <v>70</v>
      </c>
      <c r="K2" s="152" t="s">
        <v>72</v>
      </c>
      <c r="L2" s="152" t="s">
        <v>73</v>
      </c>
      <c r="M2" s="153" t="s">
        <v>82</v>
      </c>
      <c r="N2" s="154" t="s">
        <v>74</v>
      </c>
      <c r="O2" s="154" t="s">
        <v>90</v>
      </c>
      <c r="P2" s="154" t="s">
        <v>91</v>
      </c>
      <c r="Q2" s="155" t="s">
        <v>164</v>
      </c>
    </row>
    <row r="3" spans="1:17" ht="24.75" customHeight="1">
      <c r="A3" s="80">
        <v>1</v>
      </c>
      <c r="B3" s="81"/>
      <c r="C3" s="81"/>
      <c r="D3" s="80" t="s">
        <v>76</v>
      </c>
      <c r="E3" s="80" t="s">
        <v>71</v>
      </c>
      <c r="F3" s="156"/>
      <c r="G3" s="156"/>
      <c r="H3" s="156"/>
      <c r="J3" s="80">
        <v>21</v>
      </c>
      <c r="K3" s="81"/>
      <c r="L3" s="81"/>
      <c r="M3" s="80" t="s">
        <v>76</v>
      </c>
      <c r="N3" s="80" t="s">
        <v>71</v>
      </c>
      <c r="O3" s="156"/>
      <c r="P3" s="156"/>
      <c r="Q3" s="156"/>
    </row>
    <row r="4" spans="1:17" ht="24.75" customHeight="1">
      <c r="A4" s="80">
        <v>2</v>
      </c>
      <c r="B4" s="81"/>
      <c r="C4" s="81"/>
      <c r="D4" s="80" t="s">
        <v>76</v>
      </c>
      <c r="E4" s="80" t="s">
        <v>71</v>
      </c>
      <c r="F4" s="156"/>
      <c r="G4" s="156"/>
      <c r="H4" s="156"/>
      <c r="J4" s="80">
        <v>22</v>
      </c>
      <c r="K4" s="81"/>
      <c r="L4" s="81"/>
      <c r="M4" s="80" t="s">
        <v>76</v>
      </c>
      <c r="N4" s="80" t="s">
        <v>71</v>
      </c>
      <c r="O4" s="156"/>
      <c r="P4" s="156"/>
      <c r="Q4" s="156"/>
    </row>
    <row r="5" spans="1:17" ht="24.75" customHeight="1">
      <c r="A5" s="80">
        <v>3</v>
      </c>
      <c r="B5" s="81"/>
      <c r="C5" s="81"/>
      <c r="D5" s="80" t="s">
        <v>76</v>
      </c>
      <c r="E5" s="80" t="s">
        <v>71</v>
      </c>
      <c r="F5" s="156"/>
      <c r="G5" s="156"/>
      <c r="H5" s="156"/>
      <c r="J5" s="80">
        <v>23</v>
      </c>
      <c r="K5" s="81"/>
      <c r="L5" s="81"/>
      <c r="M5" s="80" t="s">
        <v>76</v>
      </c>
      <c r="N5" s="80" t="s">
        <v>71</v>
      </c>
      <c r="O5" s="156"/>
      <c r="P5" s="156"/>
      <c r="Q5" s="156"/>
    </row>
    <row r="6" spans="1:17" ht="24.75" customHeight="1">
      <c r="A6" s="80">
        <v>4</v>
      </c>
      <c r="B6" s="81"/>
      <c r="C6" s="81"/>
      <c r="D6" s="80" t="s">
        <v>76</v>
      </c>
      <c r="E6" s="80" t="s">
        <v>71</v>
      </c>
      <c r="F6" s="156"/>
      <c r="G6" s="156"/>
      <c r="H6" s="156"/>
      <c r="J6" s="80">
        <v>24</v>
      </c>
      <c r="K6" s="81"/>
      <c r="L6" s="81"/>
      <c r="M6" s="80" t="s">
        <v>76</v>
      </c>
      <c r="N6" s="80" t="s">
        <v>71</v>
      </c>
      <c r="O6" s="156"/>
      <c r="P6" s="156"/>
      <c r="Q6" s="156"/>
    </row>
    <row r="7" spans="1:17" ht="24.75" customHeight="1">
      <c r="A7" s="80">
        <v>5</v>
      </c>
      <c r="B7" s="81"/>
      <c r="C7" s="81"/>
      <c r="D7" s="80" t="s">
        <v>76</v>
      </c>
      <c r="E7" s="80" t="s">
        <v>71</v>
      </c>
      <c r="F7" s="156"/>
      <c r="G7" s="156"/>
      <c r="H7" s="156"/>
      <c r="J7" s="80">
        <v>25</v>
      </c>
      <c r="K7" s="81"/>
      <c r="L7" s="81"/>
      <c r="M7" s="80" t="s">
        <v>76</v>
      </c>
      <c r="N7" s="80" t="s">
        <v>71</v>
      </c>
      <c r="O7" s="156"/>
      <c r="P7" s="156"/>
      <c r="Q7" s="156"/>
    </row>
    <row r="8" spans="1:17" ht="24.75" customHeight="1">
      <c r="A8" s="80">
        <v>6</v>
      </c>
      <c r="B8" s="81"/>
      <c r="C8" s="81"/>
      <c r="D8" s="80" t="s">
        <v>76</v>
      </c>
      <c r="E8" s="80" t="s">
        <v>71</v>
      </c>
      <c r="F8" s="156"/>
      <c r="G8" s="156"/>
      <c r="H8" s="156"/>
      <c r="J8" s="80">
        <v>26</v>
      </c>
      <c r="K8" s="81"/>
      <c r="L8" s="81"/>
      <c r="M8" s="80" t="s">
        <v>76</v>
      </c>
      <c r="N8" s="80" t="s">
        <v>71</v>
      </c>
      <c r="O8" s="156"/>
      <c r="P8" s="156"/>
      <c r="Q8" s="156"/>
    </row>
    <row r="9" spans="1:17" ht="24.75" customHeight="1">
      <c r="A9" s="80">
        <v>7</v>
      </c>
      <c r="B9" s="81"/>
      <c r="C9" s="81"/>
      <c r="D9" s="80" t="s">
        <v>76</v>
      </c>
      <c r="E9" s="80" t="s">
        <v>71</v>
      </c>
      <c r="F9" s="156"/>
      <c r="G9" s="156"/>
      <c r="H9" s="156"/>
      <c r="J9" s="80">
        <v>27</v>
      </c>
      <c r="K9" s="81"/>
      <c r="L9" s="81"/>
      <c r="M9" s="80" t="s">
        <v>76</v>
      </c>
      <c r="N9" s="80" t="s">
        <v>71</v>
      </c>
      <c r="O9" s="156"/>
      <c r="P9" s="156"/>
      <c r="Q9" s="156"/>
    </row>
    <row r="10" spans="1:17" ht="24.75" customHeight="1">
      <c r="A10" s="80">
        <v>8</v>
      </c>
      <c r="B10" s="81"/>
      <c r="C10" s="81"/>
      <c r="D10" s="80" t="s">
        <v>76</v>
      </c>
      <c r="E10" s="80" t="s">
        <v>71</v>
      </c>
      <c r="F10" s="156"/>
      <c r="G10" s="156"/>
      <c r="H10" s="156"/>
      <c r="J10" s="80">
        <v>28</v>
      </c>
      <c r="K10" s="81"/>
      <c r="L10" s="81"/>
      <c r="M10" s="80" t="s">
        <v>76</v>
      </c>
      <c r="N10" s="80" t="s">
        <v>71</v>
      </c>
      <c r="O10" s="156"/>
      <c r="P10" s="156"/>
      <c r="Q10" s="156"/>
    </row>
    <row r="11" spans="1:17" ht="24.75" customHeight="1">
      <c r="A11" s="80">
        <v>9</v>
      </c>
      <c r="B11" s="81"/>
      <c r="C11" s="81"/>
      <c r="D11" s="80" t="s">
        <v>76</v>
      </c>
      <c r="E11" s="80" t="s">
        <v>71</v>
      </c>
      <c r="F11" s="156"/>
      <c r="G11" s="156"/>
      <c r="H11" s="156"/>
      <c r="J11" s="80">
        <v>29</v>
      </c>
      <c r="K11" s="81"/>
      <c r="L11" s="81"/>
      <c r="M11" s="80" t="s">
        <v>76</v>
      </c>
      <c r="N11" s="80" t="s">
        <v>71</v>
      </c>
      <c r="O11" s="156"/>
      <c r="P11" s="156"/>
      <c r="Q11" s="156"/>
    </row>
    <row r="12" spans="1:17" ht="24.75" customHeight="1">
      <c r="A12" s="80">
        <v>10</v>
      </c>
      <c r="B12" s="81"/>
      <c r="C12" s="81"/>
      <c r="D12" s="80" t="s">
        <v>76</v>
      </c>
      <c r="E12" s="80" t="s">
        <v>71</v>
      </c>
      <c r="F12" s="156"/>
      <c r="G12" s="156"/>
      <c r="H12" s="157"/>
      <c r="J12" s="80">
        <v>30</v>
      </c>
      <c r="K12" s="81"/>
      <c r="L12" s="81"/>
      <c r="M12" s="80" t="s">
        <v>76</v>
      </c>
      <c r="N12" s="80" t="s">
        <v>71</v>
      </c>
      <c r="O12" s="156"/>
      <c r="P12" s="156"/>
      <c r="Q12" s="156"/>
    </row>
    <row r="13" spans="1:17" ht="24.75" customHeight="1">
      <c r="A13" s="80">
        <v>11</v>
      </c>
      <c r="B13" s="81"/>
      <c r="C13" s="81"/>
      <c r="D13" s="80" t="s">
        <v>76</v>
      </c>
      <c r="E13" s="80" t="s">
        <v>71</v>
      </c>
      <c r="F13" s="156"/>
      <c r="G13" s="156"/>
      <c r="H13" s="156"/>
      <c r="J13" s="80">
        <v>31</v>
      </c>
      <c r="K13" s="81"/>
      <c r="L13" s="81"/>
      <c r="M13" s="80" t="s">
        <v>76</v>
      </c>
      <c r="N13" s="80" t="s">
        <v>71</v>
      </c>
      <c r="O13" s="156"/>
      <c r="P13" s="156"/>
      <c r="Q13" s="156"/>
    </row>
    <row r="14" spans="1:17" ht="24.75" customHeight="1">
      <c r="A14" s="80">
        <v>12</v>
      </c>
      <c r="B14" s="81"/>
      <c r="C14" s="81"/>
      <c r="D14" s="80" t="s">
        <v>76</v>
      </c>
      <c r="E14" s="80" t="s">
        <v>71</v>
      </c>
      <c r="F14" s="156"/>
      <c r="G14" s="156"/>
      <c r="H14" s="157"/>
      <c r="J14" s="80">
        <v>32</v>
      </c>
      <c r="K14" s="81"/>
      <c r="L14" s="81"/>
      <c r="M14" s="80" t="s">
        <v>76</v>
      </c>
      <c r="N14" s="80" t="s">
        <v>71</v>
      </c>
      <c r="O14" s="156"/>
      <c r="P14" s="156"/>
      <c r="Q14" s="156"/>
    </row>
    <row r="15" spans="1:17" ht="24.75" customHeight="1">
      <c r="A15" s="80">
        <v>13</v>
      </c>
      <c r="B15" s="81"/>
      <c r="C15" s="81"/>
      <c r="D15" s="80" t="s">
        <v>76</v>
      </c>
      <c r="E15" s="80" t="s">
        <v>71</v>
      </c>
      <c r="F15" s="156"/>
      <c r="G15" s="156"/>
      <c r="H15" s="156"/>
      <c r="J15" s="80">
        <v>33</v>
      </c>
      <c r="K15" s="81"/>
      <c r="L15" s="81"/>
      <c r="M15" s="80" t="s">
        <v>76</v>
      </c>
      <c r="N15" s="80" t="s">
        <v>71</v>
      </c>
      <c r="O15" s="156"/>
      <c r="P15" s="156"/>
      <c r="Q15" s="156"/>
    </row>
    <row r="16" spans="1:17" ht="24.75" customHeight="1">
      <c r="A16" s="80">
        <v>14</v>
      </c>
      <c r="B16" s="81"/>
      <c r="C16" s="81"/>
      <c r="D16" s="80" t="s">
        <v>76</v>
      </c>
      <c r="E16" s="80" t="s">
        <v>71</v>
      </c>
      <c r="F16" s="156"/>
      <c r="G16" s="156"/>
      <c r="H16" s="156"/>
      <c r="J16" s="80">
        <v>34</v>
      </c>
      <c r="K16" s="81"/>
      <c r="L16" s="81"/>
      <c r="M16" s="80" t="s">
        <v>76</v>
      </c>
      <c r="N16" s="80" t="s">
        <v>71</v>
      </c>
      <c r="O16" s="156"/>
      <c r="P16" s="156"/>
      <c r="Q16" s="156"/>
    </row>
    <row r="17" spans="1:17" ht="24.75" customHeight="1">
      <c r="A17" s="80">
        <v>15</v>
      </c>
      <c r="B17" s="81"/>
      <c r="C17" s="81"/>
      <c r="D17" s="80" t="s">
        <v>76</v>
      </c>
      <c r="E17" s="80" t="s">
        <v>71</v>
      </c>
      <c r="F17" s="156"/>
      <c r="G17" s="156"/>
      <c r="H17" s="156"/>
      <c r="J17" s="80">
        <v>35</v>
      </c>
      <c r="K17" s="81"/>
      <c r="L17" s="81"/>
      <c r="M17" s="80" t="s">
        <v>76</v>
      </c>
      <c r="N17" s="80" t="s">
        <v>71</v>
      </c>
      <c r="O17" s="156"/>
      <c r="P17" s="156"/>
      <c r="Q17" s="156"/>
    </row>
    <row r="18" spans="1:17" ht="24.75" customHeight="1">
      <c r="A18" s="80">
        <v>16</v>
      </c>
      <c r="B18" s="81"/>
      <c r="C18" s="81"/>
      <c r="D18" s="80" t="s">
        <v>76</v>
      </c>
      <c r="E18" s="80" t="s">
        <v>71</v>
      </c>
      <c r="F18" s="156"/>
      <c r="G18" s="156"/>
      <c r="H18" s="156"/>
      <c r="J18" s="80">
        <v>36</v>
      </c>
      <c r="K18" s="81"/>
      <c r="L18" s="81"/>
      <c r="M18" s="80" t="s">
        <v>76</v>
      </c>
      <c r="N18" s="80" t="s">
        <v>71</v>
      </c>
      <c r="O18" s="156"/>
      <c r="P18" s="156"/>
      <c r="Q18" s="156"/>
    </row>
    <row r="19" spans="1:17" ht="24.75" customHeight="1">
      <c r="A19" s="80">
        <v>17</v>
      </c>
      <c r="B19" s="81"/>
      <c r="C19" s="81"/>
      <c r="D19" s="80" t="s">
        <v>76</v>
      </c>
      <c r="E19" s="80" t="s">
        <v>71</v>
      </c>
      <c r="F19" s="156"/>
      <c r="G19" s="156"/>
      <c r="H19" s="156"/>
      <c r="J19" s="80">
        <v>37</v>
      </c>
      <c r="K19" s="81"/>
      <c r="L19" s="81"/>
      <c r="M19" s="80" t="s">
        <v>76</v>
      </c>
      <c r="N19" s="80" t="s">
        <v>71</v>
      </c>
      <c r="O19" s="156"/>
      <c r="P19" s="156"/>
      <c r="Q19" s="156"/>
    </row>
    <row r="20" spans="1:17" ht="24.75" customHeight="1">
      <c r="A20" s="80">
        <v>18</v>
      </c>
      <c r="B20" s="81"/>
      <c r="C20" s="81"/>
      <c r="D20" s="80" t="s">
        <v>76</v>
      </c>
      <c r="E20" s="80" t="s">
        <v>71</v>
      </c>
      <c r="F20" s="156"/>
      <c r="G20" s="156"/>
      <c r="H20" s="156"/>
      <c r="J20" s="80">
        <v>38</v>
      </c>
      <c r="K20" s="81"/>
      <c r="L20" s="81"/>
      <c r="M20" s="80" t="s">
        <v>76</v>
      </c>
      <c r="N20" s="80" t="s">
        <v>71</v>
      </c>
      <c r="O20" s="156"/>
      <c r="P20" s="156"/>
      <c r="Q20" s="156"/>
    </row>
    <row r="21" spans="1:17" ht="24.75" customHeight="1">
      <c r="A21" s="80">
        <v>19</v>
      </c>
      <c r="B21" s="81"/>
      <c r="C21" s="81"/>
      <c r="D21" s="80" t="s">
        <v>76</v>
      </c>
      <c r="E21" s="80" t="s">
        <v>71</v>
      </c>
      <c r="F21" s="156"/>
      <c r="G21" s="156"/>
      <c r="H21" s="156"/>
      <c r="J21" s="80">
        <v>39</v>
      </c>
      <c r="K21" s="81"/>
      <c r="L21" s="81"/>
      <c r="M21" s="80" t="s">
        <v>76</v>
      </c>
      <c r="N21" s="80" t="s">
        <v>71</v>
      </c>
      <c r="O21" s="156"/>
      <c r="P21" s="156"/>
      <c r="Q21" s="156"/>
    </row>
    <row r="22" spans="1:17" ht="24.75" customHeight="1">
      <c r="A22" s="80">
        <v>20</v>
      </c>
      <c r="B22" s="81"/>
      <c r="C22" s="81"/>
      <c r="D22" s="80" t="s">
        <v>76</v>
      </c>
      <c r="E22" s="80" t="s">
        <v>71</v>
      </c>
      <c r="F22" s="156"/>
      <c r="G22" s="156"/>
      <c r="H22" s="156"/>
      <c r="J22" s="80">
        <v>40</v>
      </c>
      <c r="K22" s="81"/>
      <c r="L22" s="81"/>
      <c r="M22" s="80" t="s">
        <v>76</v>
      </c>
      <c r="N22" s="80" t="s">
        <v>71</v>
      </c>
      <c r="O22" s="156"/>
      <c r="P22" s="156"/>
      <c r="Q22" s="156"/>
    </row>
    <row r="23" spans="1:2" ht="19.5" customHeight="1">
      <c r="A23" s="1" t="s">
        <v>55</v>
      </c>
      <c r="B23" s="1" t="s">
        <v>97</v>
      </c>
    </row>
    <row r="24" ht="19.5" customHeight="1">
      <c r="B24" s="1" t="s">
        <v>92</v>
      </c>
    </row>
    <row r="25" ht="19.5" customHeight="1">
      <c r="B25" s="1" t="s">
        <v>93</v>
      </c>
    </row>
    <row r="26" ht="19.5" customHeight="1">
      <c r="B26" s="1" t="s">
        <v>94</v>
      </c>
    </row>
  </sheetData>
  <sheetProtection/>
  <printOptions horizontalCentered="1"/>
  <pageMargins left="0" right="0" top="0.7480314960629921" bottom="0.5118110236220472" header="0.31496062992125984" footer="0.2362204724409449"/>
  <pageSetup cellComments="asDisplayed" horizontalDpi="600" verticalDpi="600" orientation="landscape" paperSize="9" scale="80" r:id="rId1"/>
  <headerFooter>
    <oddFooter>&amp;C32</oddFooter>
  </headerFooter>
</worksheet>
</file>

<file path=xl/worksheets/sheet6.xml><?xml version="1.0" encoding="utf-8"?>
<worksheet xmlns="http://schemas.openxmlformats.org/spreadsheetml/2006/main" xmlns:r="http://schemas.openxmlformats.org/officeDocument/2006/relationships">
  <sheetPr>
    <tabColor rgb="FFFFFF00"/>
  </sheetPr>
  <dimension ref="A1:Z26"/>
  <sheetViews>
    <sheetView tabSelected="1" zoomScalePageLayoutView="0" workbookViewId="0" topLeftCell="A19">
      <selection activeCell="AA7" sqref="AA7"/>
    </sheetView>
  </sheetViews>
  <sheetFormatPr defaultColWidth="9.00390625" defaultRowHeight="13.5"/>
  <cols>
    <col min="1" max="1" width="4.50390625" style="1" customWidth="1"/>
    <col min="2" max="2" width="10.75390625" style="1" customWidth="1"/>
    <col min="3" max="3" width="17.25390625" style="1" customWidth="1"/>
    <col min="4" max="4" width="11.625" style="1" bestFit="1" customWidth="1"/>
    <col min="5" max="5" width="10.00390625" style="16" customWidth="1"/>
    <col min="6" max="8" width="10.625" style="16" customWidth="1"/>
    <col min="9" max="9" width="2.625" style="1" customWidth="1"/>
    <col min="10" max="10" width="4.50390625" style="1" customWidth="1"/>
    <col min="11" max="11" width="9.625" style="1" customWidth="1"/>
    <col min="12" max="12" width="17.25390625" style="1" customWidth="1"/>
    <col min="13" max="13" width="11.625" style="1" bestFit="1" customWidth="1"/>
    <col min="14" max="14" width="10.00390625" style="16" customWidth="1"/>
    <col min="15" max="15" width="10.625" style="1" customWidth="1"/>
    <col min="16" max="17" width="10.625" style="16" customWidth="1"/>
    <col min="18" max="18" width="2.75390625" style="1" customWidth="1"/>
    <col min="19" max="19" width="13.00390625" style="1" customWidth="1"/>
    <col min="20" max="20" width="5.375" style="1" customWidth="1"/>
    <col min="21" max="22" width="2.375" style="1" customWidth="1"/>
    <col min="23" max="23" width="5.875" style="1" customWidth="1"/>
    <col min="24" max="24" width="6.25390625" style="1" customWidth="1"/>
    <col min="25" max="25" width="7.00390625" style="1" customWidth="1"/>
    <col min="26" max="26" width="7.375" style="1" customWidth="1"/>
    <col min="27" max="27" width="2.25390625" style="1" customWidth="1"/>
    <col min="28" max="31" width="9.00390625" style="1" customWidth="1"/>
    <col min="32" max="32" width="8.75390625" style="1" customWidth="1"/>
    <col min="33" max="36" width="9.00390625" style="1" hidden="1" customWidth="1"/>
    <col min="37" max="16384" width="9.00390625" style="1" customWidth="1"/>
  </cols>
  <sheetData>
    <row r="1" spans="1:26" ht="19.5" customHeight="1">
      <c r="A1" s="79" t="s">
        <v>95</v>
      </c>
      <c r="B1" s="79"/>
      <c r="C1" s="79"/>
      <c r="D1" s="79" t="s">
        <v>163</v>
      </c>
      <c r="I1" s="79"/>
      <c r="J1" s="79"/>
      <c r="K1" s="79"/>
      <c r="L1" s="79"/>
      <c r="M1" s="79"/>
      <c r="O1" s="79"/>
      <c r="P1" s="79"/>
      <c r="Q1" s="79"/>
      <c r="R1" s="79"/>
      <c r="S1" s="79"/>
      <c r="T1" s="79"/>
      <c r="U1" s="79"/>
      <c r="V1" s="79"/>
      <c r="W1" s="79"/>
      <c r="X1" s="79"/>
      <c r="Y1" s="79"/>
      <c r="Z1" s="79"/>
    </row>
    <row r="2" spans="1:17" ht="42.75" customHeight="1">
      <c r="A2" s="152" t="s">
        <v>70</v>
      </c>
      <c r="B2" s="152" t="s">
        <v>72</v>
      </c>
      <c r="C2" s="152" t="s">
        <v>73</v>
      </c>
      <c r="D2" s="153" t="s">
        <v>82</v>
      </c>
      <c r="E2" s="154" t="s">
        <v>74</v>
      </c>
      <c r="F2" s="154" t="s">
        <v>90</v>
      </c>
      <c r="G2" s="154" t="s">
        <v>91</v>
      </c>
      <c r="H2" s="155" t="s">
        <v>164</v>
      </c>
      <c r="J2" s="152" t="s">
        <v>70</v>
      </c>
      <c r="K2" s="152" t="s">
        <v>72</v>
      </c>
      <c r="L2" s="152" t="s">
        <v>73</v>
      </c>
      <c r="M2" s="153" t="s">
        <v>82</v>
      </c>
      <c r="N2" s="154" t="s">
        <v>74</v>
      </c>
      <c r="O2" s="154" t="s">
        <v>90</v>
      </c>
      <c r="P2" s="154" t="s">
        <v>91</v>
      </c>
      <c r="Q2" s="155" t="s">
        <v>164</v>
      </c>
    </row>
    <row r="3" spans="1:17" ht="24.75" customHeight="1">
      <c r="A3" s="80">
        <v>1</v>
      </c>
      <c r="B3" s="81" t="s">
        <v>165</v>
      </c>
      <c r="C3" s="81" t="s">
        <v>166</v>
      </c>
      <c r="D3" s="80" t="s">
        <v>76</v>
      </c>
      <c r="E3" s="80" t="s">
        <v>71</v>
      </c>
      <c r="F3" s="156" t="s">
        <v>167</v>
      </c>
      <c r="G3" s="156"/>
      <c r="H3" s="156"/>
      <c r="J3" s="80">
        <v>21</v>
      </c>
      <c r="K3" s="81" t="s">
        <v>168</v>
      </c>
      <c r="L3" s="81" t="s">
        <v>166</v>
      </c>
      <c r="M3" s="80" t="s">
        <v>76</v>
      </c>
      <c r="N3" s="80" t="s">
        <v>71</v>
      </c>
      <c r="O3" s="156" t="s">
        <v>169</v>
      </c>
      <c r="P3" s="156"/>
      <c r="Q3" s="156"/>
    </row>
    <row r="4" spans="1:17" ht="24.75" customHeight="1">
      <c r="A4" s="80">
        <v>2</v>
      </c>
      <c r="B4" s="81" t="s">
        <v>170</v>
      </c>
      <c r="C4" s="81" t="s">
        <v>171</v>
      </c>
      <c r="D4" s="80" t="s">
        <v>76</v>
      </c>
      <c r="E4" s="80" t="s">
        <v>71</v>
      </c>
      <c r="F4" s="156" t="s">
        <v>172</v>
      </c>
      <c r="G4" s="156"/>
      <c r="H4" s="156"/>
      <c r="J4" s="80">
        <v>22</v>
      </c>
      <c r="K4" s="81" t="s">
        <v>173</v>
      </c>
      <c r="L4" s="81" t="s">
        <v>171</v>
      </c>
      <c r="M4" s="80" t="s">
        <v>76</v>
      </c>
      <c r="N4" s="80" t="s">
        <v>71</v>
      </c>
      <c r="O4" s="156" t="s">
        <v>172</v>
      </c>
      <c r="P4" s="156"/>
      <c r="Q4" s="156"/>
    </row>
    <row r="5" spans="1:17" ht="24.75" customHeight="1">
      <c r="A5" s="80">
        <v>3</v>
      </c>
      <c r="B5" s="81" t="s">
        <v>170</v>
      </c>
      <c r="C5" s="81" t="s">
        <v>171</v>
      </c>
      <c r="D5" s="80" t="s">
        <v>76</v>
      </c>
      <c r="E5" s="80" t="s">
        <v>71</v>
      </c>
      <c r="F5" s="156" t="s">
        <v>172</v>
      </c>
      <c r="G5" s="156"/>
      <c r="H5" s="156"/>
      <c r="J5" s="80">
        <v>23</v>
      </c>
      <c r="K5" s="81"/>
      <c r="L5" s="81"/>
      <c r="M5" s="80" t="s">
        <v>76</v>
      </c>
      <c r="N5" s="80" t="s">
        <v>71</v>
      </c>
      <c r="O5" s="156"/>
      <c r="P5" s="156"/>
      <c r="Q5" s="156"/>
    </row>
    <row r="6" spans="1:17" ht="24.75" customHeight="1">
      <c r="A6" s="80">
        <v>4</v>
      </c>
      <c r="B6" s="81" t="s">
        <v>170</v>
      </c>
      <c r="C6" s="81" t="s">
        <v>171</v>
      </c>
      <c r="D6" s="80" t="s">
        <v>76</v>
      </c>
      <c r="E6" s="80" t="s">
        <v>71</v>
      </c>
      <c r="F6" s="156" t="s">
        <v>174</v>
      </c>
      <c r="G6" s="156"/>
      <c r="H6" s="156"/>
      <c r="J6" s="80">
        <v>24</v>
      </c>
      <c r="K6" s="81"/>
      <c r="L6" s="81"/>
      <c r="M6" s="80" t="s">
        <v>76</v>
      </c>
      <c r="N6" s="80" t="s">
        <v>71</v>
      </c>
      <c r="O6" s="156"/>
      <c r="P6" s="156"/>
      <c r="Q6" s="156"/>
    </row>
    <row r="7" spans="1:17" ht="24.75" customHeight="1">
      <c r="A7" s="80">
        <v>5</v>
      </c>
      <c r="B7" s="81" t="s">
        <v>170</v>
      </c>
      <c r="C7" s="81" t="s">
        <v>171</v>
      </c>
      <c r="D7" s="80" t="s">
        <v>76</v>
      </c>
      <c r="E7" s="80" t="s">
        <v>71</v>
      </c>
      <c r="F7" s="156" t="s">
        <v>174</v>
      </c>
      <c r="G7" s="156"/>
      <c r="H7" s="156"/>
      <c r="J7" s="80">
        <v>25</v>
      </c>
      <c r="K7" s="81"/>
      <c r="L7" s="81"/>
      <c r="M7" s="80" t="s">
        <v>76</v>
      </c>
      <c r="N7" s="80" t="s">
        <v>71</v>
      </c>
      <c r="O7" s="156"/>
      <c r="P7" s="156"/>
      <c r="Q7" s="156"/>
    </row>
    <row r="8" spans="1:17" ht="24.75" customHeight="1">
      <c r="A8" s="80">
        <v>6</v>
      </c>
      <c r="B8" s="81" t="s">
        <v>170</v>
      </c>
      <c r="C8" s="81" t="s">
        <v>171</v>
      </c>
      <c r="D8" s="80" t="s">
        <v>76</v>
      </c>
      <c r="E8" s="80" t="s">
        <v>71</v>
      </c>
      <c r="F8" s="156" t="s">
        <v>174</v>
      </c>
      <c r="G8" s="156"/>
      <c r="H8" s="156"/>
      <c r="J8" s="80">
        <v>26</v>
      </c>
      <c r="K8" s="81"/>
      <c r="L8" s="81"/>
      <c r="M8" s="80" t="s">
        <v>76</v>
      </c>
      <c r="N8" s="80" t="s">
        <v>71</v>
      </c>
      <c r="O8" s="156"/>
      <c r="P8" s="156"/>
      <c r="Q8" s="156"/>
    </row>
    <row r="9" spans="1:17" ht="24.75" customHeight="1">
      <c r="A9" s="80">
        <v>7</v>
      </c>
      <c r="B9" s="81" t="s">
        <v>170</v>
      </c>
      <c r="C9" s="81" t="s">
        <v>171</v>
      </c>
      <c r="D9" s="80" t="s">
        <v>76</v>
      </c>
      <c r="E9" s="80" t="s">
        <v>71</v>
      </c>
      <c r="F9" s="156" t="s">
        <v>175</v>
      </c>
      <c r="G9" s="156"/>
      <c r="H9" s="156"/>
      <c r="J9" s="80">
        <v>27</v>
      </c>
      <c r="K9" s="81"/>
      <c r="L9" s="81"/>
      <c r="M9" s="80" t="s">
        <v>76</v>
      </c>
      <c r="N9" s="80" t="s">
        <v>71</v>
      </c>
      <c r="O9" s="156"/>
      <c r="P9" s="156"/>
      <c r="Q9" s="156"/>
    </row>
    <row r="10" spans="1:17" ht="24.75" customHeight="1">
      <c r="A10" s="80">
        <v>8</v>
      </c>
      <c r="B10" s="81" t="s">
        <v>170</v>
      </c>
      <c r="C10" s="81" t="s">
        <v>171</v>
      </c>
      <c r="D10" s="80" t="s">
        <v>76</v>
      </c>
      <c r="E10" s="80" t="s">
        <v>71</v>
      </c>
      <c r="F10" s="156" t="s">
        <v>175</v>
      </c>
      <c r="G10" s="156"/>
      <c r="H10" s="156"/>
      <c r="J10" s="80">
        <v>28</v>
      </c>
      <c r="K10" s="81"/>
      <c r="L10" s="81"/>
      <c r="M10" s="80" t="s">
        <v>76</v>
      </c>
      <c r="N10" s="80" t="s">
        <v>71</v>
      </c>
      <c r="O10" s="156"/>
      <c r="P10" s="156"/>
      <c r="Q10" s="156"/>
    </row>
    <row r="11" spans="1:17" ht="24.75" customHeight="1">
      <c r="A11" s="80">
        <v>9</v>
      </c>
      <c r="B11" s="81" t="s">
        <v>170</v>
      </c>
      <c r="C11" s="81" t="s">
        <v>171</v>
      </c>
      <c r="D11" s="80" t="s">
        <v>76</v>
      </c>
      <c r="E11" s="80" t="s">
        <v>71</v>
      </c>
      <c r="F11" s="156" t="s">
        <v>175</v>
      </c>
      <c r="G11" s="156"/>
      <c r="H11" s="156"/>
      <c r="J11" s="80">
        <v>29</v>
      </c>
      <c r="K11" s="81"/>
      <c r="L11" s="81"/>
      <c r="M11" s="80" t="s">
        <v>76</v>
      </c>
      <c r="N11" s="80" t="s">
        <v>71</v>
      </c>
      <c r="O11" s="156"/>
      <c r="P11" s="156"/>
      <c r="Q11" s="156"/>
    </row>
    <row r="12" spans="1:17" ht="24.75" customHeight="1">
      <c r="A12" s="80">
        <v>10</v>
      </c>
      <c r="B12" s="81" t="s">
        <v>170</v>
      </c>
      <c r="C12" s="81" t="s">
        <v>171</v>
      </c>
      <c r="D12" s="80" t="s">
        <v>76</v>
      </c>
      <c r="E12" s="80" t="s">
        <v>71</v>
      </c>
      <c r="F12" s="156" t="s">
        <v>176</v>
      </c>
      <c r="G12" s="156"/>
      <c r="H12" s="157"/>
      <c r="J12" s="80">
        <v>30</v>
      </c>
      <c r="K12" s="81"/>
      <c r="L12" s="81"/>
      <c r="M12" s="80" t="s">
        <v>76</v>
      </c>
      <c r="N12" s="80" t="s">
        <v>71</v>
      </c>
      <c r="O12" s="156"/>
      <c r="P12" s="156"/>
      <c r="Q12" s="156"/>
    </row>
    <row r="13" spans="1:17" ht="24.75" customHeight="1">
      <c r="A13" s="80">
        <v>11</v>
      </c>
      <c r="B13" s="81" t="s">
        <v>170</v>
      </c>
      <c r="C13" s="81" t="s">
        <v>171</v>
      </c>
      <c r="D13" s="80" t="s">
        <v>76</v>
      </c>
      <c r="E13" s="80" t="s">
        <v>71</v>
      </c>
      <c r="F13" s="156" t="s">
        <v>177</v>
      </c>
      <c r="G13" s="156"/>
      <c r="H13" s="156"/>
      <c r="J13" s="80">
        <v>31</v>
      </c>
      <c r="K13" s="81"/>
      <c r="L13" s="81"/>
      <c r="M13" s="80" t="s">
        <v>76</v>
      </c>
      <c r="N13" s="80" t="s">
        <v>71</v>
      </c>
      <c r="O13" s="156"/>
      <c r="P13" s="156"/>
      <c r="Q13" s="156"/>
    </row>
    <row r="14" spans="1:17" ht="24.75" customHeight="1">
      <c r="A14" s="80">
        <v>12</v>
      </c>
      <c r="B14" s="81" t="s">
        <v>170</v>
      </c>
      <c r="C14" s="81" t="s">
        <v>171</v>
      </c>
      <c r="D14" s="80" t="s">
        <v>76</v>
      </c>
      <c r="E14" s="80" t="s">
        <v>71</v>
      </c>
      <c r="F14" s="156" t="s">
        <v>177</v>
      </c>
      <c r="G14" s="156"/>
      <c r="H14" s="157" t="s">
        <v>178</v>
      </c>
      <c r="J14" s="80">
        <v>32</v>
      </c>
      <c r="K14" s="81"/>
      <c r="L14" s="81"/>
      <c r="M14" s="80" t="s">
        <v>76</v>
      </c>
      <c r="N14" s="80" t="s">
        <v>71</v>
      </c>
      <c r="O14" s="156"/>
      <c r="P14" s="156"/>
      <c r="Q14" s="156"/>
    </row>
    <row r="15" spans="1:17" ht="24.75" customHeight="1">
      <c r="A15" s="80">
        <v>13</v>
      </c>
      <c r="B15" s="81" t="s">
        <v>170</v>
      </c>
      <c r="C15" s="81" t="s">
        <v>171</v>
      </c>
      <c r="D15" s="80" t="s">
        <v>76</v>
      </c>
      <c r="E15" s="80" t="s">
        <v>71</v>
      </c>
      <c r="F15" s="156" t="s">
        <v>179</v>
      </c>
      <c r="G15" s="156"/>
      <c r="H15" s="156"/>
      <c r="J15" s="80">
        <v>33</v>
      </c>
      <c r="K15" s="81"/>
      <c r="L15" s="81"/>
      <c r="M15" s="80" t="s">
        <v>76</v>
      </c>
      <c r="N15" s="80" t="s">
        <v>71</v>
      </c>
      <c r="O15" s="156"/>
      <c r="P15" s="156"/>
      <c r="Q15" s="156"/>
    </row>
    <row r="16" spans="1:17" ht="24.75" customHeight="1">
      <c r="A16" s="80">
        <v>14</v>
      </c>
      <c r="B16" s="81" t="s">
        <v>170</v>
      </c>
      <c r="C16" s="81" t="s">
        <v>171</v>
      </c>
      <c r="D16" s="80" t="s">
        <v>76</v>
      </c>
      <c r="E16" s="80" t="s">
        <v>71</v>
      </c>
      <c r="F16" s="156" t="s">
        <v>176</v>
      </c>
      <c r="G16" s="156"/>
      <c r="H16" s="156"/>
      <c r="J16" s="80">
        <v>34</v>
      </c>
      <c r="K16" s="81"/>
      <c r="L16" s="81"/>
      <c r="M16" s="80" t="s">
        <v>76</v>
      </c>
      <c r="N16" s="80" t="s">
        <v>71</v>
      </c>
      <c r="O16" s="156"/>
      <c r="P16" s="156"/>
      <c r="Q16" s="156"/>
    </row>
    <row r="17" spans="1:17" ht="24.75" customHeight="1">
      <c r="A17" s="80">
        <v>15</v>
      </c>
      <c r="B17" s="81" t="s">
        <v>170</v>
      </c>
      <c r="C17" s="81" t="s">
        <v>171</v>
      </c>
      <c r="D17" s="80" t="s">
        <v>76</v>
      </c>
      <c r="E17" s="80" t="s">
        <v>71</v>
      </c>
      <c r="F17" s="156" t="s">
        <v>177</v>
      </c>
      <c r="G17" s="156"/>
      <c r="H17" s="156"/>
      <c r="J17" s="80">
        <v>35</v>
      </c>
      <c r="K17" s="81"/>
      <c r="L17" s="81"/>
      <c r="M17" s="80" t="s">
        <v>76</v>
      </c>
      <c r="N17" s="80" t="s">
        <v>71</v>
      </c>
      <c r="O17" s="156"/>
      <c r="P17" s="156"/>
      <c r="Q17" s="156"/>
    </row>
    <row r="18" spans="1:17" ht="24.75" customHeight="1">
      <c r="A18" s="80">
        <v>16</v>
      </c>
      <c r="B18" s="81" t="s">
        <v>170</v>
      </c>
      <c r="C18" s="81" t="s">
        <v>171</v>
      </c>
      <c r="D18" s="80" t="s">
        <v>76</v>
      </c>
      <c r="E18" s="80" t="s">
        <v>71</v>
      </c>
      <c r="F18" s="156" t="s">
        <v>179</v>
      </c>
      <c r="G18" s="156"/>
      <c r="H18" s="156"/>
      <c r="J18" s="80">
        <v>36</v>
      </c>
      <c r="K18" s="81"/>
      <c r="L18" s="81"/>
      <c r="M18" s="80" t="s">
        <v>76</v>
      </c>
      <c r="N18" s="80" t="s">
        <v>71</v>
      </c>
      <c r="O18" s="156"/>
      <c r="P18" s="156"/>
      <c r="Q18" s="156"/>
    </row>
    <row r="19" spans="1:17" ht="24.75" customHeight="1">
      <c r="A19" s="80">
        <v>17</v>
      </c>
      <c r="B19" s="81" t="s">
        <v>170</v>
      </c>
      <c r="C19" s="81" t="s">
        <v>171</v>
      </c>
      <c r="D19" s="80" t="s">
        <v>76</v>
      </c>
      <c r="E19" s="80" t="s">
        <v>71</v>
      </c>
      <c r="F19" s="156" t="s">
        <v>180</v>
      </c>
      <c r="G19" s="156"/>
      <c r="H19" s="156"/>
      <c r="J19" s="80">
        <v>37</v>
      </c>
      <c r="K19" s="81"/>
      <c r="L19" s="81"/>
      <c r="M19" s="80" t="s">
        <v>76</v>
      </c>
      <c r="N19" s="80" t="s">
        <v>71</v>
      </c>
      <c r="O19" s="156"/>
      <c r="P19" s="156"/>
      <c r="Q19" s="156"/>
    </row>
    <row r="20" spans="1:17" ht="24.75" customHeight="1">
      <c r="A20" s="80">
        <v>18</v>
      </c>
      <c r="B20" s="81" t="s">
        <v>170</v>
      </c>
      <c r="C20" s="81" t="s">
        <v>171</v>
      </c>
      <c r="D20" s="80" t="s">
        <v>76</v>
      </c>
      <c r="E20" s="80" t="s">
        <v>71</v>
      </c>
      <c r="F20" s="156" t="s">
        <v>180</v>
      </c>
      <c r="G20" s="156" t="s">
        <v>181</v>
      </c>
      <c r="H20" s="156"/>
      <c r="J20" s="80">
        <v>38</v>
      </c>
      <c r="K20" s="81"/>
      <c r="L20" s="81"/>
      <c r="M20" s="80" t="s">
        <v>76</v>
      </c>
      <c r="N20" s="80" t="s">
        <v>71</v>
      </c>
      <c r="O20" s="156"/>
      <c r="P20" s="156"/>
      <c r="Q20" s="156"/>
    </row>
    <row r="21" spans="1:17" ht="24.75" customHeight="1">
      <c r="A21" s="80">
        <v>19</v>
      </c>
      <c r="B21" s="81" t="s">
        <v>182</v>
      </c>
      <c r="C21" s="81" t="s">
        <v>171</v>
      </c>
      <c r="D21" s="80" t="s">
        <v>76</v>
      </c>
      <c r="E21" s="80" t="s">
        <v>71</v>
      </c>
      <c r="F21" s="156" t="s">
        <v>180</v>
      </c>
      <c r="G21" s="156"/>
      <c r="H21" s="156"/>
      <c r="J21" s="80">
        <v>39</v>
      </c>
      <c r="K21" s="81"/>
      <c r="L21" s="81"/>
      <c r="M21" s="80" t="s">
        <v>76</v>
      </c>
      <c r="N21" s="80" t="s">
        <v>71</v>
      </c>
      <c r="O21" s="156"/>
      <c r="P21" s="156"/>
      <c r="Q21" s="156"/>
    </row>
    <row r="22" spans="1:17" ht="24.75" customHeight="1">
      <c r="A22" s="80">
        <v>20</v>
      </c>
      <c r="B22" s="81" t="s">
        <v>183</v>
      </c>
      <c r="C22" s="81" t="s">
        <v>171</v>
      </c>
      <c r="D22" s="80" t="s">
        <v>76</v>
      </c>
      <c r="E22" s="80" t="s">
        <v>71</v>
      </c>
      <c r="F22" s="156" t="s">
        <v>174</v>
      </c>
      <c r="G22" s="156"/>
      <c r="H22" s="156"/>
      <c r="J22" s="80">
        <v>40</v>
      </c>
      <c r="K22" s="81"/>
      <c r="L22" s="81"/>
      <c r="M22" s="80" t="s">
        <v>76</v>
      </c>
      <c r="N22" s="80" t="s">
        <v>71</v>
      </c>
      <c r="O22" s="156"/>
      <c r="P22" s="156"/>
      <c r="Q22" s="156"/>
    </row>
    <row r="23" spans="1:2" ht="19.5" customHeight="1">
      <c r="A23" s="1" t="s">
        <v>55</v>
      </c>
      <c r="B23" s="1" t="s">
        <v>97</v>
      </c>
    </row>
    <row r="24" ht="19.5" customHeight="1">
      <c r="B24" s="1" t="s">
        <v>92</v>
      </c>
    </row>
    <row r="25" ht="19.5" customHeight="1">
      <c r="B25" s="1" t="s">
        <v>93</v>
      </c>
    </row>
    <row r="26" ht="19.5" customHeight="1">
      <c r="B26" s="1" t="s">
        <v>94</v>
      </c>
    </row>
  </sheetData>
  <sheetProtection/>
  <printOptions horizontalCentered="1"/>
  <pageMargins left="0" right="0" top="0.7480314960629921" bottom="0.5118110236220472" header="0.31496062992125984" footer="0.2362204724409449"/>
  <pageSetup cellComments="asDisplayed" horizontalDpi="600" verticalDpi="600" orientation="landscape" paperSize="9" scale="80" r:id="rId4"/>
  <headerFooter>
    <oddFooter>&amp;C32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伊藤　哲也</cp:lastModifiedBy>
  <cp:lastPrinted>2023-08-04T06:12:03Z</cp:lastPrinted>
  <dcterms:created xsi:type="dcterms:W3CDTF">2006-12-27T08:08:53Z</dcterms:created>
  <dcterms:modified xsi:type="dcterms:W3CDTF">2023-08-04T06:12:04Z</dcterms:modified>
  <cp:category/>
  <cp:version/>
  <cp:contentType/>
  <cp:contentStatus/>
</cp:coreProperties>
</file>