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B1AAF3A0-DF35-4520-A583-610D2A1AC78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様式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" l="1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K12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AC12" i="4"/>
  <c r="AC28" i="4" s="1"/>
  <c r="AB12" i="4"/>
  <c r="AA12" i="4"/>
  <c r="Z12" i="4"/>
  <c r="Z28" i="4" s="1"/>
  <c r="Z29" i="4" s="1"/>
  <c r="Y12" i="4"/>
  <c r="Y28" i="4" s="1"/>
  <c r="Y29" i="4" s="1"/>
  <c r="X12" i="4"/>
  <c r="W12" i="4"/>
  <c r="V12" i="4"/>
  <c r="U12" i="4"/>
  <c r="U28" i="4" s="1"/>
  <c r="T12" i="4"/>
  <c r="S12" i="4"/>
  <c r="R12" i="4"/>
  <c r="R28" i="4" s="1"/>
  <c r="R29" i="4" s="1"/>
  <c r="Q12" i="4"/>
  <c r="Q28" i="4" s="1"/>
  <c r="Q29" i="4" s="1"/>
  <c r="P12" i="4"/>
  <c r="O12" i="4"/>
  <c r="N12" i="4"/>
  <c r="M12" i="4"/>
  <c r="M28" i="4" s="1"/>
  <c r="L12" i="4"/>
  <c r="J12" i="4"/>
  <c r="J28" i="4" s="1"/>
  <c r="J29" i="4" s="1"/>
  <c r="J30" i="4" s="1"/>
  <c r="I12" i="4"/>
  <c r="H12" i="4"/>
  <c r="H28" i="4" s="1"/>
  <c r="G12" i="4"/>
  <c r="G28" i="4" s="1"/>
  <c r="F12" i="4"/>
  <c r="F28" i="4" s="1"/>
  <c r="F29" i="4" s="1"/>
  <c r="E12" i="4"/>
  <c r="E28" i="4" s="1"/>
  <c r="M29" i="4" l="1"/>
  <c r="U29" i="4"/>
  <c r="U30" i="4" s="1"/>
  <c r="U92" i="4" s="1"/>
  <c r="AC29" i="4"/>
  <c r="E29" i="4"/>
  <c r="N28" i="4"/>
  <c r="N29" i="4" s="1"/>
  <c r="N30" i="4" s="1"/>
  <c r="N92" i="4" s="1"/>
  <c r="V28" i="4"/>
  <c r="V29" i="4" s="1"/>
  <c r="O28" i="4"/>
  <c r="S28" i="4"/>
  <c r="S29" i="4" s="1"/>
  <c r="S30" i="4" s="1"/>
  <c r="S92" i="4" s="1"/>
  <c r="W28" i="4"/>
  <c r="W29" i="4" s="1"/>
  <c r="W30" i="4" s="1"/>
  <c r="W92" i="4" s="1"/>
  <c r="AA28" i="4"/>
  <c r="AA29" i="4" s="1"/>
  <c r="AA30" i="4" s="1"/>
  <c r="AA92" i="4" s="1"/>
  <c r="L28" i="4"/>
  <c r="P28" i="4"/>
  <c r="T28" i="4"/>
  <c r="T29" i="4" s="1"/>
  <c r="T30" i="4" s="1"/>
  <c r="T92" i="4" s="1"/>
  <c r="X28" i="4"/>
  <c r="X29" i="4" s="1"/>
  <c r="X30" i="4" s="1"/>
  <c r="X92" i="4" s="1"/>
  <c r="AB28" i="4"/>
  <c r="AB29" i="4" s="1"/>
  <c r="AB30" i="4" s="1"/>
  <c r="AB92" i="4" s="1"/>
  <c r="K28" i="4"/>
  <c r="K29" i="4" s="1"/>
  <c r="K30" i="4" s="1"/>
  <c r="K92" i="4" s="1"/>
  <c r="P29" i="4"/>
  <c r="P30" i="4" s="1"/>
  <c r="P92" i="4" s="1"/>
  <c r="L29" i="4"/>
  <c r="L30" i="4" s="1"/>
  <c r="L92" i="4" s="1"/>
  <c r="H29" i="4"/>
  <c r="H30" i="4" s="1"/>
  <c r="H92" i="4" s="1"/>
  <c r="O29" i="4"/>
  <c r="O30" i="4" s="1"/>
  <c r="O92" i="4" s="1"/>
  <c r="G29" i="4"/>
  <c r="I28" i="4"/>
  <c r="I29" i="4" s="1"/>
  <c r="I30" i="4" s="1"/>
  <c r="I92" i="4" s="1"/>
  <c r="E30" i="4"/>
  <c r="E92" i="4" s="1"/>
  <c r="J92" i="4"/>
  <c r="F30" i="4"/>
  <c r="F92" i="4" s="1"/>
  <c r="R30" i="4"/>
  <c r="R92" i="4" s="1"/>
  <c r="V30" i="4"/>
  <c r="V92" i="4" s="1"/>
  <c r="Z30" i="4"/>
  <c r="Z92" i="4" s="1"/>
  <c r="M30" i="4"/>
  <c r="M92" i="4" s="1"/>
  <c r="Q30" i="4"/>
  <c r="Q92" i="4" s="1"/>
  <c r="Y30" i="4"/>
  <c r="Y92" i="4" s="1"/>
  <c r="AC30" i="4"/>
  <c r="AC92" i="4" s="1"/>
  <c r="G30" i="4"/>
  <c r="G92" i="4" s="1"/>
</calcChain>
</file>

<file path=xl/sharedStrings.xml><?xml version="1.0" encoding="utf-8"?>
<sst xmlns="http://schemas.openxmlformats.org/spreadsheetml/2006/main" count="44" uniqueCount="40">
  <si>
    <t>区分</t>
    <rPh sb="0" eb="2">
      <t>クブン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</si>
  <si>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</si>
  <si>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</si>
  <si>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</si>
  <si>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</si>
  <si>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</si>
  <si>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</si>
  <si>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満三歳</t>
    <rPh sb="0" eb="1">
      <t>マン</t>
    </rPh>
    <rPh sb="1" eb="3">
      <t>サンサイ</t>
    </rPh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</si>
  <si>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</si>
  <si>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</si>
  <si>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年長</t>
    <rPh sb="0" eb="2">
      <t>ネンチョウ</t>
    </rPh>
    <phoneticPr fontId="1"/>
  </si>
  <si>
    <t>合計</t>
    <rPh sb="0" eb="2">
      <t>ゴウケイ</t>
    </rPh>
    <phoneticPr fontId="1"/>
  </si>
  <si>
    <t>２　園児の状況</t>
    <rPh sb="2" eb="4">
      <t>エンジ</t>
    </rPh>
    <rPh sb="5" eb="7">
      <t>ジョウキョウ</t>
    </rPh>
    <phoneticPr fontId="1"/>
  </si>
  <si>
    <t>０～２歳児</t>
    <rPh sb="3" eb="5">
      <t>サイジ</t>
    </rPh>
    <phoneticPr fontId="1"/>
  </si>
  <si>
    <t>３～５歳児</t>
    <rPh sb="3" eb="5">
      <t>サイジ</t>
    </rPh>
    <phoneticPr fontId="1"/>
  </si>
  <si>
    <t>計</t>
    <rPh sb="0" eb="1">
      <t>ケイ</t>
    </rPh>
    <phoneticPr fontId="1"/>
  </si>
  <si>
    <t>3～5歳児</t>
    <rPh sb="3" eb="5">
      <t>サイジ</t>
    </rPh>
    <phoneticPr fontId="1"/>
  </si>
  <si>
    <t>１　学級編制の状況</t>
    <rPh sb="2" eb="4">
      <t>ガッキュウ</t>
    </rPh>
    <rPh sb="4" eb="6">
      <t>ヘンセイ</t>
    </rPh>
    <rPh sb="7" eb="9">
      <t>ジョウキョウ</t>
    </rPh>
    <phoneticPr fontId="1"/>
  </si>
  <si>
    <t>別紙</t>
    <rPh sb="0" eb="2">
      <t>ベッシ</t>
    </rPh>
    <phoneticPr fontId="1"/>
  </si>
  <si>
    <t>４　保育教諭の勤務状況</t>
    <rPh sb="2" eb="4">
      <t>ホイク</t>
    </rPh>
    <rPh sb="4" eb="6">
      <t>キョウユ</t>
    </rPh>
    <rPh sb="7" eb="9">
      <t>キンム</t>
    </rPh>
    <rPh sb="9" eb="11">
      <t>ジョウキョウ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</si>
  <si>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</si>
  <si>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</si>
  <si>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・勤務している時間帯に「〇」を記入してください。</t>
    <rPh sb="1" eb="3">
      <t>キンム</t>
    </rPh>
    <rPh sb="7" eb="10">
      <t>ジカンタイ</t>
    </rPh>
    <rPh sb="15" eb="17">
      <t>キニュウ</t>
    </rPh>
    <phoneticPr fontId="1"/>
  </si>
  <si>
    <t>必要数</t>
    <rPh sb="0" eb="3">
      <t>ヒツヨウスウ</t>
    </rPh>
    <phoneticPr fontId="1"/>
  </si>
  <si>
    <t>適否</t>
    <rPh sb="0" eb="2">
      <t>テキヒ</t>
    </rPh>
    <phoneticPr fontId="1"/>
  </si>
  <si>
    <t>※「適否」欄がマイナス表記の時間帯は、配置基準を満たしていません。</t>
    <rPh sb="2" eb="4">
      <t>テキヒ</t>
    </rPh>
    <rPh sb="5" eb="6">
      <t>ラン</t>
    </rPh>
    <rPh sb="11" eb="13">
      <t>ヒョウキ</t>
    </rPh>
    <rPh sb="14" eb="17">
      <t>ジカンタイ</t>
    </rPh>
    <rPh sb="19" eb="21">
      <t>ハイチ</t>
    </rPh>
    <rPh sb="21" eb="23">
      <t>キジュン</t>
    </rPh>
    <rPh sb="24" eb="25">
      <t>ミ</t>
    </rPh>
    <phoneticPr fontId="1"/>
  </si>
  <si>
    <t>【園名】</t>
    <rPh sb="1" eb="3">
      <t>エンメイ</t>
    </rPh>
    <phoneticPr fontId="1"/>
  </si>
  <si>
    <t>３　配置必要な保育教諭数の状況　←　自動入力</t>
    <rPh sb="2" eb="4">
      <t>ハイチ</t>
    </rPh>
    <rPh sb="4" eb="6">
      <t>ヒツヨウ</t>
    </rPh>
    <rPh sb="7" eb="9">
      <t>ホイク</t>
    </rPh>
    <rPh sb="9" eb="11">
      <t>キョウユ</t>
    </rPh>
    <rPh sb="11" eb="12">
      <t>スウ</t>
    </rPh>
    <rPh sb="13" eb="15">
      <t>ジョウキョウ</t>
    </rPh>
    <rPh sb="18" eb="20">
      <t>ジドウ</t>
    </rPh>
    <rPh sb="20" eb="22">
      <t>ニュウリョク</t>
    </rPh>
    <phoneticPr fontId="1"/>
  </si>
  <si>
    <t>５　職員配置の適合状況　←　自動入力</t>
    <rPh sb="2" eb="4">
      <t>ショクイン</t>
    </rPh>
    <rPh sb="4" eb="6">
      <t>ハイチ</t>
    </rPh>
    <rPh sb="7" eb="9">
      <t>テキゴウ</t>
    </rPh>
    <rPh sb="9" eb="11">
      <t>ジョウキョウ</t>
    </rPh>
    <rPh sb="14" eb="16">
      <t>ジドウ</t>
    </rPh>
    <rPh sb="16" eb="18">
      <t>ニュウリョク</t>
    </rPh>
    <phoneticPr fontId="1"/>
  </si>
  <si>
    <r>
      <t>※　監査実施日前月の初日（休日の場合は前日。</t>
    </r>
    <r>
      <rPr>
        <b/>
        <u/>
        <sz val="11"/>
        <color theme="1"/>
        <rFont val="ＭＳ Ｐゴシック"/>
        <family val="3"/>
        <charset val="128"/>
        <scheme val="minor"/>
      </rPr>
      <t>夏期休業日の場合は、終業日の前日</t>
    </r>
    <r>
      <rPr>
        <sz val="11"/>
        <color theme="1"/>
        <rFont val="ＭＳ Ｐゴシック"/>
        <family val="2"/>
        <charset val="128"/>
        <scheme val="minor"/>
      </rPr>
      <t>）の状況を記載してください。</t>
    </r>
    <rPh sb="2" eb="4">
      <t>カンサ</t>
    </rPh>
    <rPh sb="4" eb="6">
      <t>ジッシ</t>
    </rPh>
    <rPh sb="6" eb="7">
      <t>ヒ</t>
    </rPh>
    <rPh sb="13" eb="14">
      <t>ヤス</t>
    </rPh>
    <rPh sb="16" eb="18">
      <t>バアイ</t>
    </rPh>
    <rPh sb="19" eb="21">
      <t>ゼンジツ</t>
    </rPh>
    <rPh sb="40" eb="42">
      <t>ジョウキョウ</t>
    </rPh>
    <rPh sb="43" eb="45">
      <t>キサイ</t>
    </rPh>
    <phoneticPr fontId="1"/>
  </si>
  <si>
    <t>調書作成対照年月日</t>
    <phoneticPr fontId="1"/>
  </si>
  <si>
    <t>：</t>
    <phoneticPr fontId="1"/>
  </si>
  <si>
    <t>月</t>
    <phoneticPr fontId="1"/>
  </si>
  <si>
    <t>日</t>
    <phoneticPr fontId="1"/>
  </si>
  <si>
    <r>
      <t>※</t>
    </r>
    <r>
      <rPr>
        <b/>
        <u/>
        <sz val="11"/>
        <color theme="1"/>
        <rFont val="ＭＳ Ｐゴシック"/>
        <family val="3"/>
        <charset val="128"/>
        <scheme val="minor"/>
      </rPr>
      <t>年齢の区分は、施設型給付費による年齢（前年度の３月31日）</t>
    </r>
    <r>
      <rPr>
        <sz val="11"/>
        <color theme="1"/>
        <rFont val="ＭＳ Ｐゴシック"/>
        <family val="2"/>
        <charset val="128"/>
        <scheme val="minor"/>
      </rPr>
      <t>とする。</t>
    </r>
    <rPh sb="1" eb="3">
      <t>ネンレイ</t>
    </rPh>
    <rPh sb="4" eb="6">
      <t>クブン</t>
    </rPh>
    <rPh sb="17" eb="19">
      <t>ネンレイ</t>
    </rPh>
    <phoneticPr fontId="1"/>
  </si>
  <si>
    <r>
      <t>・氏名を記入し、資格はリストから選択してください。</t>
    </r>
    <r>
      <rPr>
        <b/>
        <u/>
        <sz val="11"/>
        <color theme="1"/>
        <rFont val="ＭＳ Ｐゴシック"/>
        <family val="3"/>
        <charset val="128"/>
        <scheme val="minor"/>
      </rPr>
      <t>（資格がない職員（保育補助）については、記入しないでください。）</t>
    </r>
    <rPh sb="1" eb="3">
      <t>シメイ</t>
    </rPh>
    <rPh sb="4" eb="6">
      <t>キニュウ</t>
    </rPh>
    <rPh sb="8" eb="10">
      <t>シカク</t>
    </rPh>
    <rPh sb="16" eb="18">
      <t>センタク</t>
    </rPh>
    <rPh sb="26" eb="28">
      <t>シカク</t>
    </rPh>
    <rPh sb="31" eb="33">
      <t>ショクイン</t>
    </rPh>
    <rPh sb="34" eb="36">
      <t>ホイク</t>
    </rPh>
    <rPh sb="36" eb="38">
      <t>ホジョ</t>
    </rPh>
    <rPh sb="45" eb="47">
      <t>キニュウ</t>
    </rPh>
    <phoneticPr fontId="1"/>
  </si>
  <si>
    <r>
      <t>・教育・保育に直接従事している者について入力します。（</t>
    </r>
    <r>
      <rPr>
        <b/>
        <u/>
        <sz val="11"/>
        <color theme="1"/>
        <rFont val="ＭＳ Ｐゴシック"/>
        <family val="3"/>
        <charset val="128"/>
        <scheme val="minor"/>
      </rPr>
      <t>園長は記載不要。</t>
    </r>
    <r>
      <rPr>
        <sz val="11"/>
        <color theme="1"/>
        <rFont val="ＭＳ Ｐゴシック"/>
        <family val="3"/>
        <charset val="128"/>
        <scheme val="minor"/>
      </rPr>
      <t>「</t>
    </r>
    <r>
      <rPr>
        <sz val="11"/>
        <color theme="1"/>
        <rFont val="ＭＳ Ｐゴシック"/>
        <family val="2"/>
        <charset val="128"/>
        <scheme val="minor"/>
      </rPr>
      <t>看護師」は準看護師、保健師含む。「</t>
    </r>
    <r>
      <rPr>
        <b/>
        <u/>
        <sz val="11"/>
        <color theme="1"/>
        <rFont val="ＭＳ Ｐゴシック"/>
        <family val="3"/>
        <charset val="128"/>
        <scheme val="minor"/>
      </rPr>
      <t>みなし保育教諭」は、子育て支援員受講修了者等県の条例によるもの。</t>
    </r>
    <r>
      <rPr>
        <sz val="11"/>
        <color theme="1"/>
        <rFont val="ＭＳ Ｐゴシック"/>
        <family val="2"/>
        <charset val="128"/>
        <scheme val="minor"/>
      </rPr>
      <t>）。</t>
    </r>
    <rPh sb="1" eb="3">
      <t>キョウイク</t>
    </rPh>
    <rPh sb="4" eb="6">
      <t>ホイク</t>
    </rPh>
    <rPh sb="7" eb="9">
      <t>チョクセツ</t>
    </rPh>
    <rPh sb="9" eb="11">
      <t>ジュウジ</t>
    </rPh>
    <rPh sb="15" eb="16">
      <t>シャ</t>
    </rPh>
    <rPh sb="20" eb="22">
      <t>ニュウリョク</t>
    </rPh>
    <rPh sb="27" eb="29">
      <t>エンチョウ</t>
    </rPh>
    <rPh sb="30" eb="32">
      <t>キサイ</t>
    </rPh>
    <rPh sb="32" eb="34">
      <t>フヨウ</t>
    </rPh>
    <rPh sb="71" eb="74">
      <t>シュウリョウシャ</t>
    </rPh>
    <phoneticPr fontId="1"/>
  </si>
  <si>
    <t>令和</t>
    <rPh sb="0" eb="1">
      <t>レイ</t>
    </rPh>
    <rPh sb="1" eb="2">
      <t>ワ</t>
    </rPh>
    <phoneticPr fontId="1"/>
  </si>
  <si>
    <t>保育教諭等のシフト表
（保育教諭等の配置状況確認調書）</t>
    <rPh sb="0" eb="2">
      <t>ホイク</t>
    </rPh>
    <rPh sb="2" eb="4">
      <t>キョウユ</t>
    </rPh>
    <rPh sb="4" eb="5">
      <t>トウ</t>
    </rPh>
    <rPh sb="9" eb="10">
      <t>ヒョウ</t>
    </rPh>
    <rPh sb="12" eb="14">
      <t>ホイク</t>
    </rPh>
    <rPh sb="14" eb="16">
      <t>キョウユ</t>
    </rPh>
    <rPh sb="16" eb="17">
      <t>トウ</t>
    </rPh>
    <rPh sb="18" eb="20">
      <t>ハイチ</t>
    </rPh>
    <rPh sb="20" eb="22">
      <t>ジョウキョウ</t>
    </rPh>
    <rPh sb="22" eb="24">
      <t>カクニン</t>
    </rPh>
    <rPh sb="24" eb="26">
      <t>チョウショ</t>
    </rPh>
    <phoneticPr fontId="1"/>
  </si>
  <si>
    <t>※園児が帰宅するなどでいない時間帯は配置基準を適用しない。（ただし、開園時間内は施設管理者と連絡をとれる態勢を確保する。）</t>
    <rPh sb="1" eb="3">
      <t>エンジ</t>
    </rPh>
    <rPh sb="4" eb="6">
      <t>キタク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</si>
</sst>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20" fontId="0" fillId="0" borderId="2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2" borderId="7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176" fontId="0" fillId="3" borderId="3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3" borderId="5" xfId="0" applyNumberFormat="1" applyFill="1" applyBorder="1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20" fontId="0" fillId="0" borderId="5" xfId="0" applyNumberForma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vertical="center" shrinkToFit="1"/>
    </xf>
    <xf numFmtId="176" fontId="0" fillId="3" borderId="8" xfId="0" applyNumberForma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7" fontId="0" fillId="4" borderId="9" xfId="0" applyNumberFormat="1" applyFill="1" applyBorder="1" applyAlignment="1">
      <alignment horizontal="center" vertical="center"/>
    </xf>
    <xf numFmtId="0" fontId="3" fillId="0" borderId="0" xfId="0" applyFo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14</xdr:row>
      <xdr:rowOff>38100</xdr:rowOff>
    </xdr:from>
    <xdr:to>
      <xdr:col>2</xdr:col>
      <xdr:colOff>400050</xdr:colOff>
      <xdr:row>21</xdr:row>
      <xdr:rowOff>57150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800" y="2524125"/>
          <a:ext cx="190500" cy="1238250"/>
        </a:xfrm>
        <a:prstGeom prst="lef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14</xdr:row>
      <xdr:rowOff>28575</xdr:rowOff>
    </xdr:from>
    <xdr:to>
      <xdr:col>2</xdr:col>
      <xdr:colOff>161925</xdr:colOff>
      <xdr:row>21</xdr:row>
      <xdr:rowOff>66675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100" y="2514600"/>
          <a:ext cx="981075" cy="12573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・在籍時間帯に園児数を記入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・満三歳は「</a:t>
          </a:r>
          <a:r>
            <a:rPr kumimoji="1" lang="en-US" altLang="ja-JP" sz="900">
              <a:solidFill>
                <a:sysClr val="windowText" lastClr="000000"/>
              </a:solidFill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</a:rPr>
            <a:t>歳欄」に記入</a:t>
          </a:r>
        </a:p>
      </xdr:txBody>
    </xdr:sp>
    <xdr:clientData/>
  </xdr:twoCellAnchor>
  <xdr:twoCellAnchor>
    <xdr:from>
      <xdr:col>2</xdr:col>
      <xdr:colOff>200025</xdr:colOff>
      <xdr:row>7</xdr:row>
      <xdr:rowOff>57150</xdr:rowOff>
    </xdr:from>
    <xdr:to>
      <xdr:col>2</xdr:col>
      <xdr:colOff>371475</xdr:colOff>
      <xdr:row>11</xdr:row>
      <xdr:rowOff>9525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57275" y="1333500"/>
          <a:ext cx="171450" cy="647700"/>
        </a:xfrm>
        <a:prstGeom prst="lef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6</xdr:row>
      <xdr:rowOff>28574</xdr:rowOff>
    </xdr:from>
    <xdr:to>
      <xdr:col>2</xdr:col>
      <xdr:colOff>133351</xdr:colOff>
      <xdr:row>12</xdr:row>
      <xdr:rowOff>9525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050" y="1123949"/>
          <a:ext cx="971551" cy="102870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・学級編制している時間（標準４時間）帯のみ</a:t>
          </a:r>
          <a:r>
            <a:rPr kumimoji="1" lang="ja-JP" altLang="en-US" sz="900">
              <a:solidFill>
                <a:sysClr val="windowText" lastClr="000000"/>
              </a:solidFill>
            </a:rPr>
            <a:t>、学級数を記入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4"/>
  <sheetViews>
    <sheetView tabSelected="1" topLeftCell="D82" zoomScale="110" zoomScaleNormal="110" zoomScaleSheetLayoutView="100" workbookViewId="0">
      <selection activeCell="X19" sqref="X19"/>
    </sheetView>
  </sheetViews>
  <sheetFormatPr defaultColWidth="5.6328125" defaultRowHeight="13" x14ac:dyDescent="0.2"/>
  <cols>
    <col min="4" max="4" width="7.6328125" customWidth="1"/>
    <col min="5" max="5" width="5.6328125" customWidth="1"/>
  </cols>
  <sheetData>
    <row r="1" spans="1:29" ht="36.75" customHeight="1" x14ac:dyDescent="0.2">
      <c r="A1" s="23" t="s">
        <v>18</v>
      </c>
      <c r="C1" s="44" t="s">
        <v>38</v>
      </c>
      <c r="D1" s="44"/>
      <c r="E1" s="44"/>
      <c r="F1" s="44"/>
      <c r="G1" s="44"/>
      <c r="H1" s="44"/>
      <c r="I1" s="45"/>
      <c r="J1" s="30" t="s">
        <v>26</v>
      </c>
      <c r="K1" s="40"/>
      <c r="L1" s="40"/>
      <c r="M1" s="40"/>
      <c r="N1" s="40"/>
      <c r="O1" s="40"/>
    </row>
    <row r="3" spans="1:29" x14ac:dyDescent="0.2">
      <c r="B3" t="s">
        <v>29</v>
      </c>
    </row>
    <row r="4" spans="1:29" ht="30" customHeight="1" x14ac:dyDescent="0.2">
      <c r="C4" s="43" t="s">
        <v>30</v>
      </c>
      <c r="D4" s="43"/>
      <c r="E4" s="43"/>
      <c r="F4" s="1" t="s">
        <v>31</v>
      </c>
      <c r="G4" s="1" t="s">
        <v>37</v>
      </c>
      <c r="H4" s="38"/>
      <c r="I4" s="36"/>
      <c r="J4" s="1" t="s">
        <v>32</v>
      </c>
      <c r="K4" s="36"/>
      <c r="L4" s="1" t="s">
        <v>33</v>
      </c>
    </row>
    <row r="6" spans="1:29" x14ac:dyDescent="0.2">
      <c r="C6" t="s">
        <v>17</v>
      </c>
    </row>
    <row r="7" spans="1:29" ht="13.5" thickBot="1" x14ac:dyDescent="0.25">
      <c r="D7" s="33" t="s">
        <v>0</v>
      </c>
      <c r="E7" s="10">
        <v>0.29166666666666669</v>
      </c>
      <c r="F7" s="10">
        <v>0.3125</v>
      </c>
      <c r="G7" s="10">
        <v>0.33333333333333298</v>
      </c>
      <c r="H7" s="10">
        <v>0.35416666666666702</v>
      </c>
      <c r="I7" s="10">
        <v>0.375</v>
      </c>
      <c r="J7" s="10">
        <v>0.39583333333333398</v>
      </c>
      <c r="K7" s="10">
        <v>0.41666666666666702</v>
      </c>
      <c r="L7" s="10">
        <v>0.4375</v>
      </c>
      <c r="M7" s="10">
        <v>0.45833333333333398</v>
      </c>
      <c r="N7" s="10">
        <v>0.47916666666666702</v>
      </c>
      <c r="O7" s="10">
        <v>0.5</v>
      </c>
      <c r="P7" s="10">
        <v>0.52083333333333304</v>
      </c>
      <c r="Q7" s="10">
        <v>0.54166666666666696</v>
      </c>
      <c r="R7" s="10">
        <v>0.5625</v>
      </c>
      <c r="S7" s="10">
        <v>0.58333333333333304</v>
      </c>
      <c r="T7" s="10">
        <v>0.60416666666666696</v>
      </c>
      <c r="U7" s="10">
        <v>0.625</v>
      </c>
      <c r="V7" s="10">
        <v>0.64583333333333304</v>
      </c>
      <c r="W7" s="10">
        <v>0.66666666666666696</v>
      </c>
      <c r="X7" s="10">
        <v>0.6875</v>
      </c>
      <c r="Y7" s="10">
        <v>0.70833333333333304</v>
      </c>
      <c r="Z7" s="10">
        <v>0.72916666666666696</v>
      </c>
      <c r="AA7" s="10">
        <v>0.75</v>
      </c>
      <c r="AB7" s="10">
        <v>0.77083333333333304</v>
      </c>
      <c r="AC7" s="10">
        <v>0.79166666666666696</v>
      </c>
    </row>
    <row r="8" spans="1:29" ht="13.5" thickTop="1" x14ac:dyDescent="0.2">
      <c r="D8" s="34" t="s">
        <v>7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x14ac:dyDescent="0.2">
      <c r="D9" s="31" t="s">
        <v>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D10" s="31" t="s">
        <v>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">
      <c r="D11" s="31" t="s">
        <v>10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">
      <c r="D12" s="4" t="s">
        <v>15</v>
      </c>
      <c r="E12" s="5">
        <f>SUM(E8:E11)</f>
        <v>0</v>
      </c>
      <c r="F12" s="5">
        <f t="shared" ref="F12:AC12" si="0">SUM(F8:F11)</f>
        <v>0</v>
      </c>
      <c r="G12" s="5">
        <f t="shared" si="0"/>
        <v>0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 t="shared" si="0"/>
        <v>0</v>
      </c>
      <c r="R12" s="5">
        <f t="shared" si="0"/>
        <v>0</v>
      </c>
      <c r="S12" s="5">
        <f t="shared" si="0"/>
        <v>0</v>
      </c>
      <c r="T12" s="5">
        <f t="shared" si="0"/>
        <v>0</v>
      </c>
      <c r="U12" s="5">
        <f t="shared" si="0"/>
        <v>0</v>
      </c>
      <c r="V12" s="5">
        <f t="shared" si="0"/>
        <v>0</v>
      </c>
      <c r="W12" s="5">
        <f t="shared" si="0"/>
        <v>0</v>
      </c>
      <c r="X12" s="5">
        <f t="shared" si="0"/>
        <v>0</v>
      </c>
      <c r="Y12" s="5">
        <f t="shared" si="0"/>
        <v>0</v>
      </c>
      <c r="Z12" s="5">
        <f t="shared" si="0"/>
        <v>0</v>
      </c>
      <c r="AA12" s="5">
        <f t="shared" si="0"/>
        <v>0</v>
      </c>
      <c r="AB12" s="5">
        <f t="shared" si="0"/>
        <v>0</v>
      </c>
      <c r="AC12" s="5">
        <f t="shared" si="0"/>
        <v>0</v>
      </c>
    </row>
    <row r="14" spans="1:29" x14ac:dyDescent="0.2">
      <c r="C14" t="s">
        <v>12</v>
      </c>
    </row>
    <row r="15" spans="1:29" s="1" customFormat="1" ht="13.5" thickBot="1" x14ac:dyDescent="0.25">
      <c r="D15" s="33" t="s">
        <v>0</v>
      </c>
      <c r="E15" s="10">
        <v>0.29166666666666669</v>
      </c>
      <c r="F15" s="10">
        <v>0.3125</v>
      </c>
      <c r="G15" s="10">
        <v>0.33333333333333298</v>
      </c>
      <c r="H15" s="10">
        <v>0.35416666666666702</v>
      </c>
      <c r="I15" s="10">
        <v>0.375</v>
      </c>
      <c r="J15" s="10">
        <v>0.39583333333333398</v>
      </c>
      <c r="K15" s="10">
        <v>0.41666666666666702</v>
      </c>
      <c r="L15" s="10">
        <v>0.4375</v>
      </c>
      <c r="M15" s="10">
        <v>0.45833333333333398</v>
      </c>
      <c r="N15" s="10">
        <v>0.47916666666666702</v>
      </c>
      <c r="O15" s="10">
        <v>0.5</v>
      </c>
      <c r="P15" s="10">
        <v>0.52083333333333304</v>
      </c>
      <c r="Q15" s="10">
        <v>0.54166666666666696</v>
      </c>
      <c r="R15" s="10">
        <v>0.5625</v>
      </c>
      <c r="S15" s="10">
        <v>0.58333333333333304</v>
      </c>
      <c r="T15" s="10">
        <v>0.60416666666666696</v>
      </c>
      <c r="U15" s="10">
        <v>0.625</v>
      </c>
      <c r="V15" s="10">
        <v>0.64583333333333304</v>
      </c>
      <c r="W15" s="10">
        <v>0.66666666666666696</v>
      </c>
      <c r="X15" s="10">
        <v>0.6875</v>
      </c>
      <c r="Y15" s="10">
        <v>0.70833333333333304</v>
      </c>
      <c r="Z15" s="10">
        <v>0.72916666666666696</v>
      </c>
      <c r="AA15" s="10">
        <v>0.75</v>
      </c>
      <c r="AB15" s="10">
        <v>0.77083333333333304</v>
      </c>
      <c r="AC15" s="10">
        <v>0.79166666666666696</v>
      </c>
    </row>
    <row r="16" spans="1:29" ht="13.5" thickTop="1" x14ac:dyDescent="0.2">
      <c r="D16" s="34" t="s"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x14ac:dyDescent="0.2">
      <c r="D17" s="31" t="s">
        <v>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">
      <c r="D18" s="31" t="s">
        <v>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">
      <c r="D19" s="31" t="s">
        <v>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">
      <c r="D20" s="31" t="s">
        <v>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">
      <c r="D21" s="31" t="s">
        <v>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">
      <c r="D22" s="6" t="s">
        <v>16</v>
      </c>
      <c r="E22" s="5">
        <f>ROUNDDOWN(E19/20,1)+ROUNDDOWN((E20+E21)/30,1)</f>
        <v>0</v>
      </c>
      <c r="F22" s="5">
        <f t="shared" ref="F22:AC22" si="1">ROUNDDOWN(F19/20,1)+ROUNDDOWN((F20+F21)/30,1)</f>
        <v>0</v>
      </c>
      <c r="G22" s="5">
        <f t="shared" si="1"/>
        <v>0</v>
      </c>
      <c r="H22" s="5">
        <f t="shared" si="1"/>
        <v>0</v>
      </c>
      <c r="I22" s="5">
        <f t="shared" si="1"/>
        <v>0</v>
      </c>
      <c r="J22" s="5">
        <f t="shared" si="1"/>
        <v>0</v>
      </c>
      <c r="K22" s="5">
        <f t="shared" si="1"/>
        <v>0</v>
      </c>
      <c r="L22" s="5">
        <f t="shared" si="1"/>
        <v>0</v>
      </c>
      <c r="M22" s="5">
        <f t="shared" si="1"/>
        <v>0</v>
      </c>
      <c r="N22" s="5">
        <f t="shared" si="1"/>
        <v>0</v>
      </c>
      <c r="O22" s="5">
        <f t="shared" si="1"/>
        <v>0</v>
      </c>
      <c r="P22" s="5">
        <f t="shared" si="1"/>
        <v>0</v>
      </c>
      <c r="Q22" s="5">
        <f t="shared" si="1"/>
        <v>0</v>
      </c>
      <c r="R22" s="5">
        <f t="shared" si="1"/>
        <v>0</v>
      </c>
      <c r="S22" s="5">
        <f t="shared" si="1"/>
        <v>0</v>
      </c>
      <c r="T22" s="5">
        <f t="shared" si="1"/>
        <v>0</v>
      </c>
      <c r="U22" s="5">
        <f t="shared" si="1"/>
        <v>0</v>
      </c>
      <c r="V22" s="5">
        <f t="shared" si="1"/>
        <v>0</v>
      </c>
      <c r="W22" s="5">
        <f t="shared" si="1"/>
        <v>0</v>
      </c>
      <c r="X22" s="5">
        <f t="shared" si="1"/>
        <v>0</v>
      </c>
      <c r="Y22" s="5">
        <f t="shared" si="1"/>
        <v>0</v>
      </c>
      <c r="Z22" s="5">
        <f t="shared" si="1"/>
        <v>0</v>
      </c>
      <c r="AA22" s="5">
        <f t="shared" si="1"/>
        <v>0</v>
      </c>
      <c r="AB22" s="5">
        <f t="shared" si="1"/>
        <v>0</v>
      </c>
      <c r="AC22" s="5">
        <f t="shared" si="1"/>
        <v>0</v>
      </c>
    </row>
    <row r="23" spans="1:29" x14ac:dyDescent="0.2">
      <c r="D23" s="35" t="s">
        <v>34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2"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2">
      <c r="C25" t="s">
        <v>27</v>
      </c>
    </row>
    <row r="26" spans="1:29" ht="13.5" thickBot="1" x14ac:dyDescent="0.25">
      <c r="D26" s="33" t="s">
        <v>0</v>
      </c>
      <c r="E26" s="12">
        <v>0.29166666666666669</v>
      </c>
      <c r="F26" s="12">
        <v>0.3125</v>
      </c>
      <c r="G26" s="12">
        <v>0.33333333333333298</v>
      </c>
      <c r="H26" s="12">
        <v>0.35416666666666702</v>
      </c>
      <c r="I26" s="12">
        <v>0.375</v>
      </c>
      <c r="J26" s="12">
        <v>0.39583333333333398</v>
      </c>
      <c r="K26" s="12">
        <v>0.41666666666666702</v>
      </c>
      <c r="L26" s="12">
        <v>0.4375</v>
      </c>
      <c r="M26" s="12">
        <v>0.45833333333333398</v>
      </c>
      <c r="N26" s="12">
        <v>0.47916666666666702</v>
      </c>
      <c r="O26" s="12">
        <v>0.5</v>
      </c>
      <c r="P26" s="12">
        <v>0.52083333333333304</v>
      </c>
      <c r="Q26" s="12">
        <v>0.54166666666666696</v>
      </c>
      <c r="R26" s="12">
        <v>0.5625</v>
      </c>
      <c r="S26" s="12">
        <v>0.58333333333333304</v>
      </c>
      <c r="T26" s="12">
        <v>0.60416666666666696</v>
      </c>
      <c r="U26" s="12">
        <v>0.625</v>
      </c>
      <c r="V26" s="12">
        <v>0.64583333333333304</v>
      </c>
      <c r="W26" s="12">
        <v>0.66666666666666696</v>
      </c>
      <c r="X26" s="12">
        <v>0.6875</v>
      </c>
      <c r="Y26" s="12">
        <v>0.70833333333333304</v>
      </c>
      <c r="Z26" s="12">
        <v>0.72916666666666696</v>
      </c>
      <c r="AA26" s="12">
        <v>0.75</v>
      </c>
      <c r="AB26" s="12">
        <v>0.77083333333333304</v>
      </c>
      <c r="AC26" s="12">
        <v>0.79166666666666696</v>
      </c>
    </row>
    <row r="27" spans="1:29" ht="13.5" thickTop="1" x14ac:dyDescent="0.2">
      <c r="D27" s="11" t="s">
        <v>13</v>
      </c>
      <c r="E27" s="19">
        <f>ROUNDDOWN(E16/3,1)+ROUNDDOWN(E17/6,1)+ROUNDDOWN(E18/6,1)</f>
        <v>0</v>
      </c>
      <c r="F27" s="19">
        <f t="shared" ref="F27:AC27" si="2">ROUNDDOWN(F16/3,1)+ROUNDDOWN(F17/6,1)+ROUNDDOWN(F18/6,1)</f>
        <v>0</v>
      </c>
      <c r="G27" s="19">
        <f t="shared" si="2"/>
        <v>0</v>
      </c>
      <c r="H27" s="19">
        <f t="shared" si="2"/>
        <v>0</v>
      </c>
      <c r="I27" s="19">
        <f t="shared" si="2"/>
        <v>0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0</v>
      </c>
      <c r="N27" s="19">
        <f t="shared" si="2"/>
        <v>0</v>
      </c>
      <c r="O27" s="19">
        <f t="shared" si="2"/>
        <v>0</v>
      </c>
      <c r="P27" s="19">
        <f t="shared" si="2"/>
        <v>0</v>
      </c>
      <c r="Q27" s="19">
        <f t="shared" si="2"/>
        <v>0</v>
      </c>
      <c r="R27" s="19">
        <f t="shared" si="2"/>
        <v>0</v>
      </c>
      <c r="S27" s="19">
        <f t="shared" si="2"/>
        <v>0</v>
      </c>
      <c r="T27" s="19">
        <f t="shared" si="2"/>
        <v>0</v>
      </c>
      <c r="U27" s="19">
        <f t="shared" si="2"/>
        <v>0</v>
      </c>
      <c r="V27" s="19">
        <f t="shared" si="2"/>
        <v>0</v>
      </c>
      <c r="W27" s="19">
        <f t="shared" si="2"/>
        <v>0</v>
      </c>
      <c r="X27" s="19">
        <f t="shared" si="2"/>
        <v>0</v>
      </c>
      <c r="Y27" s="19">
        <f t="shared" si="2"/>
        <v>0</v>
      </c>
      <c r="Z27" s="19">
        <f t="shared" si="2"/>
        <v>0</v>
      </c>
      <c r="AA27" s="19">
        <f t="shared" si="2"/>
        <v>0</v>
      </c>
      <c r="AB27" s="19">
        <f t="shared" si="2"/>
        <v>0</v>
      </c>
      <c r="AC27" s="19">
        <f t="shared" si="2"/>
        <v>0</v>
      </c>
    </row>
    <row r="28" spans="1:29" x14ac:dyDescent="0.2">
      <c r="D28" s="3" t="s">
        <v>14</v>
      </c>
      <c r="E28" s="20">
        <f>IF(E12&gt;E22,E12,E22)</f>
        <v>0</v>
      </c>
      <c r="F28" s="20">
        <f t="shared" ref="F28:AC28" si="3">IF(F12&gt;F22,F12,F22)</f>
        <v>0</v>
      </c>
      <c r="G28" s="20">
        <f t="shared" si="3"/>
        <v>0</v>
      </c>
      <c r="H28" s="20">
        <f t="shared" si="3"/>
        <v>0</v>
      </c>
      <c r="I28" s="20">
        <f t="shared" si="3"/>
        <v>0</v>
      </c>
      <c r="J28" s="20">
        <f t="shared" si="3"/>
        <v>0</v>
      </c>
      <c r="K28" s="20">
        <f t="shared" si="3"/>
        <v>0</v>
      </c>
      <c r="L28" s="20">
        <f t="shared" si="3"/>
        <v>0</v>
      </c>
      <c r="M28" s="20">
        <f t="shared" si="3"/>
        <v>0</v>
      </c>
      <c r="N28" s="20">
        <f t="shared" si="3"/>
        <v>0</v>
      </c>
      <c r="O28" s="20">
        <f t="shared" si="3"/>
        <v>0</v>
      </c>
      <c r="P28" s="20">
        <f t="shared" si="3"/>
        <v>0</v>
      </c>
      <c r="Q28" s="20">
        <f t="shared" si="3"/>
        <v>0</v>
      </c>
      <c r="R28" s="20">
        <f t="shared" si="3"/>
        <v>0</v>
      </c>
      <c r="S28" s="20">
        <f t="shared" si="3"/>
        <v>0</v>
      </c>
      <c r="T28" s="20">
        <f t="shared" si="3"/>
        <v>0</v>
      </c>
      <c r="U28" s="20">
        <f t="shared" si="3"/>
        <v>0</v>
      </c>
      <c r="V28" s="20">
        <f t="shared" si="3"/>
        <v>0</v>
      </c>
      <c r="W28" s="20">
        <f t="shared" si="3"/>
        <v>0</v>
      </c>
      <c r="X28" s="20">
        <f t="shared" si="3"/>
        <v>0</v>
      </c>
      <c r="Y28" s="20">
        <f t="shared" si="3"/>
        <v>0</v>
      </c>
      <c r="Z28" s="20">
        <f t="shared" si="3"/>
        <v>0</v>
      </c>
      <c r="AA28" s="20">
        <f t="shared" si="3"/>
        <v>0</v>
      </c>
      <c r="AB28" s="20">
        <f t="shared" si="3"/>
        <v>0</v>
      </c>
      <c r="AC28" s="20">
        <f t="shared" si="3"/>
        <v>0</v>
      </c>
    </row>
    <row r="29" spans="1:29" ht="13.5" thickBot="1" x14ac:dyDescent="0.25">
      <c r="D29" s="18" t="s">
        <v>11</v>
      </c>
      <c r="E29" s="21">
        <f>ROUND(E27+E28,0)</f>
        <v>0</v>
      </c>
      <c r="F29" s="21">
        <f t="shared" ref="F29:AC29" si="4">ROUND(F27+F28,0)</f>
        <v>0</v>
      </c>
      <c r="G29" s="21">
        <f t="shared" si="4"/>
        <v>0</v>
      </c>
      <c r="H29" s="21">
        <f t="shared" si="4"/>
        <v>0</v>
      </c>
      <c r="I29" s="21">
        <f t="shared" si="4"/>
        <v>0</v>
      </c>
      <c r="J29" s="21">
        <f t="shared" si="4"/>
        <v>0</v>
      </c>
      <c r="K29" s="21">
        <f t="shared" si="4"/>
        <v>0</v>
      </c>
      <c r="L29" s="21">
        <f t="shared" si="4"/>
        <v>0</v>
      </c>
      <c r="M29" s="21">
        <f t="shared" si="4"/>
        <v>0</v>
      </c>
      <c r="N29" s="21">
        <f t="shared" si="4"/>
        <v>0</v>
      </c>
      <c r="O29" s="21">
        <f t="shared" si="4"/>
        <v>0</v>
      </c>
      <c r="P29" s="21">
        <f t="shared" si="4"/>
        <v>0</v>
      </c>
      <c r="Q29" s="21">
        <f t="shared" si="4"/>
        <v>0</v>
      </c>
      <c r="R29" s="21">
        <f t="shared" si="4"/>
        <v>0</v>
      </c>
      <c r="S29" s="21">
        <f t="shared" si="4"/>
        <v>0</v>
      </c>
      <c r="T29" s="21">
        <f t="shared" si="4"/>
        <v>0</v>
      </c>
      <c r="U29" s="21">
        <f t="shared" si="4"/>
        <v>0</v>
      </c>
      <c r="V29" s="21">
        <f t="shared" si="4"/>
        <v>0</v>
      </c>
      <c r="W29" s="21">
        <f t="shared" si="4"/>
        <v>0</v>
      </c>
      <c r="X29" s="21">
        <f t="shared" si="4"/>
        <v>0</v>
      </c>
      <c r="Y29" s="21">
        <f t="shared" si="4"/>
        <v>0</v>
      </c>
      <c r="Z29" s="21">
        <f t="shared" si="4"/>
        <v>0</v>
      </c>
      <c r="AA29" s="21">
        <f t="shared" si="4"/>
        <v>0</v>
      </c>
      <c r="AB29" s="21">
        <f t="shared" si="4"/>
        <v>0</v>
      </c>
      <c r="AC29" s="21">
        <f t="shared" si="4"/>
        <v>0</v>
      </c>
    </row>
    <row r="30" spans="1:29" ht="13.5" thickBot="1" x14ac:dyDescent="0.25">
      <c r="D30" s="15" t="s">
        <v>23</v>
      </c>
      <c r="E30" s="16">
        <f>IF(E29&lt;2,2,E29)</f>
        <v>2</v>
      </c>
      <c r="F30" s="16">
        <f t="shared" ref="F30:AC30" si="5">IF(F29&lt;2,2,F29)</f>
        <v>2</v>
      </c>
      <c r="G30" s="16">
        <f t="shared" si="5"/>
        <v>2</v>
      </c>
      <c r="H30" s="16">
        <f t="shared" si="5"/>
        <v>2</v>
      </c>
      <c r="I30" s="16">
        <f t="shared" si="5"/>
        <v>2</v>
      </c>
      <c r="J30" s="16">
        <f t="shared" si="5"/>
        <v>2</v>
      </c>
      <c r="K30" s="16">
        <f t="shared" si="5"/>
        <v>2</v>
      </c>
      <c r="L30" s="16">
        <f t="shared" si="5"/>
        <v>2</v>
      </c>
      <c r="M30" s="16">
        <f t="shared" si="5"/>
        <v>2</v>
      </c>
      <c r="N30" s="16">
        <f t="shared" si="5"/>
        <v>2</v>
      </c>
      <c r="O30" s="16">
        <f t="shared" si="5"/>
        <v>2</v>
      </c>
      <c r="P30" s="16">
        <f t="shared" si="5"/>
        <v>2</v>
      </c>
      <c r="Q30" s="16">
        <f t="shared" si="5"/>
        <v>2</v>
      </c>
      <c r="R30" s="16">
        <f t="shared" si="5"/>
        <v>2</v>
      </c>
      <c r="S30" s="16">
        <f t="shared" si="5"/>
        <v>2</v>
      </c>
      <c r="T30" s="16">
        <f t="shared" si="5"/>
        <v>2</v>
      </c>
      <c r="U30" s="16">
        <f t="shared" si="5"/>
        <v>2</v>
      </c>
      <c r="V30" s="16">
        <f t="shared" si="5"/>
        <v>2</v>
      </c>
      <c r="W30" s="16">
        <f t="shared" si="5"/>
        <v>2</v>
      </c>
      <c r="X30" s="16">
        <f t="shared" si="5"/>
        <v>2</v>
      </c>
      <c r="Y30" s="16">
        <f t="shared" si="5"/>
        <v>2</v>
      </c>
      <c r="Z30" s="16">
        <f t="shared" si="5"/>
        <v>2</v>
      </c>
      <c r="AA30" s="16">
        <f t="shared" si="5"/>
        <v>2</v>
      </c>
      <c r="AB30" s="16">
        <f t="shared" si="5"/>
        <v>2</v>
      </c>
      <c r="AC30" s="17">
        <f t="shared" si="5"/>
        <v>2</v>
      </c>
    </row>
    <row r="32" spans="1:29" x14ac:dyDescent="0.2">
      <c r="A32" t="s">
        <v>19</v>
      </c>
    </row>
    <row r="33" spans="2:29" x14ac:dyDescent="0.2">
      <c r="B33" t="s">
        <v>36</v>
      </c>
    </row>
    <row r="34" spans="2:29" x14ac:dyDescent="0.2">
      <c r="B34" t="s">
        <v>35</v>
      </c>
    </row>
    <row r="35" spans="2:29" x14ac:dyDescent="0.2">
      <c r="B35" t="s">
        <v>22</v>
      </c>
    </row>
    <row r="36" spans="2:29" ht="13.5" thickBot="1" x14ac:dyDescent="0.25">
      <c r="B36" s="41" t="s">
        <v>20</v>
      </c>
      <c r="C36" s="41"/>
      <c r="D36" s="33" t="s">
        <v>21</v>
      </c>
      <c r="E36" s="12">
        <v>0.29166666666666669</v>
      </c>
      <c r="F36" s="12">
        <v>0.3125</v>
      </c>
      <c r="G36" s="12">
        <v>0.33333333333333298</v>
      </c>
      <c r="H36" s="12">
        <v>0.35416666666666702</v>
      </c>
      <c r="I36" s="12">
        <v>0.375</v>
      </c>
      <c r="J36" s="12">
        <v>0.39583333333333398</v>
      </c>
      <c r="K36" s="12">
        <v>0.41666666666666702</v>
      </c>
      <c r="L36" s="12">
        <v>0.4375</v>
      </c>
      <c r="M36" s="12">
        <v>0.45833333333333398</v>
      </c>
      <c r="N36" s="12">
        <v>0.47916666666666702</v>
      </c>
      <c r="O36" s="12">
        <v>0.5</v>
      </c>
      <c r="P36" s="12">
        <v>0.52083333333333304</v>
      </c>
      <c r="Q36" s="12">
        <v>0.54166666666666696</v>
      </c>
      <c r="R36" s="12">
        <v>0.5625</v>
      </c>
      <c r="S36" s="12">
        <v>0.58333333333333304</v>
      </c>
      <c r="T36" s="12">
        <v>0.60416666666666696</v>
      </c>
      <c r="U36" s="12">
        <v>0.625</v>
      </c>
      <c r="V36" s="12">
        <v>0.64583333333333304</v>
      </c>
      <c r="W36" s="12">
        <v>0.66666666666666696</v>
      </c>
      <c r="X36" s="12">
        <v>0.6875</v>
      </c>
      <c r="Y36" s="12">
        <v>0.70833333333333304</v>
      </c>
      <c r="Z36" s="12">
        <v>0.72916666666666696</v>
      </c>
      <c r="AA36" s="12">
        <v>0.75</v>
      </c>
      <c r="AB36" s="12">
        <v>0.77083333333333304</v>
      </c>
      <c r="AC36" s="12">
        <v>0.79166666666666696</v>
      </c>
    </row>
    <row r="37" spans="2:29" ht="13.5" thickTop="1" x14ac:dyDescent="0.2">
      <c r="B37" s="42"/>
      <c r="C37" s="42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2:29" x14ac:dyDescent="0.2">
      <c r="B38" s="39"/>
      <c r="C38" s="39"/>
      <c r="D38" s="13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2:29" x14ac:dyDescent="0.2">
      <c r="B39" s="39"/>
      <c r="C39" s="39"/>
      <c r="D39" s="13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2:29" x14ac:dyDescent="0.2">
      <c r="B40" s="39"/>
      <c r="C40" s="39"/>
      <c r="D40" s="13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2:29" x14ac:dyDescent="0.2">
      <c r="B41" s="39"/>
      <c r="C41" s="39"/>
      <c r="D41" s="13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2:29" x14ac:dyDescent="0.2">
      <c r="B42" s="39"/>
      <c r="C42" s="39"/>
      <c r="D42" s="13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2:29" x14ac:dyDescent="0.2">
      <c r="B43" s="39"/>
      <c r="C43" s="39"/>
      <c r="D43" s="13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2:29" x14ac:dyDescent="0.2">
      <c r="B44" s="39"/>
      <c r="C44" s="39"/>
      <c r="D44" s="13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spans="2:29" x14ac:dyDescent="0.2">
      <c r="B45" s="39"/>
      <c r="C45" s="39"/>
      <c r="D45" s="1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2:29" x14ac:dyDescent="0.2">
      <c r="B46" s="39"/>
      <c r="C46" s="39"/>
      <c r="D46" s="13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2:29" x14ac:dyDescent="0.2">
      <c r="B47" s="39"/>
      <c r="C47" s="39"/>
      <c r="D47" s="13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2:29" x14ac:dyDescent="0.2">
      <c r="B48" s="39"/>
      <c r="C48" s="39"/>
      <c r="D48" s="13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2:29" x14ac:dyDescent="0.2">
      <c r="B49" s="39"/>
      <c r="C49" s="39"/>
      <c r="D49" s="13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2:29" x14ac:dyDescent="0.2">
      <c r="B50" s="39"/>
      <c r="C50" s="39"/>
      <c r="D50" s="13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2:29" x14ac:dyDescent="0.2">
      <c r="B51" s="39"/>
      <c r="C51" s="39"/>
      <c r="D51" s="13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2:29" x14ac:dyDescent="0.2">
      <c r="B52" s="39"/>
      <c r="C52" s="39"/>
      <c r="D52" s="13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2:29" x14ac:dyDescent="0.2">
      <c r="B53" s="39"/>
      <c r="C53" s="39"/>
      <c r="D53" s="13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2:29" x14ac:dyDescent="0.2">
      <c r="B54" s="39"/>
      <c r="C54" s="39"/>
      <c r="D54" s="13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2:29" x14ac:dyDescent="0.2">
      <c r="B55" s="39"/>
      <c r="C55" s="39"/>
      <c r="D55" s="13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2:29" x14ac:dyDescent="0.2">
      <c r="B56" s="39"/>
      <c r="C56" s="39"/>
      <c r="D56" s="13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2:29" x14ac:dyDescent="0.2">
      <c r="B57" s="39"/>
      <c r="C57" s="39"/>
      <c r="D57" s="13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2:29" x14ac:dyDescent="0.2">
      <c r="B58" s="39"/>
      <c r="C58" s="39"/>
      <c r="D58" s="13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2:29" x14ac:dyDescent="0.2">
      <c r="B59" s="39"/>
      <c r="C59" s="39"/>
      <c r="D59" s="13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2:29" x14ac:dyDescent="0.2">
      <c r="B60" s="39"/>
      <c r="C60" s="39"/>
      <c r="D60" s="13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2:29" x14ac:dyDescent="0.2">
      <c r="B61" s="39"/>
      <c r="C61" s="39"/>
      <c r="D61" s="13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2:29" x14ac:dyDescent="0.2">
      <c r="B62" s="39"/>
      <c r="C62" s="39"/>
      <c r="D62" s="13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2:29" x14ac:dyDescent="0.2">
      <c r="B63" s="39"/>
      <c r="C63" s="39"/>
      <c r="D63" s="13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2:29" x14ac:dyDescent="0.2">
      <c r="B64" s="39"/>
      <c r="C64" s="39"/>
      <c r="D64" s="13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2:29" x14ac:dyDescent="0.2">
      <c r="B65" s="39"/>
      <c r="C65" s="39"/>
      <c r="D65" s="13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2:29" x14ac:dyDescent="0.2">
      <c r="B66" s="39"/>
      <c r="C66" s="39"/>
      <c r="D66" s="13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2:29" x14ac:dyDescent="0.2">
      <c r="B67" s="39"/>
      <c r="C67" s="39"/>
      <c r="D67" s="13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2:29" x14ac:dyDescent="0.2">
      <c r="B68" s="39"/>
      <c r="C68" s="39"/>
      <c r="D68" s="13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2:29" x14ac:dyDescent="0.2">
      <c r="B69" s="39"/>
      <c r="C69" s="39"/>
      <c r="D69" s="13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2:29" x14ac:dyDescent="0.2">
      <c r="B70" s="39"/>
      <c r="C70" s="39"/>
      <c r="D70" s="13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2:29" x14ac:dyDescent="0.2">
      <c r="B71" s="39"/>
      <c r="C71" s="39"/>
      <c r="D71" s="13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2:29" x14ac:dyDescent="0.2">
      <c r="B72" s="39"/>
      <c r="C72" s="39"/>
      <c r="D72" s="13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2:29" x14ac:dyDescent="0.2">
      <c r="B73" s="39"/>
      <c r="C73" s="39"/>
      <c r="D73" s="13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2:29" x14ac:dyDescent="0.2">
      <c r="B74" s="39"/>
      <c r="C74" s="39"/>
      <c r="D74" s="13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2:29" x14ac:dyDescent="0.2">
      <c r="B75" s="39"/>
      <c r="C75" s="39"/>
      <c r="D75" s="13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2:29" x14ac:dyDescent="0.2">
      <c r="B76" s="39"/>
      <c r="C76" s="39"/>
      <c r="D76" s="13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2:29" x14ac:dyDescent="0.2">
      <c r="B77" s="39"/>
      <c r="C77" s="39"/>
      <c r="D77" s="13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2:29" x14ac:dyDescent="0.2">
      <c r="B78" s="39"/>
      <c r="C78" s="39"/>
      <c r="D78" s="13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2:29" x14ac:dyDescent="0.2">
      <c r="B79" s="39"/>
      <c r="C79" s="39"/>
      <c r="D79" s="13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2:29" x14ac:dyDescent="0.2">
      <c r="B80" s="39"/>
      <c r="C80" s="39"/>
      <c r="D80" s="1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spans="2:29" x14ac:dyDescent="0.2">
      <c r="B81" s="39"/>
      <c r="C81" s="39"/>
      <c r="D81" s="13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2:29" x14ac:dyDescent="0.2">
      <c r="B82" s="39"/>
      <c r="C82" s="39"/>
      <c r="D82" s="13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2:29" x14ac:dyDescent="0.2">
      <c r="B83" s="39"/>
      <c r="C83" s="39"/>
      <c r="D83" s="13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spans="2:29" x14ac:dyDescent="0.2">
      <c r="B84" s="39"/>
      <c r="C84" s="39"/>
      <c r="D84" s="13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spans="2:29" x14ac:dyDescent="0.2">
      <c r="B85" s="39"/>
      <c r="C85" s="39"/>
      <c r="D85" s="13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spans="2:29" x14ac:dyDescent="0.2">
      <c r="B86" s="39"/>
      <c r="C86" s="39"/>
      <c r="D86" s="13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spans="2:29" ht="13.5" thickBot="1" x14ac:dyDescent="0.25">
      <c r="B87" s="48"/>
      <c r="C87" s="48"/>
      <c r="D87" s="13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</row>
    <row r="88" spans="2:29" ht="13.5" thickBot="1" x14ac:dyDescent="0.25">
      <c r="B88" s="46" t="s">
        <v>11</v>
      </c>
      <c r="C88" s="47"/>
      <c r="D88" s="47"/>
      <c r="E88" s="24">
        <f t="shared" ref="E88:AC88" si="6">COUNTA(E37:E87)</f>
        <v>0</v>
      </c>
      <c r="F88" s="24">
        <f t="shared" si="6"/>
        <v>0</v>
      </c>
      <c r="G88" s="24">
        <f t="shared" si="6"/>
        <v>0</v>
      </c>
      <c r="H88" s="24">
        <f t="shared" si="6"/>
        <v>0</v>
      </c>
      <c r="I88" s="24">
        <f t="shared" si="6"/>
        <v>0</v>
      </c>
      <c r="J88" s="24">
        <f t="shared" si="6"/>
        <v>0</v>
      </c>
      <c r="K88" s="24">
        <f t="shared" si="6"/>
        <v>0</v>
      </c>
      <c r="L88" s="24">
        <f t="shared" si="6"/>
        <v>0</v>
      </c>
      <c r="M88" s="24">
        <f t="shared" si="6"/>
        <v>0</v>
      </c>
      <c r="N88" s="24">
        <f t="shared" si="6"/>
        <v>0</v>
      </c>
      <c r="O88" s="24">
        <f t="shared" si="6"/>
        <v>0</v>
      </c>
      <c r="P88" s="24">
        <f t="shared" si="6"/>
        <v>0</v>
      </c>
      <c r="Q88" s="24">
        <f t="shared" si="6"/>
        <v>0</v>
      </c>
      <c r="R88" s="24">
        <f t="shared" si="6"/>
        <v>0</v>
      </c>
      <c r="S88" s="24">
        <f t="shared" si="6"/>
        <v>0</v>
      </c>
      <c r="T88" s="24">
        <f t="shared" si="6"/>
        <v>0</v>
      </c>
      <c r="U88" s="24">
        <f t="shared" si="6"/>
        <v>0</v>
      </c>
      <c r="V88" s="24">
        <f t="shared" si="6"/>
        <v>0</v>
      </c>
      <c r="W88" s="24">
        <f t="shared" si="6"/>
        <v>0</v>
      </c>
      <c r="X88" s="24">
        <f t="shared" si="6"/>
        <v>0</v>
      </c>
      <c r="Y88" s="24">
        <f t="shared" si="6"/>
        <v>0</v>
      </c>
      <c r="Z88" s="24">
        <f t="shared" si="6"/>
        <v>0</v>
      </c>
      <c r="AA88" s="24">
        <f t="shared" si="6"/>
        <v>0</v>
      </c>
      <c r="AB88" s="24">
        <f t="shared" si="6"/>
        <v>0</v>
      </c>
      <c r="AC88" s="25">
        <f t="shared" si="6"/>
        <v>0</v>
      </c>
    </row>
    <row r="90" spans="2:29" x14ac:dyDescent="0.2">
      <c r="C90" t="s">
        <v>28</v>
      </c>
    </row>
    <row r="91" spans="2:29" ht="13.5" thickBot="1" x14ac:dyDescent="0.25">
      <c r="D91" s="32" t="s">
        <v>0</v>
      </c>
      <c r="E91" s="26">
        <v>0.29166666666666669</v>
      </c>
      <c r="F91" s="26">
        <v>0.3125</v>
      </c>
      <c r="G91" s="26">
        <v>0.33333333333333298</v>
      </c>
      <c r="H91" s="26">
        <v>0.35416666666666702</v>
      </c>
      <c r="I91" s="26">
        <v>0.375</v>
      </c>
      <c r="J91" s="26">
        <v>0.39583333333333398</v>
      </c>
      <c r="K91" s="26">
        <v>0.41666666666666702</v>
      </c>
      <c r="L91" s="26">
        <v>0.4375</v>
      </c>
      <c r="M91" s="26">
        <v>0.45833333333333398</v>
      </c>
      <c r="N91" s="26">
        <v>0.47916666666666702</v>
      </c>
      <c r="O91" s="26">
        <v>0.5</v>
      </c>
      <c r="P91" s="26">
        <v>0.52083333333333304</v>
      </c>
      <c r="Q91" s="26">
        <v>0.54166666666666696</v>
      </c>
      <c r="R91" s="26">
        <v>0.5625</v>
      </c>
      <c r="S91" s="26">
        <v>0.58333333333333304</v>
      </c>
      <c r="T91" s="26">
        <v>0.60416666666666696</v>
      </c>
      <c r="U91" s="26">
        <v>0.625</v>
      </c>
      <c r="V91" s="26">
        <v>0.64583333333333304</v>
      </c>
      <c r="W91" s="26">
        <v>0.66666666666666696</v>
      </c>
      <c r="X91" s="26">
        <v>0.6875</v>
      </c>
      <c r="Y91" s="26">
        <v>0.70833333333333304</v>
      </c>
      <c r="Z91" s="26">
        <v>0.72916666666666696</v>
      </c>
      <c r="AA91" s="26">
        <v>0.75</v>
      </c>
      <c r="AB91" s="26">
        <v>0.77083333333333304</v>
      </c>
      <c r="AC91" s="26">
        <v>0.79166666666666696</v>
      </c>
    </row>
    <row r="92" spans="2:29" ht="13.5" thickBot="1" x14ac:dyDescent="0.25">
      <c r="D92" s="27" t="s">
        <v>24</v>
      </c>
      <c r="E92" s="28">
        <f t="shared" ref="E92:AC92" si="7">E88-E30</f>
        <v>-2</v>
      </c>
      <c r="F92" s="28">
        <f t="shared" si="7"/>
        <v>-2</v>
      </c>
      <c r="G92" s="28">
        <f t="shared" si="7"/>
        <v>-2</v>
      </c>
      <c r="H92" s="28">
        <f t="shared" si="7"/>
        <v>-2</v>
      </c>
      <c r="I92" s="28">
        <f t="shared" si="7"/>
        <v>-2</v>
      </c>
      <c r="J92" s="28">
        <f t="shared" si="7"/>
        <v>-2</v>
      </c>
      <c r="K92" s="28">
        <f t="shared" si="7"/>
        <v>-2</v>
      </c>
      <c r="L92" s="28">
        <f t="shared" si="7"/>
        <v>-2</v>
      </c>
      <c r="M92" s="28">
        <f t="shared" si="7"/>
        <v>-2</v>
      </c>
      <c r="N92" s="28">
        <f t="shared" si="7"/>
        <v>-2</v>
      </c>
      <c r="O92" s="28">
        <f t="shared" si="7"/>
        <v>-2</v>
      </c>
      <c r="P92" s="28">
        <f t="shared" si="7"/>
        <v>-2</v>
      </c>
      <c r="Q92" s="28">
        <f t="shared" si="7"/>
        <v>-2</v>
      </c>
      <c r="R92" s="28">
        <f t="shared" si="7"/>
        <v>-2</v>
      </c>
      <c r="S92" s="28">
        <f t="shared" si="7"/>
        <v>-2</v>
      </c>
      <c r="T92" s="28">
        <f t="shared" si="7"/>
        <v>-2</v>
      </c>
      <c r="U92" s="28">
        <f t="shared" si="7"/>
        <v>-2</v>
      </c>
      <c r="V92" s="28">
        <f t="shared" si="7"/>
        <v>-2</v>
      </c>
      <c r="W92" s="28">
        <f t="shared" si="7"/>
        <v>-2</v>
      </c>
      <c r="X92" s="28">
        <f t="shared" si="7"/>
        <v>-2</v>
      </c>
      <c r="Y92" s="28">
        <f t="shared" si="7"/>
        <v>-2</v>
      </c>
      <c r="Z92" s="28">
        <f t="shared" si="7"/>
        <v>-2</v>
      </c>
      <c r="AA92" s="28">
        <f t="shared" si="7"/>
        <v>-2</v>
      </c>
      <c r="AB92" s="28">
        <f t="shared" si="7"/>
        <v>-2</v>
      </c>
      <c r="AC92" s="29">
        <f t="shared" si="7"/>
        <v>-2</v>
      </c>
    </row>
    <row r="93" spans="2:29" x14ac:dyDescent="0.2">
      <c r="D93" t="s">
        <v>25</v>
      </c>
      <c r="E93" s="22"/>
    </row>
    <row r="94" spans="2:29" x14ac:dyDescent="0.2">
      <c r="D94" s="37" t="s">
        <v>39</v>
      </c>
    </row>
  </sheetData>
  <mergeCells count="56">
    <mergeCell ref="B88:D88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76:C7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K1:O1"/>
    <mergeCell ref="B36:C36"/>
    <mergeCell ref="B37:C37"/>
    <mergeCell ref="B38:C38"/>
    <mergeCell ref="B39:C39"/>
    <mergeCell ref="C4:E4"/>
    <mergeCell ref="C1:I1"/>
  </mergeCells>
  <phoneticPr fontId="1"/>
  <dataValidations count="1">
    <dataValidation type="list" showInputMessage="1" showErrorMessage="1" sqref="D37:D87" xr:uid="{00000000-0002-0000-0000-000000000000}">
      <formula1>"保育教諭,幼稚園免許のみ,保育士のみ,看護師,みなし保育教諭"</formula1>
    </dataValidation>
  </dataValidations>
  <pageMargins left="0.19685039370078741" right="0.19685039370078741" top="0.39370078740157483" bottom="0.31496062992125984" header="0.31496062992125984" footer="0.31496062992125984"/>
  <pageSetup paperSize="9" scale="8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2023-09-11T07:45:34Z</dcterms:modified>
</cp:coreProperties>
</file>