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4（1006事業所住所追加）\"/>
    </mc:Choice>
  </mc:AlternateContent>
  <xr:revisionPtr revIDLastSave="0" documentId="13_ncr:1_{14B1B8C1-EA89-4969-90DC-8DFDCB2CFA2D}" xr6:coauthVersionLast="47" xr6:coauthVersionMax="47" xr10:uidLastSave="{00000000-0000-0000-0000-000000000000}"/>
  <bookViews>
    <workbookView xWindow="-110" yWindow="-110" windowWidth="19420" windowHeight="11500" xr2:uid="{00000000-000D-0000-FFFF-FFFF00000000}"/>
  </bookViews>
  <sheets>
    <sheet name="自己点検表（指定療養介護)" sheetId="2" r:id="rId1"/>
    <sheet name="従業者の勤務の体制及び勤務形態一覧表" sheetId="3" r:id="rId2"/>
  </sheets>
  <definedNames>
    <definedName name="_xlnm.Print_Area" localSheetId="0">'自己点検表（指定療養介護)'!$A$1:$E$208</definedName>
    <definedName name="_xlnm.Print_Area" localSheetId="1">従業者の勤務の体制及び勤務形態一覧表!$A$1:$AN$78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9" i="3" l="1"/>
  <c r="AG49" i="3"/>
  <c r="AA49" i="3"/>
  <c r="U49" i="3"/>
  <c r="R48" i="3"/>
  <c r="L48" i="3"/>
  <c r="F48" i="3"/>
  <c r="C47" i="3"/>
  <c r="AJ39" i="3"/>
  <c r="AJ38"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J10" i="3" l="1"/>
  <c r="AL38" i="3"/>
  <c r="E43" i="3" s="1"/>
  <c r="AL18" i="3"/>
  <c r="AL19" i="3"/>
  <c r="AL26" i="3"/>
  <c r="AJ9" i="3"/>
  <c r="AL29" i="3"/>
  <c r="AL22" i="3"/>
  <c r="AL30" i="3"/>
  <c r="AL14" i="3"/>
  <c r="AL27" i="3"/>
  <c r="AL15" i="3"/>
  <c r="AL23" i="3"/>
  <c r="AL11" i="3"/>
  <c r="AK31" i="3"/>
  <c r="AL31" i="3" s="1"/>
  <c r="AI9" i="3"/>
  <c r="U47" i="3"/>
  <c r="X47" i="3"/>
  <c r="U48" i="3"/>
  <c r="X48" i="3"/>
  <c r="I43" i="3"/>
  <c r="C43" i="3"/>
  <c r="E49" i="3"/>
  <c r="E47" i="3"/>
  <c r="AA47" i="3"/>
  <c r="E48" i="3"/>
  <c r="AA48" i="3"/>
  <c r="I49" i="3"/>
  <c r="F47" i="3"/>
  <c r="AD47" i="3"/>
  <c r="AD48" i="3"/>
  <c r="O49" i="3"/>
  <c r="C48" i="3"/>
  <c r="C49" i="3"/>
  <c r="D48" i="3"/>
  <c r="AL12" i="3"/>
  <c r="AL16" i="3"/>
  <c r="AL20" i="3"/>
  <c r="AL24" i="3"/>
  <c r="AL28" i="3"/>
  <c r="I47" i="3"/>
  <c r="AG47" i="3"/>
  <c r="I48" i="3"/>
  <c r="AG48" i="3"/>
  <c r="D47" i="3"/>
  <c r="L47" i="3"/>
  <c r="AJ47" i="3"/>
  <c r="AJ48" i="3"/>
  <c r="AH10" i="3"/>
  <c r="AL13" i="3"/>
  <c r="AL17" i="3"/>
  <c r="AL21" i="3"/>
  <c r="AL25" i="3"/>
  <c r="O47" i="3"/>
  <c r="AL47" i="3"/>
  <c r="O48" i="3"/>
  <c r="AL48" i="3"/>
  <c r="R47" i="3"/>
  <c r="AM47" i="3"/>
  <c r="AM48" i="3"/>
</calcChain>
</file>

<file path=xl/sharedStrings.xml><?xml version="1.0" encoding="utf-8"?>
<sst xmlns="http://schemas.openxmlformats.org/spreadsheetml/2006/main" count="692" uniqueCount="600">
  <si>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</si>
  <si>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</si>
  <si>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</si>
  <si>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</si>
  <si>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</si>
  <si>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</si>
  <si>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</si>
  <si>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</si>
  <si>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</si>
  <si>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</si>
  <si>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</si>
  <si>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</si>
  <si>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</si>
  <si>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</si>
  <si>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</si>
  <si>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</si>
  <si>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</si>
  <si>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</si>
  <si>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</si>
  <si>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</si>
  <si>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</si>
  <si>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</si>
  <si>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</si>
  <si>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</si>
  <si>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</si>
  <si>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</si>
  <si>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</si>
  <si>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</si>
  <si>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</si>
  <si>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</si>
  <si>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</si>
  <si>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</si>
  <si>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</si>
  <si>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</si>
  <si>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</si>
  <si>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</si>
  <si>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</si>
  <si>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</si>
  <si>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</si>
  <si>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</si>
  <si>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</si>
  <si>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</si>
  <si>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</si>
  <si>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</si>
  <si>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</si>
  <si>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</si>
  <si>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</si>
  <si>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</si>
  <si>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</si>
  <si>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</si>
  <si>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</si>
  <si>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</si>
  <si>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</si>
  <si>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</si>
  <si>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</si>
  <si>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</si>
  <si>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</si>
  <si>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</si>
  <si>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</si>
  <si>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</si>
  <si>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</si>
  <si>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</si>
  <si>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</si>
  <si>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</si>
  <si>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</si>
  <si>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</si>
  <si>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</si>
  <si>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</si>
  <si>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</si>
  <si>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</si>
  <si>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</si>
  <si>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</si>
  <si>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</si>
  <si>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</si>
  <si>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</si>
  <si>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</si>
  <si>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</si>
  <si>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</si>
  <si>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</si>
  <si>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</si>
  <si>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</si>
  <si>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</si>
  <si>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</si>
  <si>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</si>
  <si>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</si>
  <si>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</si>
  <si>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</si>
  <si>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</si>
  <si>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</si>
  <si>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</si>
  <si>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</si>
  <si>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</si>
  <si>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</si>
  <si>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</si>
  <si>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</si>
  <si>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</si>
  <si>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</si>
  <si>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</si>
  <si>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</si>
  <si>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</si>
  <si>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</si>
  <si>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</si>
  <si>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</si>
  <si>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</si>
  <si>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</si>
  <si>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</si>
  <si>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</si>
  <si>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</si>
  <si>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</si>
  <si>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</si>
  <si>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</si>
  <si>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</si>
  <si>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</si>
  <si>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</si>
  <si>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</si>
  <si>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</si>
  <si>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</si>
  <si>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</si>
  <si>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</si>
  <si>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</si>
  <si>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</si>
  <si>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</si>
  <si>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</si>
  <si>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</si>
  <si>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</si>
  <si>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</si>
  <si>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</si>
  <si>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</si>
  <si>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</si>
  <si>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</si>
  <si>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</si>
  <si>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</si>
  <si>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</si>
  <si>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</si>
  <si>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</si>
  <si>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</si>
  <si>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</si>
  <si>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</si>
  <si>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</si>
  <si>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</si>
  <si>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</si>
  <si>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</si>
  <si>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</si>
  <si>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</si>
  <si>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</si>
  <si>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</si>
  <si>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</si>
  <si>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</si>
  <si>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</si>
  <si>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</si>
  <si>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</si>
  <si>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</si>
  <si>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</si>
  <si>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</si>
  <si>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</si>
  <si>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</si>
  <si>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</si>
  <si>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</si>
  <si>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</si>
  <si>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</si>
  <si>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</si>
  <si>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</si>
  <si>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</si>
  <si>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</si>
  <si>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</si>
  <si>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</si>
  <si>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</si>
  <si>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</si>
  <si>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</si>
  <si>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</si>
  <si>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</si>
  <si>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</si>
  <si>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</si>
  <si>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</si>
  <si>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</si>
  <si>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</si>
  <si>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</si>
  <si>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</si>
  <si>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</si>
  <si>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</si>
  <si>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</si>
  <si>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</si>
  <si>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</si>
  <si>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</si>
  <si>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</si>
  <si>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</si>
  <si>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</si>
  <si>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</si>
  <si>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</si>
  <si>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</si>
  <si>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</si>
  <si>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</si>
  <si>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</si>
  <si>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</si>
  <si>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</si>
  <si>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</si>
  <si>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</si>
  <si>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</si>
  <si>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</si>
  <si>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</si>
  <si>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</si>
  <si>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</si>
  <si>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</si>
  <si>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</si>
  <si>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</si>
  <si>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</si>
  <si>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</si>
  <si>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</si>
  <si>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</si>
  <si>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</si>
  <si>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</si>
  <si>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</si>
  <si>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</si>
  <si>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</si>
  <si>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</si>
  <si>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</si>
  <si>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</si>
  <si>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</si>
  <si>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</si>
  <si>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</si>
  <si>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</si>
  <si>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</si>
  <si>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</si>
  <si>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</si>
  <si>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</si>
  <si>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</si>
  <si>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</si>
  <si>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</si>
  <si>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</si>
  <si>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</si>
  <si>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</si>
  <si>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</si>
  <si>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</si>
  <si>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</si>
  <si>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</si>
  <si>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</si>
  <si>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</si>
  <si>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</si>
  <si>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</si>
  <si>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</si>
  <si>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</si>
  <si>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</si>
  <si>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</si>
  <si>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</si>
  <si>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</si>
  <si>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</si>
  <si>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</si>
  <si>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</si>
  <si>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</si>
  <si>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</si>
  <si>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</si>
  <si>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</si>
  <si>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</si>
  <si>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</si>
  <si>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</si>
  <si>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</si>
  <si>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</si>
  <si>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</si>
  <si>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</si>
  <si>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</si>
  <si>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</si>
  <si>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</si>
  <si>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</si>
  <si>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</si>
  <si>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</si>
  <si>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</si>
  <si>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</si>
  <si>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</si>
  <si>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</si>
  <si>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</si>
  <si>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</si>
  <si>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</si>
  <si>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</si>
  <si>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</si>
  <si>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</si>
  <si>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</si>
  <si>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</si>
  <si>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</si>
  <si>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</si>
  <si>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</si>
  <si>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</si>
  <si>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</si>
  <si>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</si>
  <si>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</si>
  <si>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</si>
  <si>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</si>
  <si>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</si>
  <si>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</si>
  <si>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</si>
  <si>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</si>
  <si>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</si>
  <si>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</si>
  <si>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</si>
  <si>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</si>
  <si>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</si>
  <si>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</si>
  <si>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</si>
  <si>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</si>
  <si>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</si>
  <si>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</si>
  <si>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</si>
  <si>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</si>
  <si>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</si>
  <si>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</si>
  <si>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</si>
  <si>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</si>
  <si>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</si>
  <si>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</si>
  <si>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</si>
  <si>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</si>
  <si>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</si>
  <si>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</si>
  <si>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</si>
  <si>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</si>
  <si>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</si>
  <si>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</si>
  <si>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</si>
  <si>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</si>
  <si>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</si>
  <si>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</si>
  <si>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</si>
  <si>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</si>
  <si>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</si>
  <si>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</si>
  <si>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</si>
  <si>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</si>
  <si>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</si>
  <si>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</si>
  <si>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</si>
  <si>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</si>
  <si>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</si>
  <si>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</si>
  <si>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</si>
  <si>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</si>
  <si>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</si>
  <si>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</si>
  <si>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</si>
  <si>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</si>
  <si>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</si>
  <si>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</si>
  <si>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</si>
  <si>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</si>
  <si>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</si>
  <si>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</si>
  <si>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</si>
  <si>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</si>
  <si>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</si>
  <si>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</si>
  <si>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</si>
  <si>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</si>
  <si>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</si>
  <si>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</si>
  <si>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</si>
  <si>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</si>
  <si>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</si>
  <si>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</si>
  <si>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</si>
  <si>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</si>
  <si>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</si>
  <si>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</si>
  <si>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</si>
  <si>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</si>
  <si>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</si>
  <si>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</si>
  <si>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</si>
  <si>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</si>
  <si>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</si>
  <si>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</si>
  <si>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</si>
  <si>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</si>
  <si>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</si>
  <si>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</si>
  <si>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</si>
  <si>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</si>
  <si>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</si>
  <si>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</si>
  <si>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</si>
  <si>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</si>
  <si>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</si>
  <si>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</si>
  <si>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</si>
  <si>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</si>
  <si>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</si>
  <si>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</si>
  <si>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</si>
  <si>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</si>
  <si>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</si>
  <si>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</si>
  <si>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</si>
  <si>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</si>
  <si>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</si>
  <si>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</si>
  <si>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</si>
  <si>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</si>
  <si>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</si>
  <si>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</si>
  <si>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</si>
  <si>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</si>
  <si>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</si>
  <si>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</si>
  <si>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</si>
  <si>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</si>
  <si>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</si>
  <si>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</si>
  <si>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</si>
  <si>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</si>
  <si>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</si>
  <si>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</si>
  <si>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</si>
  <si>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</si>
  <si>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</si>
  <si>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</si>
  <si>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</si>
  <si>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</si>
  <si>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</si>
  <si>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</si>
  <si>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</si>
  <si>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</si>
  <si>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</si>
  <si>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</si>
  <si>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</si>
  <si>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</si>
  <si>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</si>
  <si>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</si>
  <si>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</si>
  <si>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</si>
  <si>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</si>
  <si>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</si>
  <si>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</si>
  <si>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</si>
  <si>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</si>
  <si>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</si>
  <si>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</si>
  <si>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</si>
  <si>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</si>
  <si>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</si>
  <si>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</si>
  <si>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</si>
  <si>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</si>
  <si>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</si>
  <si>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(2)から(8)に掲げる確認資料</t>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</si>
  <si>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</si>
  <si>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</si>
  <si>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</si>
  <si>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</si>
  <si>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</si>
  <si>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</si>
  <si>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</si>
  <si>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</si>
  <si>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</si>
  <si>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</si>
  <si>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</si>
  <si>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</si>
  <si>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</si>
  <si>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</si>
  <si>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</si>
  <si>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１　</t>
    </r>
    <r>
      <rPr>
        <u/>
        <sz val="8"/>
        <color rgb="FF000000"/>
        <rFont val="ＭＳ ゴシック"/>
        <family val="3"/>
        <charset val="128"/>
      </rPr>
      <t>サービス管理責任者は、15に規定する業務のほか、次に掲げる業務を行っているか。</t>
    </r>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</si>
  <si>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</si>
  <si>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</si>
  <si>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</si>
  <si>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</si>
  <si>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</si>
  <si>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</si>
  <si>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</si>
  <si>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</si>
  <si>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</si>
  <si>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サービス種別</t>
    <rPh sb="4" eb="6">
      <t>シュベツ</t>
    </rPh>
    <phoneticPr fontId="24"/>
  </si>
  <si>
    <t>療養介護</t>
    <rPh sb="0" eb="2">
      <t>リョウヨウ</t>
    </rPh>
    <rPh sb="2" eb="4">
      <t>カイゴ</t>
    </rPh>
    <phoneticPr fontId="19"/>
  </si>
  <si>
    <t>年</t>
    <rPh sb="0" eb="1">
      <t>ネン</t>
    </rPh>
    <phoneticPr fontId="19"/>
  </si>
  <si>
    <t>月</t>
    <rPh sb="0" eb="1">
      <t>ゲツ</t>
    </rPh>
    <phoneticPr fontId="19"/>
  </si>
  <si>
    <t>事業所名</t>
    <rPh sb="0" eb="3">
      <t>ジギョウショ</t>
    </rPh>
    <rPh sb="3" eb="4">
      <t>メイ</t>
    </rPh>
    <phoneticPr fontId="24"/>
  </si>
  <si>
    <t>(1)記載する期間</t>
    <rPh sb="3" eb="5">
      <t>キサイ</t>
    </rPh>
    <rPh sb="7" eb="9">
      <t>キカン</t>
    </rPh>
    <phoneticPr fontId="19"/>
  </si>
  <si>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</si>
  <si>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</si>
  <si>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</si>
  <si>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4"/>
  </si>
  <si>
    <t>時間/週</t>
    <rPh sb="0" eb="2">
      <t>ジカン</t>
    </rPh>
    <rPh sb="3" eb="4">
      <t>シュウ</t>
    </rPh>
    <phoneticPr fontId="19"/>
  </si>
  <si>
    <t>時間/月</t>
    <rPh sb="0" eb="2">
      <t>ジカン</t>
    </rPh>
    <rPh sb="3" eb="4">
      <t>ツキ</t>
    </rPh>
    <phoneticPr fontId="19"/>
  </si>
  <si>
    <t>No.</t>
    <phoneticPr fontId="19"/>
  </si>
  <si>
    <t>(4)職種</t>
    <rPh sb="3" eb="5">
      <t>ショクシュ</t>
    </rPh>
    <phoneticPr fontId="19"/>
  </si>
  <si>
    <t>(5)勤務形態</t>
    <rPh sb="3" eb="5">
      <t>キンム</t>
    </rPh>
    <rPh sb="5" eb="7">
      <t>ケイタイ</t>
    </rPh>
    <phoneticPr fontId="19"/>
  </si>
  <si>
    <t>(6)資格</t>
    <rPh sb="3" eb="5">
      <t>シカク</t>
    </rPh>
    <phoneticPr fontId="19"/>
  </si>
  <si>
    <t>(7)氏名</t>
    <rPh sb="3" eb="5">
      <t>シメイ</t>
    </rPh>
    <phoneticPr fontId="19"/>
  </si>
  <si>
    <t>(8)</t>
    <phoneticPr fontId="19"/>
  </si>
  <si>
    <t>(9)勤務時間数合計</t>
    <rPh sb="3" eb="5">
      <t>キンム</t>
    </rPh>
    <rPh sb="5" eb="7">
      <t>ジカン</t>
    </rPh>
    <rPh sb="7" eb="8">
      <t>スウ</t>
    </rPh>
    <rPh sb="8" eb="10">
      <t>ゴウケイ</t>
    </rPh>
    <phoneticPr fontId="19"/>
  </si>
  <si>
    <t>(10)週平均の勤務時間数</t>
    <rPh sb="4" eb="7">
      <t>シュウヘイキン</t>
    </rPh>
    <rPh sb="8" eb="10">
      <t>キンム</t>
    </rPh>
    <rPh sb="10" eb="12">
      <t>ジカン</t>
    </rPh>
    <rPh sb="12" eb="13">
      <t>スウ</t>
    </rPh>
    <phoneticPr fontId="19"/>
  </si>
  <si>
    <t>(11)兼務状況
（兼務先／兼務する職務の内容）等</t>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</si>
  <si>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</si>
  <si>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</si>
  <si>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</si>
  <si>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</si>
  <si>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第５週</t>
    <rPh sb="0" eb="1">
      <t>ダイ</t>
    </rPh>
    <rPh sb="2" eb="3">
      <t>シュウ</t>
    </rPh>
    <phoneticPr fontId="19"/>
  </si>
  <si>
    <t>合計</t>
    <rPh sb="0" eb="2">
      <t>ゴウケイ</t>
    </rPh>
    <phoneticPr fontId="19"/>
  </si>
  <si>
    <t>サービス提供時間</t>
    <rPh sb="4" eb="6">
      <t>テイキョウ</t>
    </rPh>
    <rPh sb="6" eb="8">
      <t>ジカン</t>
    </rPh>
    <phoneticPr fontId="19"/>
  </si>
  <si>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9"/>
  </si>
  <si>
    <t>計</t>
    <rPh sb="0" eb="1">
      <t>ケイ</t>
    </rPh>
    <phoneticPr fontId="19"/>
  </si>
  <si>
    <t>平均利用者数</t>
    <rPh sb="0" eb="2">
      <t>ヘイキン</t>
    </rPh>
    <rPh sb="2" eb="6">
      <t>リヨウシャスウ</t>
    </rPh>
    <phoneticPr fontId="19"/>
  </si>
  <si>
    <t>利用者延べ数</t>
    <rPh sb="3" eb="4">
      <t>ノ</t>
    </rPh>
    <phoneticPr fontId="19"/>
  </si>
  <si>
    <t>開所日数</t>
    <rPh sb="0" eb="2">
      <t>カイショ</t>
    </rPh>
    <rPh sb="2" eb="4">
      <t>ニッスウ</t>
    </rPh>
    <phoneticPr fontId="28"/>
  </si>
  <si>
    <t>＜人員に関する基準＞</t>
    <rPh sb="1" eb="3">
      <t>ジンイン</t>
    </rPh>
    <rPh sb="4" eb="5">
      <t>カン</t>
    </rPh>
    <rPh sb="7" eb="9">
      <t>キジュン</t>
    </rPh>
    <phoneticPr fontId="19"/>
  </si>
  <si>
    <t>区分</t>
    <rPh sb="0" eb="2">
      <t>クブン</t>
    </rPh>
    <phoneticPr fontId="28"/>
  </si>
  <si>
    <t>サービス管理責任者</t>
    <rPh sb="4" eb="6">
      <t>カンリ</t>
    </rPh>
    <rPh sb="6" eb="9">
      <t>セキニンシャ</t>
    </rPh>
    <phoneticPr fontId="29"/>
  </si>
  <si>
    <t>看護職員</t>
    <rPh sb="0" eb="4">
      <t>カンゴショクイン</t>
    </rPh>
    <phoneticPr fontId="29"/>
  </si>
  <si>
    <t>生活支援員</t>
    <rPh sb="0" eb="5">
      <t>セイカツシエンイン</t>
    </rPh>
    <phoneticPr fontId="29"/>
  </si>
  <si>
    <t>必要な配置数</t>
    <rPh sb="0" eb="2">
      <t>ヒツヨウ</t>
    </rPh>
    <rPh sb="3" eb="6">
      <t>ハイチスウ</t>
    </rPh>
    <phoneticPr fontId="28"/>
  </si>
  <si>
    <t>＜実人数集計＞</t>
    <rPh sb="1" eb="2">
      <t>ジツ</t>
    </rPh>
    <rPh sb="2" eb="4">
      <t>ニンズウ</t>
    </rPh>
    <rPh sb="4" eb="6">
      <t>シュウケイ</t>
    </rPh>
    <phoneticPr fontId="19"/>
  </si>
  <si>
    <t>専従</t>
    <rPh sb="0" eb="2">
      <t>センジュウ</t>
    </rPh>
    <phoneticPr fontId="28"/>
  </si>
  <si>
    <t>兼務</t>
    <rPh sb="0" eb="2">
      <t>ケンム</t>
    </rPh>
    <phoneticPr fontId="28"/>
  </si>
  <si>
    <t>専従</t>
    <rPh sb="0" eb="2">
      <t>センジュウ</t>
    </rPh>
    <phoneticPr fontId="19"/>
  </si>
  <si>
    <t>兼務</t>
    <rPh sb="0" eb="2">
      <t>ケンム</t>
    </rPh>
    <phoneticPr fontId="19"/>
  </si>
  <si>
    <t>常勤</t>
    <rPh sb="0" eb="2">
      <t>ジョウキン</t>
    </rPh>
    <phoneticPr fontId="19"/>
  </si>
  <si>
    <t>非常勤</t>
    <rPh sb="0" eb="3">
      <t>ヒジョウキン</t>
    </rPh>
    <phoneticPr fontId="19"/>
  </si>
  <si>
    <t>常勤換算数</t>
    <rPh sb="0" eb="5">
      <t>ジョウキンカンサンスウ</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</si>
  <si>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4"/>
  </si>
  <si>
    <t>　(1) 「４週」・「暦月」のいずれかを選択してください。</t>
    <rPh sb="7" eb="8">
      <t>シュウ</t>
    </rPh>
    <rPh sb="11" eb="12">
      <t>レキ</t>
    </rPh>
    <rPh sb="12" eb="13">
      <t>ツキ</t>
    </rPh>
    <rPh sb="20" eb="22">
      <t>センタク</t>
    </rPh>
    <phoneticPr fontId="2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</si>
  <si>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4"/>
  </si>
  <si>
    <t>　(4) 従業者の職種を入力してください。</t>
    <rPh sb="5" eb="8">
      <t>ジュウギョウシャ</t>
    </rPh>
    <rPh sb="9" eb="11">
      <t>ショクシュ</t>
    </rPh>
    <rPh sb="12" eb="14">
      <t>ニュウリョク</t>
    </rPh>
    <phoneticPr fontId="24"/>
  </si>
  <si>
    <t xml:space="preserve"> 　　 記入の順序は、職種ごとにまとめてください。</t>
    <rPh sb="4" eb="6">
      <t>キニュウ</t>
    </rPh>
    <rPh sb="7" eb="9">
      <t>ジュンジョ</t>
    </rPh>
    <rPh sb="11" eb="13">
      <t>ショクシュ</t>
    </rPh>
    <phoneticPr fontId="2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</si>
  <si>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2"/>
  </si>
  <si>
    <t>記号</t>
    <rPh sb="0" eb="2">
      <t>キゴウ</t>
    </rPh>
    <phoneticPr fontId="24"/>
  </si>
  <si>
    <t>区分</t>
    <rPh sb="0" eb="2">
      <t>クブン</t>
    </rPh>
    <phoneticPr fontId="24"/>
  </si>
  <si>
    <t>A</t>
  </si>
  <si>
    <t>常勤で専従</t>
    <rPh sb="0" eb="2">
      <t>ジョウキン</t>
    </rPh>
    <rPh sb="3" eb="5">
      <t>センジュウ</t>
    </rPh>
    <phoneticPr fontId="24"/>
  </si>
  <si>
    <t>B</t>
  </si>
  <si>
    <t>常勤で兼務</t>
    <rPh sb="0" eb="2">
      <t>ジョウキン</t>
    </rPh>
    <rPh sb="3" eb="5">
      <t>ケンム</t>
    </rPh>
    <phoneticPr fontId="24"/>
  </si>
  <si>
    <t>C</t>
  </si>
  <si>
    <t>非常勤で専従</t>
    <rPh sb="0" eb="3">
      <t>ヒジョウキン</t>
    </rPh>
    <rPh sb="4" eb="6">
      <t>センジュウ</t>
    </rPh>
    <phoneticPr fontId="24"/>
  </si>
  <si>
    <t>D</t>
  </si>
  <si>
    <t>非常勤で兼務</t>
    <rPh sb="0" eb="3">
      <t>ヒジョウキン</t>
    </rPh>
    <rPh sb="4" eb="6">
      <t>ケンム</t>
    </rPh>
    <phoneticPr fontId="24"/>
  </si>
  <si>
    <t>（注）常勤・非常勤の区分について</t>
    <rPh sb="1" eb="2">
      <t>チュウ</t>
    </rPh>
    <rPh sb="3" eb="5">
      <t>ジョウキン</t>
    </rPh>
    <rPh sb="6" eb="9">
      <t>ヒジョウキン</t>
    </rPh>
    <rPh sb="10" eb="12">
      <t>クブン</t>
    </rPh>
    <phoneticPr fontId="2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</si>
  <si>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</si>
  <si>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4"/>
  </si>
  <si>
    <t>　(6) 従業者の保有する資格を入力してください。</t>
    <rPh sb="5" eb="8">
      <t>ジュウギョウシャ</t>
    </rPh>
    <rPh sb="9" eb="11">
      <t>ホユウ</t>
    </rPh>
    <rPh sb="13" eb="15">
      <t>シカク</t>
    </rPh>
    <rPh sb="16" eb="18">
      <t>ニュウリョク</t>
    </rPh>
    <phoneticPr fontId="2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</si>
  <si>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</si>
  <si>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4"/>
  </si>
  <si>
    <t>　(7) 従業者の氏名を記入してください。</t>
    <rPh sb="5" eb="8">
      <t>ジュウギョウシャ</t>
    </rPh>
    <rPh sb="9" eb="11">
      <t>シメイ</t>
    </rPh>
    <rPh sb="12" eb="14">
      <t>キニュウ</t>
    </rPh>
    <phoneticPr fontId="24"/>
  </si>
  <si>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</si>
  <si>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</si>
  <si>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</si>
  <si>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</si>
  <si>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</si>
  <si>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</si>
  <si>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4"/>
  </si>
  <si>
    <t>　　　 その他、特記事項欄としてもご活用ください。</t>
    <rPh sb="6" eb="7">
      <t>タ</t>
    </rPh>
    <rPh sb="8" eb="10">
      <t>トッキ</t>
    </rPh>
    <rPh sb="10" eb="12">
      <t>ジコウ</t>
    </rPh>
    <rPh sb="12" eb="13">
      <t>ラン</t>
    </rPh>
    <rPh sb="18" eb="20">
      <t>カツヨウ</t>
    </rPh>
    <phoneticPr fontId="22"/>
  </si>
  <si>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</si>
  <si>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</si>
  <si>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</si>
  <si>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</si>
  <si>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</si>
  <si>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</si>
  <si>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</si>
  <si>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</si>
  <si>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</si>
  <si>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</si>
  <si>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</si>
  <si>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</si>
  <si>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</si>
  <si>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</si>
  <si>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</si>
  <si>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</si>
  <si>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</si>
  <si>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</si>
  <si>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</si>
  <si>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</si>
  <si>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</si>
  <si>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</si>
  <si>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</si>
  <si>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</si>
  <si>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</si>
  <si>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</si>
  <si>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</si>
  <si>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</si>
  <si>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</si>
  <si>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</si>
  <si>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</si>
  <si>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</si>
  <si>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</si>
  <si>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</si>
  <si>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</si>
  <si>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</si>
  <si>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</si>
  <si>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</si>
  <si>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</si>
  <si>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</si>
  <si>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</si>
  <si>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</si>
  <si>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</si>
  <si>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</si>
  <si>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</si>
  <si>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第７　預り金　</t>
    <rPh sb="3" eb="4">
      <t>アズカ</t>
    </rPh>
    <rPh sb="5" eb="6">
      <t>キン</t>
    </rPh>
    <phoneticPr fontId="5"/>
  </si>
  <si>
    <t>管理者</t>
  </si>
  <si>
    <t>サービス管理責任者</t>
  </si>
  <si>
    <t>医師</t>
  </si>
  <si>
    <t>看護職員</t>
  </si>
  <si>
    <t>生活支援員</t>
  </si>
  <si>
    <t>-</t>
  </si>
  <si>
    <t>（３）（１）及び（２）の「他の障害福祉サービスの事業を行う者等」は、障害福祉サービス事業者以外の事業者や個人を含むものであり、具体的には、「指定療養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</si>
  <si>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9"/>
  </si>
  <si>
    <t>　(2) 「実績」を選択してください。</t>
    <rPh sb="6" eb="8">
      <t>ジッセキ</t>
    </rPh>
    <rPh sb="10" eb="12">
      <t>センタク</t>
    </rPh>
    <phoneticPr fontId="24"/>
  </si>
  <si>
    <t>事業所住所</t>
    <rPh sb="3" eb="5">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</si>
</sst>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10" fillId="0" borderId="0"/>
    <xf numFmtId="0" fontId="1" fillId="0" borderId="0">
      <alignment vertical="center"/>
    </xf>
    <xf numFmtId="0" fontId="17" fillId="0" borderId="0">
      <alignment vertical="center"/>
    </xf>
    <xf numFmtId="0" fontId="3" fillId="0" borderId="0"/>
  </cellStyleXfs>
  <cellXfs count="130">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4" fillId="0" borderId="1" xfId="1" applyFont="1" applyFill="1" applyBorder="1" applyAlignment="1">
      <alignment horizontal="center" vertical="top" wrapText="1"/>
    </xf>
    <xf numFmtId="0" fontId="15"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4" fillId="0" borderId="1" xfId="3" applyFont="1" applyBorder="1" applyAlignment="1">
      <alignment horizontal="left" vertical="top" wrapText="1"/>
    </xf>
    <xf numFmtId="0" fontId="13" fillId="0" borderId="4" xfId="3" applyFont="1" applyBorder="1" applyAlignment="1">
      <alignment horizontal="left" vertical="top" wrapText="1"/>
    </xf>
    <xf numFmtId="0" fontId="13" fillId="0" borderId="2" xfId="3" applyFont="1" applyBorder="1" applyAlignment="1">
      <alignment horizontal="left" vertical="top" wrapText="1"/>
    </xf>
    <xf numFmtId="0" fontId="14"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4" xfId="1" applyFont="1" applyBorder="1" applyAlignment="1">
      <alignment horizontal="center"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6" fillId="0" borderId="0" xfId="3" applyFont="1" applyAlignment="1">
      <alignment horizontal="left" vertical="top"/>
    </xf>
    <xf numFmtId="0" fontId="13" fillId="0" borderId="0" xfId="4" applyFont="1">
      <alignment vertical="center"/>
    </xf>
    <xf numFmtId="0" fontId="13" fillId="0" borderId="3" xfId="3" applyFont="1" applyBorder="1" applyAlignment="1">
      <alignment horizontal="left" vertical="top" wrapText="1"/>
    </xf>
    <xf numFmtId="0" fontId="4" fillId="0" borderId="3" xfId="1" applyFont="1" applyBorder="1" applyAlignment="1">
      <alignment horizontal="center" vertical="top" wrapText="1"/>
    </xf>
    <xf numFmtId="0" fontId="4" fillId="0" borderId="2" xfId="1" applyFont="1" applyBorder="1" applyAlignment="1">
      <alignment horizontal="center" vertical="top" wrapText="1"/>
    </xf>
    <xf numFmtId="0" fontId="12"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4" fillId="0" borderId="4" xfId="3" applyFont="1" applyBorder="1" applyAlignment="1">
      <alignment horizontal="left" vertical="top" wrapText="1"/>
    </xf>
    <xf numFmtId="0" fontId="12" fillId="0" borderId="4" xfId="3" applyFont="1" applyFill="1" applyBorder="1" applyAlignment="1">
      <alignment horizontal="left" vertical="top" wrapText="1"/>
    </xf>
    <xf numFmtId="0" fontId="18" fillId="0" borderId="0" xfId="5" applyFont="1" applyAlignment="1">
      <alignment horizontal="left" vertical="center"/>
    </xf>
    <xf numFmtId="0" fontId="20" fillId="0" borderId="0" xfId="5" applyFont="1" applyAlignment="1">
      <alignment vertical="center" textRotation="255" shrinkToFit="1"/>
    </xf>
    <xf numFmtId="0" fontId="21" fillId="0" borderId="0" xfId="5" applyFont="1" applyAlignment="1">
      <alignment horizontal="left" vertical="center"/>
    </xf>
    <xf numFmtId="0" fontId="22" fillId="0" borderId="0" xfId="5" applyFont="1" applyAlignment="1">
      <alignment horizontal="left" vertical="center"/>
    </xf>
    <xf numFmtId="0" fontId="22" fillId="0" borderId="0" xfId="5" applyFont="1">
      <alignment vertical="center"/>
    </xf>
    <xf numFmtId="0" fontId="23" fillId="0" borderId="0" xfId="0" applyFont="1" applyAlignment="1">
      <alignment vertical="center"/>
    </xf>
    <xf numFmtId="0" fontId="22" fillId="0" borderId="0" xfId="5" applyFont="1" applyAlignment="1">
      <alignment horizontal="right" vertical="center"/>
    </xf>
    <xf numFmtId="0" fontId="20" fillId="0" borderId="0" xfId="5" applyFont="1">
      <alignment vertical="center"/>
    </xf>
    <xf numFmtId="0" fontId="22" fillId="0" borderId="0" xfId="5" applyFont="1" applyAlignment="1">
      <alignment horizontal="center" vertical="center"/>
    </xf>
    <xf numFmtId="0" fontId="25"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24" fillId="3" borderId="1" xfId="0" applyFont="1" applyFill="1" applyBorder="1" applyAlignment="1">
      <alignment vertical="center"/>
    </xf>
    <xf numFmtId="0" fontId="26" fillId="0" borderId="0" xfId="5" applyFont="1" applyAlignment="1">
      <alignment horizontal="center" vertical="center"/>
    </xf>
    <xf numFmtId="176" fontId="26" fillId="0" borderId="1" xfId="5" applyNumberFormat="1" applyFont="1" applyBorder="1">
      <alignment vertical="center"/>
    </xf>
    <xf numFmtId="177" fontId="26" fillId="0" borderId="1" xfId="5" applyNumberFormat="1" applyFont="1" applyBorder="1">
      <alignment vertical="center"/>
    </xf>
    <xf numFmtId="0" fontId="22" fillId="0" borderId="1" xfId="5" applyFont="1" applyBorder="1">
      <alignment vertical="center"/>
    </xf>
    <xf numFmtId="0" fontId="26" fillId="3" borderId="1" xfId="5" applyFont="1" applyFill="1" applyBorder="1" applyAlignment="1">
      <alignment horizontal="left" vertical="center"/>
    </xf>
    <xf numFmtId="0" fontId="26" fillId="3" borderId="7" xfId="5" applyFont="1" applyFill="1" applyBorder="1" applyAlignment="1">
      <alignment horizontal="center" vertical="center"/>
    </xf>
    <xf numFmtId="0" fontId="26" fillId="3" borderId="1" xfId="5" applyFont="1" applyFill="1" applyBorder="1">
      <alignment vertical="center"/>
    </xf>
    <xf numFmtId="0" fontId="26" fillId="3" borderId="7" xfId="5" applyFont="1" applyFill="1" applyBorder="1">
      <alignment vertical="center"/>
    </xf>
    <xf numFmtId="0" fontId="26" fillId="3" borderId="1" xfId="5" applyFont="1" applyFill="1" applyBorder="1" applyAlignment="1">
      <alignment horizontal="right" vertical="center"/>
    </xf>
    <xf numFmtId="0" fontId="26" fillId="0" borderId="8" xfId="5" applyFont="1" applyBorder="1" applyAlignment="1">
      <alignment horizontal="right" vertical="center"/>
    </xf>
    <xf numFmtId="178" fontId="26" fillId="0" borderId="1" xfId="5" applyNumberFormat="1" applyFont="1" applyBorder="1" applyAlignment="1">
      <alignment horizontal="right" vertical="center"/>
    </xf>
    <xf numFmtId="0" fontId="26" fillId="0" borderId="1" xfId="5" applyFont="1" applyBorder="1" applyAlignment="1">
      <alignment horizontal="right" vertical="center"/>
    </xf>
    <xf numFmtId="0" fontId="26" fillId="3" borderId="4" xfId="5" applyFont="1" applyFill="1" applyBorder="1" applyAlignment="1">
      <alignment horizontal="right" vertical="center"/>
    </xf>
    <xf numFmtId="0" fontId="26" fillId="0" borderId="12" xfId="5" applyFont="1" applyBorder="1" applyAlignment="1">
      <alignment horizontal="right" vertical="center"/>
    </xf>
    <xf numFmtId="0" fontId="26" fillId="0" borderId="0" xfId="5" applyFont="1">
      <alignment vertical="center"/>
    </xf>
    <xf numFmtId="179" fontId="26" fillId="0" borderId="1" xfId="5" applyNumberFormat="1" applyFont="1" applyBorder="1" applyAlignment="1">
      <alignment horizontal="center" vertical="center"/>
    </xf>
    <xf numFmtId="0" fontId="26" fillId="0" borderId="1" xfId="5" applyFont="1" applyBorder="1" applyAlignment="1">
      <alignment horizontal="center" vertical="center" wrapText="1"/>
    </xf>
    <xf numFmtId="0" fontId="27" fillId="0" borderId="0" xfId="0" applyFont="1" applyAlignment="1">
      <alignment vertical="center"/>
    </xf>
    <xf numFmtId="0" fontId="26" fillId="0" borderId="0" xfId="5" applyFont="1" applyAlignment="1">
      <alignment horizontal="left" vertical="center"/>
    </xf>
    <xf numFmtId="0" fontId="13" fillId="0" borderId="0" xfId="5" applyFont="1">
      <alignment vertical="center"/>
    </xf>
    <xf numFmtId="0" fontId="26" fillId="0" borderId="7" xfId="2" applyFont="1" applyBorder="1" applyAlignment="1">
      <alignment horizontal="center" vertical="center"/>
    </xf>
    <xf numFmtId="0" fontId="26" fillId="0" borderId="1" xfId="2" applyFont="1" applyBorder="1" applyAlignment="1">
      <alignment horizontal="center" vertical="center"/>
    </xf>
    <xf numFmtId="0" fontId="26" fillId="0" borderId="1" xfId="5" applyFont="1" applyBorder="1" applyAlignment="1">
      <alignment horizontal="center" vertical="center"/>
    </xf>
    <xf numFmtId="0" fontId="30" fillId="0" borderId="0" xfId="2" applyFont="1" applyAlignment="1">
      <alignment horizontal="center" vertical="center"/>
    </xf>
    <xf numFmtId="0" fontId="22" fillId="0" borderId="0" xfId="2" applyFont="1" applyAlignment="1">
      <alignment horizontal="center" vertical="center"/>
    </xf>
    <xf numFmtId="0" fontId="31" fillId="0" borderId="0" xfId="5" applyFont="1" applyAlignment="1">
      <alignment horizontal="center" vertical="center"/>
    </xf>
    <xf numFmtId="0" fontId="31" fillId="0" borderId="0" xfId="2" applyFont="1" applyAlignment="1">
      <alignment horizontal="center" vertical="center"/>
    </xf>
    <xf numFmtId="0" fontId="31" fillId="0" borderId="0" xfId="5" applyFont="1">
      <alignment vertical="center"/>
    </xf>
    <xf numFmtId="0" fontId="30" fillId="0" borderId="0" xfId="5" applyFont="1">
      <alignment vertical="center"/>
    </xf>
    <xf numFmtId="0" fontId="30" fillId="0" borderId="0" xfId="5" applyFont="1" applyAlignment="1">
      <alignment horizontal="center" vertical="center"/>
    </xf>
    <xf numFmtId="0" fontId="26" fillId="0" borderId="0" xfId="5" applyFont="1" applyAlignment="1">
      <alignment vertical="center" textRotation="255" shrinkToFit="1"/>
    </xf>
    <xf numFmtId="0" fontId="26" fillId="0" borderId="1" xfId="5" applyFont="1" applyBorder="1" applyAlignment="1">
      <alignment vertical="center" textRotation="255" shrinkToFit="1"/>
    </xf>
    <xf numFmtId="0" fontId="11" fillId="0" borderId="3" xfId="3" applyFont="1" applyBorder="1" applyAlignment="1">
      <alignment vertical="top" wrapText="1"/>
    </xf>
    <xf numFmtId="0" fontId="12" fillId="0" borderId="3" xfId="3" applyFont="1" applyBorder="1" applyAlignment="1">
      <alignment vertical="top" wrapText="1"/>
    </xf>
    <xf numFmtId="0" fontId="4" fillId="0" borderId="3" xfId="4" applyFont="1" applyBorder="1" applyAlignment="1">
      <alignment horizontal="center" vertical="center" wrapText="1"/>
    </xf>
    <xf numFmtId="0" fontId="3" fillId="0" borderId="0" xfId="6" applyAlignment="1">
      <alignment vertical="center"/>
    </xf>
    <xf numFmtId="0" fontId="10" fillId="0" borderId="2" xfId="3" applyBorder="1" applyAlignment="1">
      <alignment horizontal="left" vertical="top"/>
    </xf>
    <xf numFmtId="0" fontId="4" fillId="0" borderId="2" xfId="4" applyFont="1" applyBorder="1" applyAlignment="1">
      <alignment horizontal="center" vertical="center" wrapText="1"/>
    </xf>
    <xf numFmtId="0" fontId="10" fillId="0" borderId="2" xfId="3" applyBorder="1" applyAlignment="1">
      <alignment horizontal="left" vertical="top" wrapText="1"/>
    </xf>
    <xf numFmtId="0" fontId="10" fillId="0" borderId="4" xfId="3" applyBorder="1" applyAlignment="1">
      <alignment horizontal="left" vertical="top"/>
    </xf>
    <xf numFmtId="0" fontId="4" fillId="0" borderId="4" xfId="4" applyFont="1" applyBorder="1" applyAlignment="1">
      <alignment horizontal="center" vertical="center" wrapText="1"/>
    </xf>
    <xf numFmtId="0" fontId="10" fillId="0" borderId="4" xfId="3" applyBorder="1" applyAlignment="1">
      <alignment horizontal="left" vertical="top" wrapText="1"/>
    </xf>
    <xf numFmtId="0" fontId="4" fillId="0" borderId="1" xfId="1" applyFont="1" applyBorder="1" applyAlignment="1">
      <alignment horizontal="center" vertical="center"/>
    </xf>
    <xf numFmtId="0" fontId="13"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6" fillId="0" borderId="1" xfId="5" applyFont="1" applyBorder="1">
      <alignment vertical="center"/>
    </xf>
    <xf numFmtId="0" fontId="26" fillId="0" borderId="7"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1" xfId="5" applyFont="1" applyBorder="1" applyAlignment="1">
      <alignment horizontal="center" vertical="center"/>
    </xf>
    <xf numFmtId="0" fontId="26" fillId="0" borderId="7" xfId="2" applyFont="1" applyBorder="1" applyAlignment="1">
      <alignment horizontal="center" vertical="center"/>
    </xf>
    <xf numFmtId="0" fontId="26" fillId="0" borderId="11" xfId="2" applyFont="1" applyBorder="1" applyAlignment="1">
      <alignment horizontal="center" vertical="center"/>
    </xf>
    <xf numFmtId="0" fontId="26" fillId="0" borderId="8" xfId="2" applyFont="1" applyBorder="1" applyAlignment="1">
      <alignment horizontal="center" vertical="center"/>
    </xf>
    <xf numFmtId="0" fontId="26" fillId="0" borderId="1" xfId="2" applyFont="1" applyBorder="1" applyAlignment="1">
      <alignment horizontal="center" vertical="center" wrapText="1"/>
    </xf>
    <xf numFmtId="0" fontId="26" fillId="0" borderId="1" xfId="2" applyFont="1" applyBorder="1" applyAlignment="1">
      <alignment horizontal="center" vertical="center"/>
    </xf>
    <xf numFmtId="0" fontId="26" fillId="0" borderId="1" xfId="5" applyFont="1" applyBorder="1" applyAlignment="1">
      <alignment horizontal="center" vertical="center" wrapText="1"/>
    </xf>
    <xf numFmtId="0" fontId="26" fillId="0" borderId="1" xfId="5" applyFont="1" applyBorder="1" applyAlignment="1">
      <alignment horizontal="right" vertical="center"/>
    </xf>
    <xf numFmtId="0" fontId="26" fillId="3" borderId="1" xfId="5" applyFont="1" applyFill="1" applyBorder="1" applyAlignment="1">
      <alignment horizontal="right" vertical="center"/>
    </xf>
    <xf numFmtId="178" fontId="26" fillId="0" borderId="3" xfId="5" applyNumberFormat="1" applyFont="1" applyBorder="1">
      <alignment vertical="center"/>
    </xf>
    <xf numFmtId="178" fontId="26" fillId="0" borderId="4" xfId="5" applyNumberFormat="1" applyFont="1" applyBorder="1">
      <alignment vertical="center"/>
    </xf>
    <xf numFmtId="0" fontId="26" fillId="0" borderId="1" xfId="5" applyFont="1" applyBorder="1" applyAlignment="1">
      <alignment horizontal="left" vertical="center"/>
    </xf>
    <xf numFmtId="179" fontId="26" fillId="0" borderId="1" xfId="5" applyNumberFormat="1" applyFont="1" applyBorder="1" applyAlignment="1">
      <alignment horizontal="center" vertical="center"/>
    </xf>
    <xf numFmtId="0" fontId="22" fillId="3" borderId="1" xfId="5" applyFont="1" applyFill="1" applyBorder="1">
      <alignment vertical="center"/>
    </xf>
    <xf numFmtId="0" fontId="26" fillId="0" borderId="7" xfId="5" applyFont="1" applyBorder="1" applyAlignment="1">
      <alignment horizontal="center" vertical="center"/>
    </xf>
    <xf numFmtId="0" fontId="26" fillId="0" borderId="11" xfId="5" applyFont="1" applyBorder="1" applyAlignment="1">
      <alignment horizontal="center" vertical="center"/>
    </xf>
    <xf numFmtId="0" fontId="22" fillId="0" borderId="1" xfId="5" applyFont="1" applyBorder="1">
      <alignment vertical="center"/>
    </xf>
    <xf numFmtId="0" fontId="26" fillId="0" borderId="8" xfId="5" applyFont="1" applyBorder="1" applyAlignment="1">
      <alignment horizontal="center" vertical="center"/>
    </xf>
    <xf numFmtId="0" fontId="22" fillId="0" borderId="1" xfId="5" applyFont="1" applyBorder="1" applyAlignment="1">
      <alignment horizontal="center" vertical="center" wrapText="1"/>
    </xf>
    <xf numFmtId="0" fontId="26" fillId="0" borderId="6" xfId="5" applyFont="1" applyBorder="1" applyAlignment="1">
      <alignment horizontal="center" vertical="center" wrapText="1"/>
    </xf>
    <xf numFmtId="0" fontId="26" fillId="0" borderId="9" xfId="5" applyFont="1" applyBorder="1" applyAlignment="1">
      <alignment horizontal="center" vertical="center" wrapText="1"/>
    </xf>
    <xf numFmtId="0" fontId="26" fillId="0" borderId="10" xfId="5" applyFont="1" applyBorder="1" applyAlignment="1">
      <alignment horizontal="center" vertical="center" wrapText="1"/>
    </xf>
    <xf numFmtId="49" fontId="26" fillId="0" borderId="1" xfId="5" applyNumberFormat="1" applyFont="1" applyBorder="1" applyAlignment="1">
      <alignment horizontal="center" vertical="center"/>
    </xf>
    <xf numFmtId="0" fontId="26" fillId="0" borderId="8" xfId="5" applyFont="1" applyBorder="1" applyAlignment="1">
      <alignment horizontal="center" vertical="center" wrapText="1"/>
    </xf>
    <xf numFmtId="0" fontId="22" fillId="3" borderId="1" xfId="5" applyFont="1" applyFill="1" applyBorder="1" applyAlignment="1">
      <alignment horizontal="center" vertical="center" wrapText="1"/>
    </xf>
    <xf numFmtId="0" fontId="22" fillId="3" borderId="5" xfId="5" applyFont="1" applyFill="1" applyBorder="1" applyAlignment="1">
      <alignment horizontal="center" vertical="center"/>
    </xf>
    <xf numFmtId="0" fontId="22" fillId="0" borderId="5" xfId="5" applyFont="1" applyBorder="1" applyAlignment="1">
      <alignment horizontal="center" vertical="center"/>
    </xf>
    <xf numFmtId="0" fontId="22" fillId="3" borderId="1" xfId="5" applyFont="1" applyFill="1" applyBorder="1" applyAlignment="1">
      <alignment horizontal="center" vertical="center"/>
    </xf>
    <xf numFmtId="0" fontId="24" fillId="3" borderId="1" xfId="0" applyFont="1" applyFill="1" applyBorder="1" applyAlignment="1">
      <alignment vertical="center"/>
    </xf>
  </cellXfs>
  <cellStyles count="7">
    <cellStyle name="標準" xfId="0" builtinId="0"/>
    <cellStyle name="標準 2" xfId="2" xr:uid="{C1250A39-987C-414B-B342-5F77339A6D30}"/>
    <cellStyle name="標準 4" xfId="3" xr:uid="{923F127F-AFB1-4530-A87E-A44DC7A33AC6}"/>
    <cellStyle name="標準 5" xfId="1" xr:uid="{FDB23F79-322A-4F29-8FE9-3FA0EF4894A4}"/>
    <cellStyle name="標準 5 2" xfId="4" xr:uid="{64EC0846-EFF2-4B58-9841-9F60CEB09EAF}"/>
    <cellStyle name="標準 6" xfId="6" xr:uid="{FD59846C-BF76-46CA-986A-3D6EE14FD156}"/>
    <cellStyle name="標準_③-２加算様式（就労）" xfId="5" xr:uid="{2F78D5C1-3C75-4F74-9FBF-DFF6D8433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dimension ref="A1:J275"/>
  <sheetViews>
    <sheetView tabSelected="1" view="pageBreakPreview" zoomScale="95" zoomScaleNormal="75" zoomScaleSheetLayoutView="95" workbookViewId="0">
      <selection activeCell="A5" sqref="A5"/>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35.58203125" style="6" customWidth="1"/>
    <col min="7" max="16384" width="7.75" style="6"/>
  </cols>
  <sheetData>
    <row r="1" spans="1:10" s="1" customFormat="1" ht="20.149999999999999" customHeight="1">
      <c r="A1" s="93" t="s">
        <v>451</v>
      </c>
      <c r="B1" s="93"/>
      <c r="C1" s="93"/>
      <c r="D1" s="93"/>
      <c r="E1" s="93"/>
    </row>
    <row r="2" spans="1:10" s="1" customFormat="1" ht="15" customHeight="1">
      <c r="A2" s="94" t="s">
        <v>452</v>
      </c>
      <c r="B2" s="95"/>
      <c r="C2" s="95"/>
      <c r="D2" s="95"/>
      <c r="E2" s="95"/>
    </row>
    <row r="3" spans="1:10" s="1" customFormat="1" ht="20.149999999999999" customHeight="1">
      <c r="A3" s="2" t="s">
        <v>0</v>
      </c>
      <c r="B3" s="96"/>
      <c r="C3" s="96"/>
      <c r="D3" s="96"/>
      <c r="E3" s="96"/>
    </row>
    <row r="4" spans="1:10" s="1" customFormat="1" ht="20.149999999999999" customHeight="1">
      <c r="A4" s="92" t="s">
        <v>599</v>
      </c>
      <c r="B4" s="96"/>
      <c r="C4" s="96"/>
      <c r="D4" s="96"/>
      <c r="E4" s="96"/>
    </row>
    <row r="5" spans="1:10" s="1" customFormat="1" ht="20.149999999999999" customHeight="1">
      <c r="A5" s="2" t="s">
        <v>1</v>
      </c>
      <c r="B5" s="2"/>
      <c r="C5" s="2" t="s">
        <v>2</v>
      </c>
      <c r="D5" s="96"/>
      <c r="E5" s="96"/>
    </row>
    <row r="6" spans="1:10" s="1" customFormat="1" ht="9.75" customHeight="1">
      <c r="A6" s="27"/>
      <c r="B6" s="27"/>
      <c r="C6" s="27"/>
      <c r="D6" s="27"/>
      <c r="E6" s="27"/>
    </row>
    <row r="7" spans="1:10" s="1" customFormat="1" ht="21.4" customHeight="1">
      <c r="A7" s="29" t="s">
        <v>443</v>
      </c>
      <c r="B7" s="3"/>
      <c r="C7" s="3"/>
      <c r="D7" s="3"/>
      <c r="E7" s="3"/>
    </row>
    <row r="8" spans="1:10" ht="26.15" customHeight="1">
      <c r="A8" s="4" t="s">
        <v>3</v>
      </c>
      <c r="B8" s="4" t="s">
        <v>4</v>
      </c>
      <c r="C8" s="4" t="s">
        <v>5</v>
      </c>
      <c r="D8" s="4" t="s">
        <v>6</v>
      </c>
      <c r="E8" s="4" t="s">
        <v>7</v>
      </c>
      <c r="F8" s="5"/>
      <c r="G8" s="5"/>
      <c r="H8" s="5"/>
      <c r="I8" s="5"/>
      <c r="J8" s="5"/>
    </row>
    <row r="9" spans="1:10" ht="39.75" customHeight="1">
      <c r="A9" s="7" t="s">
        <v>156</v>
      </c>
      <c r="B9" s="7"/>
      <c r="C9" s="8" t="s">
        <v>89</v>
      </c>
      <c r="D9" s="13"/>
      <c r="E9" s="8"/>
      <c r="F9" s="5"/>
      <c r="G9" s="5"/>
      <c r="H9" s="5"/>
      <c r="I9" s="5"/>
      <c r="J9" s="5"/>
    </row>
    <row r="10" spans="1:10" ht="65" customHeight="1">
      <c r="A10" s="16"/>
      <c r="B10" s="7" t="s">
        <v>90</v>
      </c>
      <c r="C10" s="9" t="s">
        <v>430</v>
      </c>
      <c r="D10" s="13"/>
      <c r="E10" s="8" t="s">
        <v>8</v>
      </c>
      <c r="F10" s="5"/>
      <c r="G10" s="5"/>
      <c r="H10" s="5"/>
      <c r="I10" s="5"/>
      <c r="J10" s="5"/>
    </row>
    <row r="11" spans="1:10" ht="40" customHeight="1">
      <c r="A11" s="18"/>
      <c r="B11" s="7" t="s">
        <v>91</v>
      </c>
      <c r="C11" s="8" t="s">
        <v>92</v>
      </c>
      <c r="D11" s="13"/>
      <c r="E11" s="8" t="s">
        <v>8</v>
      </c>
      <c r="F11" s="5"/>
      <c r="G11" s="5"/>
      <c r="H11" s="5"/>
      <c r="I11" s="5"/>
      <c r="J11" s="5"/>
    </row>
    <row r="12" spans="1:10" ht="74.25" customHeight="1">
      <c r="A12" s="18"/>
      <c r="B12" s="7" t="s">
        <v>93</v>
      </c>
      <c r="C12" s="8" t="s">
        <v>94</v>
      </c>
      <c r="D12" s="13"/>
      <c r="E12" s="8" t="s">
        <v>95</v>
      </c>
      <c r="F12" s="5"/>
      <c r="G12" s="5"/>
      <c r="H12" s="5"/>
      <c r="I12" s="5"/>
      <c r="J12" s="5"/>
    </row>
    <row r="13" spans="1:10" ht="66" customHeight="1">
      <c r="A13" s="17"/>
      <c r="B13" s="7" t="s">
        <v>97</v>
      </c>
      <c r="C13" s="8" t="s">
        <v>96</v>
      </c>
      <c r="D13" s="13"/>
      <c r="E13" s="8" t="s">
        <v>8</v>
      </c>
      <c r="F13" s="5"/>
      <c r="G13" s="5"/>
      <c r="H13" s="5"/>
      <c r="I13" s="5"/>
      <c r="J13" s="5"/>
    </row>
    <row r="14" spans="1:10" ht="39.75" customHeight="1">
      <c r="A14" s="7" t="s">
        <v>154</v>
      </c>
      <c r="B14" s="7"/>
      <c r="C14" s="8" t="s">
        <v>98</v>
      </c>
      <c r="D14" s="13"/>
      <c r="E14" s="8"/>
      <c r="F14" s="5"/>
      <c r="G14" s="5"/>
      <c r="H14" s="5"/>
      <c r="I14" s="5"/>
      <c r="J14" s="5"/>
    </row>
    <row r="15" spans="1:10" ht="28.5">
      <c r="A15" s="7" t="s">
        <v>155</v>
      </c>
      <c r="B15" s="7" t="s">
        <v>103</v>
      </c>
      <c r="C15" s="8" t="s">
        <v>99</v>
      </c>
      <c r="D15" s="13"/>
      <c r="E15" s="8"/>
      <c r="F15" s="5"/>
      <c r="G15" s="5"/>
      <c r="H15" s="5"/>
      <c r="I15" s="5"/>
      <c r="J15" s="5"/>
    </row>
    <row r="16" spans="1:10" ht="96.75" customHeight="1">
      <c r="A16" s="7" t="s">
        <v>9</v>
      </c>
      <c r="B16" s="7" t="s">
        <v>102</v>
      </c>
      <c r="C16" s="8" t="s">
        <v>100</v>
      </c>
      <c r="D16" s="13"/>
      <c r="E16" s="8" t="s">
        <v>101</v>
      </c>
      <c r="F16" s="5"/>
      <c r="G16" s="5"/>
      <c r="H16" s="5"/>
      <c r="I16" s="5"/>
      <c r="J16" s="5"/>
    </row>
    <row r="17" spans="1:10" ht="76">
      <c r="A17" s="7" t="s">
        <v>10</v>
      </c>
      <c r="B17" s="7" t="s">
        <v>104</v>
      </c>
      <c r="C17" s="8" t="s">
        <v>105</v>
      </c>
      <c r="D17" s="13"/>
      <c r="E17" s="8" t="s">
        <v>101</v>
      </c>
      <c r="F17" s="5"/>
      <c r="G17" s="5"/>
      <c r="H17" s="5"/>
      <c r="I17" s="5"/>
      <c r="J17" s="5"/>
    </row>
    <row r="18" spans="1:10" ht="76">
      <c r="A18" s="7" t="s">
        <v>11</v>
      </c>
      <c r="B18" s="7" t="s">
        <v>106</v>
      </c>
      <c r="C18" s="8" t="s">
        <v>107</v>
      </c>
      <c r="D18" s="13"/>
      <c r="E18" s="8" t="s">
        <v>108</v>
      </c>
      <c r="F18" s="5"/>
      <c r="G18" s="5"/>
      <c r="H18" s="5"/>
      <c r="I18" s="5"/>
      <c r="J18" s="5"/>
    </row>
    <row r="19" spans="1:10" ht="76">
      <c r="A19" s="7" t="s">
        <v>12</v>
      </c>
      <c r="B19" s="7" t="s">
        <v>110</v>
      </c>
      <c r="C19" s="8" t="s">
        <v>109</v>
      </c>
      <c r="D19" s="13"/>
      <c r="E19" s="8" t="s">
        <v>101</v>
      </c>
      <c r="F19" s="5"/>
      <c r="G19" s="5"/>
      <c r="H19" s="5"/>
      <c r="I19" s="5"/>
      <c r="J19" s="5"/>
    </row>
    <row r="20" spans="1:10" ht="38.5" customHeight="1">
      <c r="A20" s="7" t="s">
        <v>13</v>
      </c>
      <c r="B20" s="7" t="s">
        <v>113</v>
      </c>
      <c r="C20" s="8" t="s">
        <v>111</v>
      </c>
      <c r="D20" s="13"/>
      <c r="E20" s="8" t="s">
        <v>112</v>
      </c>
      <c r="F20" s="5"/>
      <c r="G20" s="5"/>
      <c r="H20" s="5"/>
      <c r="I20" s="5"/>
      <c r="J20" s="5"/>
    </row>
    <row r="21" spans="1:10" ht="47" customHeight="1">
      <c r="A21" s="7" t="s">
        <v>14</v>
      </c>
      <c r="B21" s="7" t="s">
        <v>114</v>
      </c>
      <c r="C21" s="8" t="s">
        <v>115</v>
      </c>
      <c r="D21" s="13"/>
      <c r="E21" s="8" t="s">
        <v>116</v>
      </c>
      <c r="F21" s="5"/>
      <c r="G21" s="5"/>
      <c r="H21" s="5"/>
      <c r="I21" s="5"/>
      <c r="J21" s="5"/>
    </row>
    <row r="22" spans="1:10" ht="66.5">
      <c r="A22" s="7" t="s">
        <v>15</v>
      </c>
      <c r="B22" s="7" t="s">
        <v>119</v>
      </c>
      <c r="C22" s="8" t="s">
        <v>118</v>
      </c>
      <c r="D22" s="13"/>
      <c r="E22" s="8" t="s">
        <v>117</v>
      </c>
      <c r="F22" s="5"/>
      <c r="G22" s="5"/>
      <c r="H22" s="5"/>
      <c r="I22" s="5"/>
      <c r="J22" s="5"/>
    </row>
    <row r="23" spans="1:10" ht="39.75" customHeight="1">
      <c r="A23" s="7" t="s">
        <v>153</v>
      </c>
      <c r="B23" s="7"/>
      <c r="C23" s="8" t="s">
        <v>120</v>
      </c>
      <c r="D23" s="13"/>
      <c r="E23" s="8"/>
      <c r="F23" s="5"/>
      <c r="G23" s="5"/>
      <c r="H23" s="5"/>
      <c r="I23" s="5"/>
      <c r="J23" s="5"/>
    </row>
    <row r="24" spans="1:10" ht="38">
      <c r="A24" s="16" t="s">
        <v>151</v>
      </c>
      <c r="B24" s="7" t="s">
        <v>16</v>
      </c>
      <c r="C24" s="8" t="s">
        <v>121</v>
      </c>
      <c r="D24" s="13"/>
      <c r="E24" s="8" t="s">
        <v>17</v>
      </c>
      <c r="F24" s="5"/>
      <c r="G24" s="5"/>
      <c r="H24" s="5"/>
      <c r="I24" s="5"/>
      <c r="J24" s="5"/>
    </row>
    <row r="25" spans="1:10" ht="38">
      <c r="A25" s="33"/>
      <c r="B25" s="12" t="s">
        <v>123</v>
      </c>
      <c r="C25" s="11" t="s">
        <v>122</v>
      </c>
      <c r="D25" s="14"/>
      <c r="E25" s="11" t="s">
        <v>17</v>
      </c>
      <c r="F25" s="5"/>
      <c r="G25" s="5"/>
      <c r="H25" s="5"/>
      <c r="I25" s="5"/>
      <c r="J25" s="5"/>
    </row>
    <row r="26" spans="1:10" ht="105" customHeight="1">
      <c r="A26" s="17" t="s">
        <v>18</v>
      </c>
      <c r="B26" s="7" t="s">
        <v>453</v>
      </c>
      <c r="C26" s="8" t="s">
        <v>124</v>
      </c>
      <c r="D26" s="13"/>
      <c r="E26" s="8" t="s">
        <v>19</v>
      </c>
      <c r="F26" s="5"/>
      <c r="G26" s="5"/>
      <c r="H26" s="5"/>
      <c r="I26" s="5"/>
      <c r="J26" s="5"/>
    </row>
    <row r="27" spans="1:10" ht="39.75" customHeight="1">
      <c r="A27" s="7" t="s">
        <v>152</v>
      </c>
      <c r="B27" s="7"/>
      <c r="C27" s="8" t="s">
        <v>120</v>
      </c>
      <c r="D27" s="13"/>
      <c r="E27" s="11"/>
      <c r="F27" s="5"/>
      <c r="G27" s="5"/>
      <c r="H27" s="5"/>
      <c r="I27" s="5"/>
      <c r="J27" s="5"/>
    </row>
    <row r="28" spans="1:10" ht="82.5" customHeight="1">
      <c r="A28" s="16" t="s">
        <v>147</v>
      </c>
      <c r="B28" s="7" t="s">
        <v>20</v>
      </c>
      <c r="C28" s="8" t="s">
        <v>125</v>
      </c>
      <c r="D28" s="13"/>
      <c r="E28" s="8" t="s">
        <v>21</v>
      </c>
      <c r="F28" s="5"/>
      <c r="G28" s="5"/>
      <c r="H28" s="5"/>
      <c r="I28" s="5"/>
      <c r="J28" s="5"/>
    </row>
    <row r="29" spans="1:10" ht="38">
      <c r="A29" s="17"/>
      <c r="B29" s="7" t="s">
        <v>22</v>
      </c>
      <c r="C29" s="8" t="s">
        <v>127</v>
      </c>
      <c r="D29" s="13"/>
      <c r="E29" s="8" t="s">
        <v>126</v>
      </c>
      <c r="F29" s="5"/>
      <c r="G29" s="5"/>
      <c r="H29" s="5"/>
      <c r="I29" s="5"/>
      <c r="J29" s="5"/>
    </row>
    <row r="30" spans="1:10" ht="37.5" customHeight="1">
      <c r="A30" s="26" t="s">
        <v>148</v>
      </c>
      <c r="B30" s="7" t="s">
        <v>23</v>
      </c>
      <c r="C30" s="8" t="s">
        <v>128</v>
      </c>
      <c r="D30" s="13"/>
      <c r="E30" s="8" t="s">
        <v>24</v>
      </c>
      <c r="F30" s="5"/>
      <c r="G30" s="5"/>
      <c r="H30" s="5"/>
      <c r="I30" s="5"/>
      <c r="J30" s="5"/>
    </row>
    <row r="31" spans="1:10" ht="33" customHeight="1">
      <c r="A31" s="18"/>
      <c r="B31" s="7" t="s">
        <v>129</v>
      </c>
      <c r="C31" s="9" t="s">
        <v>433</v>
      </c>
      <c r="D31" s="13"/>
      <c r="E31" s="8" t="s">
        <v>25</v>
      </c>
      <c r="F31" s="5"/>
      <c r="G31" s="5"/>
      <c r="H31" s="5"/>
      <c r="I31" s="5"/>
      <c r="J31" s="5"/>
    </row>
    <row r="32" spans="1:10" ht="29.5" customHeight="1">
      <c r="A32" s="17"/>
      <c r="B32" s="7" t="s">
        <v>130</v>
      </c>
      <c r="C32" s="8" t="s">
        <v>131</v>
      </c>
      <c r="D32" s="13"/>
      <c r="E32" s="8" t="s">
        <v>26</v>
      </c>
      <c r="F32" s="5"/>
      <c r="G32" s="5"/>
      <c r="H32" s="5"/>
      <c r="I32" s="5"/>
      <c r="J32" s="5"/>
    </row>
    <row r="33" spans="1:10" ht="28.5">
      <c r="A33" s="17" t="s">
        <v>149</v>
      </c>
      <c r="B33" s="9" t="s">
        <v>431</v>
      </c>
      <c r="C33" s="8" t="s">
        <v>132</v>
      </c>
      <c r="D33" s="13"/>
      <c r="E33" s="8" t="s">
        <v>27</v>
      </c>
      <c r="F33" s="5"/>
      <c r="G33" s="5"/>
      <c r="H33" s="5"/>
      <c r="I33" s="5"/>
      <c r="J33" s="5"/>
    </row>
    <row r="34" spans="1:10" ht="38.5" customHeight="1">
      <c r="A34" s="8" t="s">
        <v>150</v>
      </c>
      <c r="B34" s="9" t="s">
        <v>432</v>
      </c>
      <c r="C34" s="8" t="s">
        <v>133</v>
      </c>
      <c r="D34" s="13"/>
      <c r="E34" s="8" t="s">
        <v>27</v>
      </c>
      <c r="F34" s="5"/>
      <c r="G34" s="5"/>
      <c r="H34" s="5"/>
      <c r="I34" s="5"/>
      <c r="J34" s="5"/>
    </row>
    <row r="35" spans="1:10" ht="40.5" customHeight="1">
      <c r="A35" s="7" t="s">
        <v>141</v>
      </c>
      <c r="B35" s="7" t="s">
        <v>134</v>
      </c>
      <c r="C35" s="8" t="s">
        <v>136</v>
      </c>
      <c r="D35" s="13"/>
      <c r="E35" s="8" t="s">
        <v>28</v>
      </c>
      <c r="F35" s="5"/>
      <c r="G35" s="5"/>
      <c r="H35" s="5"/>
      <c r="I35" s="5"/>
      <c r="J35" s="5"/>
    </row>
    <row r="36" spans="1:10" ht="42.5" customHeight="1">
      <c r="A36" s="18" t="s">
        <v>140</v>
      </c>
      <c r="B36" s="8" t="s">
        <v>135</v>
      </c>
      <c r="C36" s="8" t="s">
        <v>137</v>
      </c>
      <c r="D36" s="13"/>
      <c r="E36" s="8" t="s">
        <v>27</v>
      </c>
      <c r="F36" s="5"/>
      <c r="G36" s="5"/>
      <c r="H36" s="5"/>
      <c r="I36" s="5"/>
      <c r="J36" s="5"/>
    </row>
    <row r="37" spans="1:10" ht="38">
      <c r="A37" s="17"/>
      <c r="B37" s="8" t="s">
        <v>139</v>
      </c>
      <c r="C37" s="8" t="s">
        <v>138</v>
      </c>
      <c r="D37" s="13"/>
      <c r="E37" s="8" t="s">
        <v>27</v>
      </c>
      <c r="F37" s="5"/>
      <c r="G37" s="5"/>
      <c r="H37" s="5"/>
      <c r="I37" s="5"/>
      <c r="J37" s="5"/>
    </row>
    <row r="38" spans="1:10" ht="39" customHeight="1">
      <c r="A38" s="7" t="s">
        <v>142</v>
      </c>
      <c r="B38" s="7" t="s">
        <v>144</v>
      </c>
      <c r="C38" s="8" t="s">
        <v>146</v>
      </c>
      <c r="D38" s="13"/>
      <c r="E38" s="8" t="s">
        <v>29</v>
      </c>
      <c r="F38" s="5"/>
      <c r="G38" s="5"/>
      <c r="H38" s="5"/>
      <c r="I38" s="5"/>
      <c r="J38" s="5"/>
    </row>
    <row r="39" spans="1:10" ht="56.5" customHeight="1">
      <c r="A39" s="34" t="s">
        <v>143</v>
      </c>
      <c r="B39" s="12" t="s">
        <v>30</v>
      </c>
      <c r="C39" s="11" t="s">
        <v>145</v>
      </c>
      <c r="D39" s="14"/>
      <c r="E39" s="11" t="s">
        <v>31</v>
      </c>
      <c r="F39" s="5"/>
      <c r="G39" s="5"/>
      <c r="H39" s="5"/>
      <c r="I39" s="5"/>
      <c r="J39" s="5"/>
    </row>
    <row r="40" spans="1:10" ht="48.75" customHeight="1">
      <c r="A40" s="17"/>
      <c r="B40" s="7" t="s">
        <v>157</v>
      </c>
      <c r="C40" s="8" t="s">
        <v>158</v>
      </c>
      <c r="D40" s="13"/>
      <c r="E40" s="8" t="s">
        <v>31</v>
      </c>
      <c r="F40" s="5"/>
      <c r="G40" s="5"/>
      <c r="H40" s="5"/>
      <c r="I40" s="5"/>
      <c r="J40" s="5"/>
    </row>
    <row r="41" spans="1:10" ht="33" customHeight="1">
      <c r="A41" s="26" t="s">
        <v>162</v>
      </c>
      <c r="B41" s="7" t="s">
        <v>32</v>
      </c>
      <c r="C41" s="8" t="s">
        <v>159</v>
      </c>
      <c r="D41" s="13"/>
      <c r="E41" s="8" t="s">
        <v>33</v>
      </c>
      <c r="F41" s="5"/>
      <c r="G41" s="5"/>
      <c r="H41" s="5"/>
      <c r="I41" s="5"/>
      <c r="J41" s="5"/>
    </row>
    <row r="42" spans="1:10" ht="34" customHeight="1">
      <c r="A42" s="17"/>
      <c r="B42" s="7" t="s">
        <v>161</v>
      </c>
      <c r="C42" s="8" t="s">
        <v>160</v>
      </c>
      <c r="D42" s="13"/>
      <c r="E42" s="8" t="s">
        <v>33</v>
      </c>
      <c r="F42" s="5"/>
      <c r="G42" s="5"/>
      <c r="H42" s="5"/>
      <c r="I42" s="5"/>
      <c r="J42" s="5"/>
    </row>
    <row r="43" spans="1:10" ht="64" customHeight="1">
      <c r="A43" s="19" t="s">
        <v>167</v>
      </c>
      <c r="B43" s="8" t="s">
        <v>163</v>
      </c>
      <c r="C43" s="8" t="s">
        <v>164</v>
      </c>
      <c r="D43" s="13"/>
      <c r="E43" s="8" t="s">
        <v>27</v>
      </c>
      <c r="F43" s="5"/>
      <c r="G43" s="5"/>
      <c r="H43" s="5"/>
      <c r="I43" s="5"/>
      <c r="J43" s="5"/>
    </row>
    <row r="44" spans="1:10" ht="53" customHeight="1">
      <c r="A44" s="17"/>
      <c r="B44" s="8" t="s">
        <v>166</v>
      </c>
      <c r="C44" s="8" t="s">
        <v>165</v>
      </c>
      <c r="D44" s="13"/>
      <c r="E44" s="8" t="s">
        <v>27</v>
      </c>
      <c r="F44" s="5"/>
      <c r="G44" s="5"/>
      <c r="H44" s="5"/>
      <c r="I44" s="5"/>
      <c r="J44" s="5"/>
    </row>
    <row r="45" spans="1:10" ht="34.5" customHeight="1">
      <c r="A45" s="26" t="s">
        <v>168</v>
      </c>
      <c r="B45" s="7" t="s">
        <v>169</v>
      </c>
      <c r="C45" s="8" t="s">
        <v>172</v>
      </c>
      <c r="D45" s="13"/>
      <c r="E45" s="8" t="s">
        <v>34</v>
      </c>
      <c r="F45" s="5"/>
      <c r="G45" s="5"/>
      <c r="H45" s="5"/>
      <c r="I45" s="5"/>
      <c r="J45" s="5"/>
    </row>
    <row r="46" spans="1:10" ht="73.5" customHeight="1">
      <c r="A46" s="18"/>
      <c r="B46" s="7" t="s">
        <v>170</v>
      </c>
      <c r="C46" s="8" t="s">
        <v>171</v>
      </c>
      <c r="D46" s="13"/>
      <c r="E46" s="8" t="s">
        <v>34</v>
      </c>
      <c r="F46" s="5"/>
      <c r="G46" s="5"/>
      <c r="H46" s="5"/>
      <c r="I46" s="5"/>
      <c r="J46" s="5"/>
    </row>
    <row r="47" spans="1:10" ht="105" customHeight="1">
      <c r="A47" s="18"/>
      <c r="B47" s="7" t="s">
        <v>454</v>
      </c>
      <c r="C47" s="8" t="s">
        <v>173</v>
      </c>
      <c r="D47" s="13"/>
      <c r="E47" s="8" t="s">
        <v>34</v>
      </c>
      <c r="F47" s="5"/>
      <c r="G47" s="5"/>
      <c r="H47" s="5"/>
      <c r="I47" s="5"/>
      <c r="J47" s="5"/>
    </row>
    <row r="48" spans="1:10" ht="41.25" customHeight="1">
      <c r="A48" s="18"/>
      <c r="B48" s="10" t="s">
        <v>434</v>
      </c>
      <c r="C48" s="8" t="s">
        <v>174</v>
      </c>
      <c r="D48" s="13"/>
      <c r="E48" s="8" t="s">
        <v>35</v>
      </c>
      <c r="F48" s="5"/>
      <c r="G48" s="5"/>
      <c r="H48" s="5"/>
      <c r="I48" s="5"/>
      <c r="J48" s="5"/>
    </row>
    <row r="49" spans="1:10" ht="47" customHeight="1">
      <c r="A49" s="17"/>
      <c r="B49" s="7" t="s">
        <v>176</v>
      </c>
      <c r="C49" s="8" t="s">
        <v>175</v>
      </c>
      <c r="D49" s="13"/>
      <c r="E49" s="8" t="s">
        <v>36</v>
      </c>
      <c r="F49" s="5"/>
      <c r="G49" s="5"/>
      <c r="H49" s="5"/>
      <c r="I49" s="5"/>
      <c r="J49" s="5"/>
    </row>
    <row r="50" spans="1:10" ht="139.5" customHeight="1">
      <c r="A50" s="8" t="s">
        <v>177</v>
      </c>
      <c r="B50" s="8" t="s">
        <v>423</v>
      </c>
      <c r="C50" s="8" t="s">
        <v>179</v>
      </c>
      <c r="D50" s="13"/>
      <c r="E50" s="8" t="s">
        <v>178</v>
      </c>
      <c r="F50" s="5"/>
      <c r="G50" s="5"/>
      <c r="H50" s="5"/>
      <c r="I50" s="5"/>
      <c r="J50" s="5"/>
    </row>
    <row r="51" spans="1:10" ht="48.5" customHeight="1">
      <c r="A51" s="26" t="s">
        <v>180</v>
      </c>
      <c r="B51" s="7" t="s">
        <v>181</v>
      </c>
      <c r="C51" s="8" t="s">
        <v>183</v>
      </c>
      <c r="D51" s="13"/>
      <c r="E51" s="8" t="s">
        <v>37</v>
      </c>
      <c r="F51" s="5"/>
      <c r="G51" s="5"/>
      <c r="H51" s="5"/>
      <c r="I51" s="5"/>
      <c r="J51" s="5"/>
    </row>
    <row r="52" spans="1:10" ht="44" customHeight="1">
      <c r="A52" s="17"/>
      <c r="B52" s="7" t="s">
        <v>182</v>
      </c>
      <c r="C52" s="8" t="s">
        <v>184</v>
      </c>
      <c r="D52" s="13"/>
      <c r="E52" s="8" t="s">
        <v>38</v>
      </c>
      <c r="F52" s="5"/>
      <c r="G52" s="5"/>
      <c r="H52" s="5"/>
      <c r="I52" s="5"/>
      <c r="J52" s="5"/>
    </row>
    <row r="53" spans="1:10" ht="44" customHeight="1">
      <c r="A53" s="18" t="s">
        <v>185</v>
      </c>
      <c r="B53" s="8" t="s">
        <v>186</v>
      </c>
      <c r="C53" s="8" t="s">
        <v>189</v>
      </c>
      <c r="D53" s="13"/>
      <c r="E53" s="8" t="s">
        <v>27</v>
      </c>
      <c r="F53" s="5"/>
      <c r="G53" s="5"/>
      <c r="H53" s="5"/>
      <c r="I53" s="5"/>
      <c r="J53" s="5"/>
    </row>
    <row r="54" spans="1:10" ht="31.5" customHeight="1">
      <c r="A54" s="18"/>
      <c r="B54" s="8" t="s">
        <v>187</v>
      </c>
      <c r="C54" s="8" t="s">
        <v>190</v>
      </c>
      <c r="D54" s="13"/>
      <c r="E54" s="8" t="s">
        <v>27</v>
      </c>
      <c r="F54" s="5"/>
      <c r="G54" s="5"/>
      <c r="H54" s="5"/>
      <c r="I54" s="5"/>
      <c r="J54" s="5"/>
    </row>
    <row r="55" spans="1:10" ht="43.5" customHeight="1">
      <c r="A55" s="18"/>
      <c r="B55" s="8" t="s">
        <v>188</v>
      </c>
      <c r="C55" s="8" t="s">
        <v>191</v>
      </c>
      <c r="D55" s="13"/>
      <c r="E55" s="8" t="s">
        <v>27</v>
      </c>
      <c r="F55" s="5"/>
      <c r="G55" s="5"/>
      <c r="H55" s="5"/>
      <c r="I55" s="5"/>
      <c r="J55" s="5"/>
    </row>
    <row r="56" spans="1:10" ht="29" customHeight="1">
      <c r="A56" s="17"/>
      <c r="B56" s="8" t="s">
        <v>192</v>
      </c>
      <c r="C56" s="8" t="s">
        <v>193</v>
      </c>
      <c r="D56" s="13"/>
      <c r="E56" s="8" t="s">
        <v>178</v>
      </c>
      <c r="F56" s="5"/>
      <c r="G56" s="5"/>
      <c r="H56" s="5"/>
      <c r="I56" s="5"/>
      <c r="J56" s="5"/>
    </row>
    <row r="57" spans="1:10" ht="47.5">
      <c r="A57" s="26" t="s">
        <v>196</v>
      </c>
      <c r="B57" s="7" t="s">
        <v>39</v>
      </c>
      <c r="C57" s="8" t="s">
        <v>194</v>
      </c>
      <c r="D57" s="13"/>
      <c r="E57" s="8" t="s">
        <v>40</v>
      </c>
      <c r="F57" s="5"/>
      <c r="G57" s="5"/>
      <c r="H57" s="5"/>
      <c r="I57" s="5"/>
      <c r="J57" s="5"/>
    </row>
    <row r="58" spans="1:10" ht="76.5" customHeight="1">
      <c r="A58" s="18"/>
      <c r="B58" s="7" t="s">
        <v>195</v>
      </c>
      <c r="C58" s="8" t="s">
        <v>207</v>
      </c>
      <c r="D58" s="13"/>
      <c r="E58" s="8" t="s">
        <v>41</v>
      </c>
      <c r="F58" s="5"/>
      <c r="G58" s="5"/>
      <c r="H58" s="5"/>
      <c r="I58" s="5"/>
      <c r="J58" s="5"/>
    </row>
    <row r="59" spans="1:10" ht="50.25" customHeight="1">
      <c r="A59" s="18"/>
      <c r="B59" s="7" t="s">
        <v>197</v>
      </c>
      <c r="C59" s="8" t="s">
        <v>208</v>
      </c>
      <c r="D59" s="13"/>
      <c r="E59" s="8" t="s">
        <v>218</v>
      </c>
      <c r="F59" s="5"/>
      <c r="G59" s="5"/>
      <c r="H59" s="5"/>
      <c r="I59" s="5"/>
      <c r="J59" s="5"/>
    </row>
    <row r="60" spans="1:10" ht="38">
      <c r="A60" s="18"/>
      <c r="B60" s="7" t="s">
        <v>198</v>
      </c>
      <c r="C60" s="8" t="s">
        <v>209</v>
      </c>
      <c r="D60" s="13"/>
      <c r="E60" s="20" t="s">
        <v>218</v>
      </c>
      <c r="F60" s="5"/>
      <c r="G60" s="5"/>
      <c r="H60" s="5"/>
      <c r="I60" s="15"/>
      <c r="J60" s="5"/>
    </row>
    <row r="61" spans="1:10" ht="91" customHeight="1">
      <c r="A61" s="22"/>
      <c r="B61" s="7" t="s">
        <v>199</v>
      </c>
      <c r="C61" s="8" t="s">
        <v>210</v>
      </c>
      <c r="D61" s="13"/>
      <c r="E61" s="20" t="s">
        <v>435</v>
      </c>
      <c r="F61" s="5"/>
      <c r="G61" s="5"/>
      <c r="H61" s="5"/>
      <c r="I61" s="5"/>
      <c r="J61" s="5"/>
    </row>
    <row r="62" spans="1:10" ht="67" customHeight="1">
      <c r="A62" s="22"/>
      <c r="B62" s="7" t="s">
        <v>200</v>
      </c>
      <c r="C62" s="8" t="s">
        <v>211</v>
      </c>
      <c r="D62" s="13"/>
      <c r="E62" s="20" t="s">
        <v>436</v>
      </c>
      <c r="F62" s="5"/>
      <c r="G62" s="5"/>
      <c r="H62" s="5"/>
      <c r="I62" s="5"/>
      <c r="J62" s="5"/>
    </row>
    <row r="63" spans="1:10" ht="39" customHeight="1">
      <c r="A63" s="22"/>
      <c r="B63" s="7" t="s">
        <v>201</v>
      </c>
      <c r="C63" s="8" t="s">
        <v>212</v>
      </c>
      <c r="D63" s="13"/>
      <c r="E63" s="20" t="s">
        <v>217</v>
      </c>
      <c r="F63" s="5"/>
      <c r="G63" s="5"/>
      <c r="H63" s="5"/>
      <c r="I63" s="5"/>
      <c r="J63" s="5"/>
    </row>
    <row r="64" spans="1:10" ht="39.75" customHeight="1">
      <c r="A64" s="22"/>
      <c r="B64" s="7" t="s">
        <v>202</v>
      </c>
      <c r="C64" s="8" t="s">
        <v>213</v>
      </c>
      <c r="D64" s="13"/>
      <c r="E64" s="20" t="s">
        <v>437</v>
      </c>
      <c r="F64" s="5"/>
      <c r="G64" s="5"/>
      <c r="H64" s="5"/>
      <c r="I64" s="5"/>
      <c r="J64" s="5"/>
    </row>
    <row r="65" spans="1:10" ht="61" customHeight="1">
      <c r="A65" s="22"/>
      <c r="B65" s="7" t="s">
        <v>203</v>
      </c>
      <c r="C65" s="8" t="s">
        <v>214</v>
      </c>
      <c r="D65" s="13"/>
      <c r="E65" s="20" t="s">
        <v>438</v>
      </c>
      <c r="F65" s="5"/>
      <c r="G65" s="5"/>
      <c r="H65" s="5"/>
      <c r="I65" s="5"/>
      <c r="J65" s="5"/>
    </row>
    <row r="66" spans="1:10" ht="55" customHeight="1">
      <c r="A66" s="22"/>
      <c r="B66" s="7" t="s">
        <v>204</v>
      </c>
      <c r="C66" s="8" t="s">
        <v>215</v>
      </c>
      <c r="D66" s="13"/>
      <c r="E66" s="8" t="s">
        <v>439</v>
      </c>
      <c r="F66" s="5"/>
      <c r="G66" s="5"/>
      <c r="H66" s="5"/>
      <c r="I66" s="5"/>
      <c r="J66" s="5"/>
    </row>
    <row r="67" spans="1:10" ht="34.5" customHeight="1">
      <c r="A67" s="21"/>
      <c r="B67" s="7" t="s">
        <v>205</v>
      </c>
      <c r="C67" s="8" t="s">
        <v>206</v>
      </c>
      <c r="D67" s="13"/>
      <c r="E67" s="9" t="s">
        <v>440</v>
      </c>
      <c r="F67" s="5"/>
      <c r="G67" s="5"/>
      <c r="H67" s="5"/>
      <c r="I67" s="5"/>
      <c r="J67" s="5"/>
    </row>
    <row r="68" spans="1:10" ht="19">
      <c r="A68" s="23" t="s">
        <v>219</v>
      </c>
      <c r="B68" s="16" t="s">
        <v>456</v>
      </c>
      <c r="C68" s="30" t="s">
        <v>455</v>
      </c>
      <c r="D68" s="31"/>
      <c r="E68" s="19"/>
      <c r="F68" s="5"/>
      <c r="G68" s="5"/>
      <c r="H68" s="5"/>
      <c r="I68" s="5"/>
      <c r="J68" s="5"/>
    </row>
    <row r="69" spans="1:10" ht="48" customHeight="1">
      <c r="A69" s="23"/>
      <c r="B69" s="26" t="s">
        <v>224</v>
      </c>
      <c r="C69" s="18"/>
      <c r="D69" s="32"/>
      <c r="E69" s="18" t="s">
        <v>216</v>
      </c>
      <c r="F69" s="5"/>
      <c r="G69" s="5"/>
      <c r="H69" s="5"/>
      <c r="I69" s="5"/>
      <c r="J69" s="5"/>
    </row>
    <row r="70" spans="1:10" ht="60" customHeight="1">
      <c r="A70" s="23"/>
      <c r="B70" s="26" t="s">
        <v>220</v>
      </c>
      <c r="C70" s="18"/>
      <c r="D70" s="32"/>
      <c r="E70" s="18" t="s">
        <v>223</v>
      </c>
      <c r="F70" s="5"/>
      <c r="G70" s="5"/>
      <c r="H70" s="5"/>
      <c r="I70" s="5"/>
      <c r="J70" s="5"/>
    </row>
    <row r="71" spans="1:10" ht="24.75" customHeight="1">
      <c r="A71" s="23"/>
      <c r="B71" s="24" t="s">
        <v>221</v>
      </c>
      <c r="C71" s="17"/>
      <c r="D71" s="25"/>
      <c r="E71" s="17" t="s">
        <v>222</v>
      </c>
      <c r="F71" s="5"/>
      <c r="G71" s="5"/>
      <c r="H71" s="5"/>
      <c r="I71" s="5"/>
      <c r="J71" s="5"/>
    </row>
    <row r="72" spans="1:10" ht="47.25" customHeight="1">
      <c r="A72" s="35"/>
      <c r="B72" s="9" t="s">
        <v>445</v>
      </c>
      <c r="C72" s="21" t="s">
        <v>444</v>
      </c>
      <c r="D72" s="13"/>
      <c r="E72" s="9" t="s">
        <v>446</v>
      </c>
      <c r="F72" s="5"/>
      <c r="G72" s="5"/>
      <c r="H72" s="5"/>
      <c r="I72" s="5"/>
      <c r="J72" s="5"/>
    </row>
    <row r="73" spans="1:10" ht="44" customHeight="1">
      <c r="A73" s="8" t="s">
        <v>225</v>
      </c>
      <c r="B73" s="8" t="s">
        <v>424</v>
      </c>
      <c r="C73" s="8" t="s">
        <v>228</v>
      </c>
      <c r="D73" s="13"/>
      <c r="E73" s="8" t="s">
        <v>27</v>
      </c>
      <c r="F73" s="5"/>
      <c r="G73" s="5"/>
      <c r="H73" s="5"/>
      <c r="I73" s="5"/>
      <c r="J73" s="5"/>
    </row>
    <row r="74" spans="1:10" ht="34" customHeight="1">
      <c r="A74" s="8" t="s">
        <v>226</v>
      </c>
      <c r="B74" s="8" t="s">
        <v>425</v>
      </c>
      <c r="C74" s="8" t="s">
        <v>227</v>
      </c>
      <c r="D74" s="13"/>
      <c r="E74" s="8" t="s">
        <v>27</v>
      </c>
      <c r="F74" s="5"/>
      <c r="G74" s="5"/>
      <c r="H74" s="5"/>
      <c r="I74" s="5"/>
      <c r="J74" s="5"/>
    </row>
    <row r="75" spans="1:10" ht="34" customHeight="1">
      <c r="A75" s="19" t="s">
        <v>230</v>
      </c>
      <c r="B75" s="8" t="s">
        <v>231</v>
      </c>
      <c r="C75" s="8" t="s">
        <v>229</v>
      </c>
      <c r="D75" s="13"/>
      <c r="E75" s="8" t="s">
        <v>27</v>
      </c>
      <c r="F75" s="5"/>
      <c r="G75" s="5"/>
      <c r="H75" s="5"/>
      <c r="I75" s="5"/>
      <c r="J75" s="5"/>
    </row>
    <row r="76" spans="1:10" ht="34.5" customHeight="1">
      <c r="A76" s="18"/>
      <c r="B76" s="8" t="s">
        <v>42</v>
      </c>
      <c r="C76" s="8" t="s">
        <v>232</v>
      </c>
      <c r="D76" s="13"/>
      <c r="E76" s="8" t="s">
        <v>27</v>
      </c>
      <c r="F76" s="5"/>
      <c r="G76" s="5"/>
      <c r="H76" s="5"/>
      <c r="I76" s="5"/>
      <c r="J76" s="5"/>
    </row>
    <row r="77" spans="1:10" ht="27.75" customHeight="1">
      <c r="A77" s="18"/>
      <c r="B77" s="8" t="s">
        <v>236</v>
      </c>
      <c r="C77" s="8" t="s">
        <v>233</v>
      </c>
      <c r="D77" s="13"/>
      <c r="E77" s="8" t="s">
        <v>27</v>
      </c>
      <c r="F77" s="5"/>
      <c r="G77" s="5"/>
      <c r="H77" s="5"/>
      <c r="I77" s="5"/>
      <c r="J77" s="5"/>
    </row>
    <row r="78" spans="1:10" ht="36" customHeight="1">
      <c r="A78" s="18"/>
      <c r="B78" s="8" t="s">
        <v>43</v>
      </c>
      <c r="C78" s="8" t="s">
        <v>234</v>
      </c>
      <c r="D78" s="13"/>
      <c r="E78" s="8" t="s">
        <v>27</v>
      </c>
      <c r="F78" s="5"/>
      <c r="G78" s="5"/>
      <c r="H78" s="5"/>
      <c r="I78" s="5"/>
      <c r="J78" s="5"/>
    </row>
    <row r="79" spans="1:10" ht="36.75" customHeight="1">
      <c r="A79" s="17"/>
      <c r="B79" s="8" t="s">
        <v>237</v>
      </c>
      <c r="C79" s="8" t="s">
        <v>235</v>
      </c>
      <c r="D79" s="13"/>
      <c r="E79" s="8" t="s">
        <v>27</v>
      </c>
      <c r="F79" s="5"/>
      <c r="G79" s="5"/>
      <c r="H79" s="5"/>
      <c r="I79" s="5"/>
      <c r="J79" s="5"/>
    </row>
    <row r="80" spans="1:10" ht="25" customHeight="1">
      <c r="A80" s="18" t="s">
        <v>238</v>
      </c>
      <c r="B80" s="8" t="s">
        <v>44</v>
      </c>
      <c r="C80" s="8" t="s">
        <v>242</v>
      </c>
      <c r="D80" s="13"/>
      <c r="E80" s="8" t="s">
        <v>27</v>
      </c>
      <c r="F80" s="5"/>
      <c r="G80" s="5"/>
      <c r="H80" s="5"/>
      <c r="I80" s="5"/>
      <c r="J80" s="5"/>
    </row>
    <row r="81" spans="1:10" ht="31.5" customHeight="1">
      <c r="A81" s="17"/>
      <c r="B81" s="8" t="s">
        <v>240</v>
      </c>
      <c r="C81" s="8" t="s">
        <v>241</v>
      </c>
      <c r="D81" s="13"/>
      <c r="E81" s="8" t="s">
        <v>27</v>
      </c>
      <c r="F81" s="5"/>
      <c r="G81" s="5"/>
      <c r="H81" s="5"/>
      <c r="I81" s="5"/>
      <c r="J81" s="5"/>
    </row>
    <row r="82" spans="1:10" ht="38">
      <c r="A82" s="7" t="s">
        <v>239</v>
      </c>
      <c r="B82" s="7" t="s">
        <v>243</v>
      </c>
      <c r="C82" s="8" t="s">
        <v>244</v>
      </c>
      <c r="D82" s="13"/>
      <c r="E82" s="8" t="s">
        <v>245</v>
      </c>
      <c r="F82" s="5"/>
      <c r="G82" s="5"/>
      <c r="H82" s="5"/>
      <c r="I82" s="5"/>
      <c r="J82" s="5"/>
    </row>
    <row r="83" spans="1:10" ht="73" customHeight="1">
      <c r="A83" s="8" t="s">
        <v>247</v>
      </c>
      <c r="B83" s="9" t="s">
        <v>441</v>
      </c>
      <c r="C83" s="8" t="s">
        <v>246</v>
      </c>
      <c r="D83" s="13"/>
      <c r="E83" s="8" t="s">
        <v>27</v>
      </c>
      <c r="F83" s="5"/>
      <c r="G83" s="5"/>
      <c r="H83" s="5"/>
      <c r="I83" s="5"/>
      <c r="J83" s="5"/>
    </row>
    <row r="84" spans="1:10" ht="26" customHeight="1">
      <c r="A84" s="18" t="s">
        <v>248</v>
      </c>
      <c r="B84" s="9" t="s">
        <v>447</v>
      </c>
      <c r="C84" s="8" t="s">
        <v>249</v>
      </c>
      <c r="D84" s="13"/>
      <c r="E84" s="8" t="s">
        <v>27</v>
      </c>
      <c r="F84" s="5"/>
      <c r="G84" s="5"/>
      <c r="H84" s="5"/>
      <c r="I84" s="5"/>
      <c r="J84" s="5"/>
    </row>
    <row r="85" spans="1:10" ht="55.5" customHeight="1">
      <c r="A85" s="17"/>
      <c r="B85" s="8" t="s">
        <v>251</v>
      </c>
      <c r="C85" s="8" t="s">
        <v>250</v>
      </c>
      <c r="D85" s="13"/>
      <c r="E85" s="8" t="s">
        <v>27</v>
      </c>
      <c r="F85" s="5"/>
      <c r="G85" s="5"/>
      <c r="H85" s="5"/>
      <c r="I85" s="5"/>
      <c r="J85" s="5"/>
    </row>
    <row r="86" spans="1:10" ht="155" customHeight="1">
      <c r="A86" s="7" t="s">
        <v>252</v>
      </c>
      <c r="B86" s="7" t="s">
        <v>254</v>
      </c>
      <c r="C86" s="8" t="s">
        <v>255</v>
      </c>
      <c r="D86" s="13"/>
      <c r="E86" s="8" t="s">
        <v>45</v>
      </c>
      <c r="F86" s="5"/>
      <c r="G86" s="5"/>
      <c r="H86" s="5"/>
      <c r="I86" s="5"/>
      <c r="J86" s="5"/>
    </row>
    <row r="87" spans="1:10" ht="36" customHeight="1">
      <c r="A87" s="26" t="s">
        <v>253</v>
      </c>
      <c r="B87" s="7" t="s">
        <v>261</v>
      </c>
      <c r="C87" s="8" t="s">
        <v>256</v>
      </c>
      <c r="D87" s="13"/>
      <c r="E87" s="8" t="s">
        <v>46</v>
      </c>
      <c r="F87" s="5"/>
      <c r="G87" s="5"/>
      <c r="H87" s="5"/>
      <c r="I87" s="5"/>
      <c r="J87" s="5"/>
    </row>
    <row r="88" spans="1:10" ht="45" customHeight="1">
      <c r="A88" s="18"/>
      <c r="B88" s="7" t="s">
        <v>260</v>
      </c>
      <c r="C88" s="8" t="s">
        <v>257</v>
      </c>
      <c r="D88" s="13"/>
      <c r="E88" s="8" t="s">
        <v>47</v>
      </c>
      <c r="F88" s="5"/>
      <c r="G88" s="5"/>
      <c r="H88" s="5"/>
      <c r="I88" s="5"/>
      <c r="J88" s="5"/>
    </row>
    <row r="89" spans="1:10" ht="23.25" customHeight="1">
      <c r="A89" s="18"/>
      <c r="B89" s="7" t="s">
        <v>48</v>
      </c>
      <c r="C89" s="8" t="s">
        <v>258</v>
      </c>
      <c r="D89" s="13"/>
      <c r="E89" s="8" t="s">
        <v>49</v>
      </c>
      <c r="F89" s="5"/>
      <c r="G89" s="5"/>
      <c r="H89" s="5"/>
      <c r="I89" s="5"/>
      <c r="J89" s="5"/>
    </row>
    <row r="90" spans="1:10" ht="56.5" customHeight="1">
      <c r="A90" s="17"/>
      <c r="B90" s="7" t="s">
        <v>50</v>
      </c>
      <c r="C90" s="8" t="s">
        <v>259</v>
      </c>
      <c r="D90" s="13"/>
      <c r="E90" s="8" t="s">
        <v>51</v>
      </c>
      <c r="F90" s="5"/>
      <c r="G90" s="5"/>
      <c r="H90" s="5"/>
      <c r="I90" s="5"/>
      <c r="J90" s="5"/>
    </row>
    <row r="91" spans="1:10" ht="41.5" customHeight="1">
      <c r="A91" s="26" t="s">
        <v>262</v>
      </c>
      <c r="B91" s="7" t="s">
        <v>52</v>
      </c>
      <c r="C91" s="8" t="s">
        <v>457</v>
      </c>
      <c r="D91" s="13"/>
      <c r="E91" s="8" t="s">
        <v>53</v>
      </c>
      <c r="F91" s="5"/>
      <c r="G91" s="5"/>
      <c r="H91" s="5"/>
      <c r="I91" s="5"/>
      <c r="J91" s="5"/>
    </row>
    <row r="92" spans="1:10" ht="38">
      <c r="A92" s="18"/>
      <c r="B92" s="7" t="s">
        <v>264</v>
      </c>
      <c r="C92" s="8" t="s">
        <v>458</v>
      </c>
      <c r="D92" s="13"/>
      <c r="E92" s="8" t="s">
        <v>54</v>
      </c>
      <c r="F92" s="5"/>
      <c r="G92" s="5"/>
      <c r="H92" s="5"/>
      <c r="I92" s="5"/>
      <c r="J92" s="5"/>
    </row>
    <row r="93" spans="1:10" ht="38">
      <c r="A93" s="17"/>
      <c r="B93" s="7" t="s">
        <v>263</v>
      </c>
      <c r="C93" s="8" t="s">
        <v>459</v>
      </c>
      <c r="D93" s="13"/>
      <c r="E93" s="8" t="s">
        <v>55</v>
      </c>
      <c r="F93" s="5"/>
      <c r="G93" s="5"/>
      <c r="H93" s="5"/>
      <c r="I93" s="5"/>
      <c r="J93" s="5"/>
    </row>
    <row r="94" spans="1:10" ht="38.5" customHeight="1">
      <c r="A94" s="7" t="s">
        <v>265</v>
      </c>
      <c r="B94" s="7" t="s">
        <v>267</v>
      </c>
      <c r="C94" s="9" t="s">
        <v>460</v>
      </c>
      <c r="D94" s="13"/>
      <c r="E94" s="8" t="s">
        <v>56</v>
      </c>
      <c r="F94" s="5"/>
      <c r="G94" s="5"/>
      <c r="H94" s="5"/>
      <c r="I94" s="5"/>
      <c r="J94" s="5"/>
    </row>
    <row r="95" spans="1:10" ht="80.25" customHeight="1">
      <c r="A95" s="26" t="s">
        <v>266</v>
      </c>
      <c r="B95" s="7" t="s">
        <v>57</v>
      </c>
      <c r="C95" s="8" t="s">
        <v>270</v>
      </c>
      <c r="D95" s="13"/>
      <c r="E95" s="8" t="s">
        <v>273</v>
      </c>
      <c r="F95" s="5"/>
      <c r="G95" s="5"/>
      <c r="H95" s="5"/>
      <c r="I95" s="5"/>
      <c r="J95" s="5"/>
    </row>
    <row r="96" spans="1:10" ht="24" customHeight="1">
      <c r="A96" s="18"/>
      <c r="B96" s="7" t="s">
        <v>268</v>
      </c>
      <c r="C96" s="8" t="s">
        <v>271</v>
      </c>
      <c r="D96" s="13"/>
      <c r="E96" s="8" t="s">
        <v>58</v>
      </c>
      <c r="F96" s="5"/>
      <c r="G96" s="5"/>
      <c r="H96" s="5"/>
      <c r="I96" s="5"/>
      <c r="J96" s="5"/>
    </row>
    <row r="97" spans="1:10" ht="28.5">
      <c r="A97" s="17"/>
      <c r="B97" s="7" t="s">
        <v>269</v>
      </c>
      <c r="C97" s="8" t="s">
        <v>272</v>
      </c>
      <c r="D97" s="13"/>
      <c r="E97" s="8" t="s">
        <v>59</v>
      </c>
      <c r="F97" s="5"/>
      <c r="G97" s="5"/>
      <c r="H97" s="5"/>
      <c r="I97" s="5"/>
      <c r="J97" s="5"/>
    </row>
    <row r="98" spans="1:10" ht="44" customHeight="1">
      <c r="A98" s="26" t="s">
        <v>274</v>
      </c>
      <c r="B98" s="7" t="s">
        <v>275</v>
      </c>
      <c r="C98" s="8" t="s">
        <v>276</v>
      </c>
      <c r="D98" s="13"/>
      <c r="E98" s="8" t="s">
        <v>60</v>
      </c>
      <c r="F98" s="5"/>
      <c r="G98" s="5"/>
      <c r="H98" s="5"/>
      <c r="I98" s="5"/>
      <c r="J98" s="5"/>
    </row>
    <row r="99" spans="1:10" ht="38.25" customHeight="1">
      <c r="A99" s="18"/>
      <c r="B99" s="16" t="s">
        <v>279</v>
      </c>
      <c r="C99" s="19" t="s">
        <v>277</v>
      </c>
      <c r="D99" s="31"/>
      <c r="E99" s="19" t="s">
        <v>278</v>
      </c>
      <c r="F99" s="5"/>
      <c r="G99" s="5"/>
      <c r="H99" s="5"/>
      <c r="I99" s="5"/>
      <c r="J99" s="5"/>
    </row>
    <row r="100" spans="1:10" ht="46.5" customHeight="1">
      <c r="A100" s="18"/>
      <c r="B100" s="26" t="s">
        <v>280</v>
      </c>
      <c r="C100" s="18"/>
      <c r="D100" s="32"/>
      <c r="E100" s="18" t="s">
        <v>281</v>
      </c>
      <c r="F100" s="5"/>
      <c r="G100" s="5"/>
      <c r="H100" s="5"/>
      <c r="I100" s="5"/>
      <c r="J100" s="5"/>
    </row>
    <row r="101" spans="1:10" ht="28.5">
      <c r="A101" s="18"/>
      <c r="B101" s="26" t="s">
        <v>282</v>
      </c>
      <c r="C101" s="18"/>
      <c r="D101" s="32"/>
      <c r="E101" s="18" t="s">
        <v>283</v>
      </c>
      <c r="F101" s="5"/>
      <c r="G101" s="5"/>
      <c r="H101" s="5"/>
      <c r="I101" s="5"/>
      <c r="J101" s="5"/>
    </row>
    <row r="102" spans="1:10" ht="38.5" customHeight="1">
      <c r="A102" s="17"/>
      <c r="B102" s="24" t="s">
        <v>284</v>
      </c>
      <c r="C102" s="17"/>
      <c r="D102" s="25"/>
      <c r="E102" s="17" t="s">
        <v>285</v>
      </c>
      <c r="F102" s="5"/>
      <c r="G102" s="5"/>
      <c r="H102" s="5"/>
      <c r="I102" s="5"/>
      <c r="J102" s="5"/>
    </row>
    <row r="103" spans="1:10" ht="66" customHeight="1">
      <c r="A103" s="7" t="s">
        <v>286</v>
      </c>
      <c r="B103" s="7" t="s">
        <v>287</v>
      </c>
      <c r="C103" s="8" t="s">
        <v>288</v>
      </c>
      <c r="D103" s="13"/>
      <c r="E103" s="8" t="s">
        <v>61</v>
      </c>
      <c r="F103" s="5"/>
      <c r="G103" s="5"/>
      <c r="H103" s="5"/>
      <c r="I103" s="5"/>
      <c r="J103" s="5"/>
    </row>
    <row r="104" spans="1:10" ht="48.5" customHeight="1">
      <c r="A104" s="26" t="s">
        <v>289</v>
      </c>
      <c r="B104" s="7" t="s">
        <v>461</v>
      </c>
      <c r="C104" s="8" t="s">
        <v>315</v>
      </c>
      <c r="D104" s="13"/>
      <c r="E104" s="8" t="s">
        <v>291</v>
      </c>
      <c r="F104" s="5"/>
      <c r="G104" s="5"/>
      <c r="H104" s="5"/>
      <c r="I104" s="5"/>
      <c r="J104" s="5"/>
    </row>
    <row r="105" spans="1:10" ht="47.5">
      <c r="A105" s="18"/>
      <c r="B105" s="7" t="s">
        <v>290</v>
      </c>
      <c r="C105" s="8" t="s">
        <v>316</v>
      </c>
      <c r="D105" s="13"/>
      <c r="E105" s="8" t="s">
        <v>292</v>
      </c>
      <c r="F105" s="5"/>
      <c r="G105" s="5"/>
      <c r="H105" s="5"/>
      <c r="I105" s="5"/>
      <c r="J105" s="5"/>
    </row>
    <row r="106" spans="1:10" ht="28.5">
      <c r="A106" s="18"/>
      <c r="B106" s="16" t="s">
        <v>293</v>
      </c>
      <c r="C106" s="19" t="s">
        <v>314</v>
      </c>
      <c r="D106" s="31"/>
      <c r="E106" s="19"/>
      <c r="F106" s="5"/>
      <c r="G106" s="5"/>
      <c r="H106" s="5"/>
      <c r="I106" s="5"/>
      <c r="J106" s="5"/>
    </row>
    <row r="107" spans="1:10" ht="38">
      <c r="A107" s="18"/>
      <c r="B107" s="26" t="s">
        <v>295</v>
      </c>
      <c r="C107" s="18"/>
      <c r="D107" s="32"/>
      <c r="E107" s="18" t="s">
        <v>294</v>
      </c>
      <c r="F107" s="5"/>
      <c r="G107" s="5"/>
      <c r="H107" s="5"/>
      <c r="I107" s="5"/>
      <c r="J107" s="5"/>
    </row>
    <row r="108" spans="1:10" ht="27" customHeight="1">
      <c r="A108" s="18"/>
      <c r="B108" s="26" t="s">
        <v>296</v>
      </c>
      <c r="C108" s="18"/>
      <c r="D108" s="32"/>
      <c r="E108" s="18" t="s">
        <v>298</v>
      </c>
      <c r="F108" s="5"/>
      <c r="G108" s="5"/>
      <c r="H108" s="5"/>
      <c r="I108" s="5"/>
      <c r="J108" s="5"/>
    </row>
    <row r="109" spans="1:10" ht="26.25" customHeight="1">
      <c r="A109" s="17"/>
      <c r="B109" s="24" t="s">
        <v>297</v>
      </c>
      <c r="C109" s="17"/>
      <c r="D109" s="25"/>
      <c r="E109" s="17" t="s">
        <v>299</v>
      </c>
      <c r="F109" s="5"/>
      <c r="G109" s="5"/>
      <c r="H109" s="5"/>
      <c r="I109" s="5"/>
      <c r="J109" s="5"/>
    </row>
    <row r="110" spans="1:10" ht="28.5">
      <c r="A110" s="26" t="s">
        <v>300</v>
      </c>
      <c r="B110" s="7" t="s">
        <v>301</v>
      </c>
      <c r="C110" s="8" t="s">
        <v>311</v>
      </c>
      <c r="D110" s="13"/>
      <c r="E110" s="8" t="s">
        <v>304</v>
      </c>
      <c r="F110" s="5"/>
      <c r="G110" s="5"/>
      <c r="H110" s="5"/>
      <c r="I110" s="5"/>
      <c r="J110" s="5"/>
    </row>
    <row r="111" spans="1:10" ht="47.5">
      <c r="A111" s="18"/>
      <c r="B111" s="7" t="s">
        <v>303</v>
      </c>
      <c r="C111" s="8" t="s">
        <v>312</v>
      </c>
      <c r="D111" s="13"/>
      <c r="E111" s="8" t="s">
        <v>305</v>
      </c>
      <c r="F111" s="5"/>
      <c r="G111" s="5"/>
      <c r="H111" s="5"/>
      <c r="I111" s="5"/>
      <c r="J111" s="5"/>
    </row>
    <row r="112" spans="1:10" ht="38.5" customHeight="1">
      <c r="A112" s="17"/>
      <c r="B112" s="7" t="s">
        <v>302</v>
      </c>
      <c r="C112" s="8" t="s">
        <v>313</v>
      </c>
      <c r="D112" s="13"/>
      <c r="E112" s="8" t="s">
        <v>62</v>
      </c>
      <c r="F112" s="5"/>
      <c r="G112" s="5"/>
      <c r="H112" s="5"/>
      <c r="I112" s="5"/>
      <c r="J112" s="5"/>
    </row>
    <row r="113" spans="1:10" ht="46.5" customHeight="1">
      <c r="A113" s="7" t="s">
        <v>306</v>
      </c>
      <c r="B113" s="7" t="s">
        <v>63</v>
      </c>
      <c r="C113" s="8" t="s">
        <v>310</v>
      </c>
      <c r="D113" s="13"/>
      <c r="E113" s="8" t="s">
        <v>307</v>
      </c>
      <c r="F113" s="5"/>
      <c r="G113" s="5"/>
      <c r="H113" s="5"/>
      <c r="I113" s="5"/>
      <c r="J113" s="5"/>
    </row>
    <row r="114" spans="1:10" ht="54.5" customHeight="1">
      <c r="A114" s="18" t="s">
        <v>426</v>
      </c>
      <c r="B114" s="8" t="s">
        <v>64</v>
      </c>
      <c r="C114" s="8" t="s">
        <v>309</v>
      </c>
      <c r="D114" s="13"/>
      <c r="E114" s="8" t="s">
        <v>19</v>
      </c>
      <c r="F114" s="5"/>
      <c r="G114" s="5"/>
      <c r="H114" s="5"/>
      <c r="I114" s="5"/>
      <c r="J114" s="5"/>
    </row>
    <row r="115" spans="1:10" ht="45" customHeight="1">
      <c r="A115" s="33"/>
      <c r="B115" s="11" t="s">
        <v>65</v>
      </c>
      <c r="C115" s="11" t="s">
        <v>308</v>
      </c>
      <c r="D115" s="14"/>
      <c r="E115" s="11" t="s">
        <v>19</v>
      </c>
      <c r="F115" s="5"/>
      <c r="G115" s="5"/>
      <c r="H115" s="5"/>
      <c r="I115" s="5"/>
      <c r="J115" s="5"/>
    </row>
    <row r="116" spans="1:10" ht="80.5" customHeight="1">
      <c r="A116" s="36"/>
      <c r="B116" s="11" t="s">
        <v>596</v>
      </c>
      <c r="C116" s="11"/>
      <c r="D116" s="14"/>
      <c r="E116" s="11" t="s">
        <v>19</v>
      </c>
      <c r="F116" s="5"/>
      <c r="G116" s="5"/>
      <c r="H116" s="5"/>
      <c r="I116" s="5"/>
      <c r="J116" s="5"/>
    </row>
    <row r="117" spans="1:10" ht="43.5" customHeight="1">
      <c r="A117" s="26" t="s">
        <v>317</v>
      </c>
      <c r="B117" s="7" t="s">
        <v>318</v>
      </c>
      <c r="C117" s="8" t="s">
        <v>319</v>
      </c>
      <c r="D117" s="13"/>
      <c r="E117" s="8" t="s">
        <v>66</v>
      </c>
      <c r="F117" s="5"/>
      <c r="G117" s="5"/>
      <c r="H117" s="5"/>
      <c r="I117" s="5"/>
      <c r="J117" s="5"/>
    </row>
    <row r="118" spans="1:10" ht="28.5">
      <c r="A118" s="18"/>
      <c r="B118" s="7" t="s">
        <v>326</v>
      </c>
      <c r="C118" s="8" t="s">
        <v>320</v>
      </c>
      <c r="D118" s="13"/>
      <c r="E118" s="8" t="s">
        <v>67</v>
      </c>
      <c r="F118" s="5"/>
      <c r="G118" s="5"/>
      <c r="H118" s="5"/>
      <c r="I118" s="5"/>
      <c r="J118" s="5"/>
    </row>
    <row r="119" spans="1:10" ht="82" customHeight="1">
      <c r="A119" s="18"/>
      <c r="B119" s="7" t="s">
        <v>327</v>
      </c>
      <c r="C119" s="8" t="s">
        <v>321</v>
      </c>
      <c r="D119" s="13"/>
      <c r="E119" s="8" t="s">
        <v>68</v>
      </c>
      <c r="F119" s="5"/>
      <c r="G119" s="5"/>
      <c r="H119" s="5"/>
      <c r="I119" s="5"/>
      <c r="J119" s="5"/>
    </row>
    <row r="120" spans="1:10" ht="75.5" customHeight="1">
      <c r="A120" s="18"/>
      <c r="B120" s="7" t="s">
        <v>69</v>
      </c>
      <c r="C120" s="8" t="s">
        <v>322</v>
      </c>
      <c r="D120" s="13"/>
      <c r="E120" s="8" t="s">
        <v>70</v>
      </c>
      <c r="F120" s="5"/>
      <c r="G120" s="5"/>
      <c r="H120" s="5"/>
      <c r="I120" s="5"/>
      <c r="J120" s="5"/>
    </row>
    <row r="121" spans="1:10" ht="94" customHeight="1">
      <c r="A121" s="18"/>
      <c r="B121" s="7" t="s">
        <v>328</v>
      </c>
      <c r="C121" s="8" t="s">
        <v>323</v>
      </c>
      <c r="D121" s="13"/>
      <c r="E121" s="8" t="s">
        <v>71</v>
      </c>
      <c r="F121" s="5"/>
      <c r="G121" s="5"/>
      <c r="H121" s="5"/>
      <c r="I121" s="5"/>
      <c r="J121" s="5"/>
    </row>
    <row r="122" spans="1:10" ht="37.5" customHeight="1">
      <c r="A122" s="18"/>
      <c r="B122" s="7" t="s">
        <v>329</v>
      </c>
      <c r="C122" s="8" t="s">
        <v>324</v>
      </c>
      <c r="D122" s="13"/>
      <c r="E122" s="8" t="s">
        <v>72</v>
      </c>
      <c r="F122" s="5"/>
      <c r="G122" s="5"/>
      <c r="H122" s="5"/>
      <c r="I122" s="5"/>
      <c r="J122" s="5"/>
    </row>
    <row r="123" spans="1:10" ht="38">
      <c r="A123" s="17"/>
      <c r="B123" s="7" t="s">
        <v>330</v>
      </c>
      <c r="C123" s="8" t="s">
        <v>325</v>
      </c>
      <c r="D123" s="13"/>
      <c r="E123" s="8" t="s">
        <v>73</v>
      </c>
      <c r="F123" s="5"/>
      <c r="G123" s="5"/>
      <c r="H123" s="5"/>
      <c r="I123" s="5"/>
      <c r="J123" s="5"/>
    </row>
    <row r="124" spans="1:10" ht="41.5" customHeight="1">
      <c r="A124" s="26" t="s">
        <v>331</v>
      </c>
      <c r="B124" s="7" t="s">
        <v>332</v>
      </c>
      <c r="C124" s="8" t="s">
        <v>345</v>
      </c>
      <c r="D124" s="13"/>
      <c r="E124" s="8" t="s">
        <v>335</v>
      </c>
      <c r="F124" s="5"/>
      <c r="G124" s="5"/>
      <c r="H124" s="5"/>
      <c r="I124" s="5"/>
      <c r="J124" s="5"/>
    </row>
    <row r="125" spans="1:10" ht="28.5">
      <c r="A125" s="18"/>
      <c r="B125" s="7" t="s">
        <v>333</v>
      </c>
      <c r="C125" s="8" t="s">
        <v>346</v>
      </c>
      <c r="D125" s="13"/>
      <c r="E125" s="8" t="s">
        <v>74</v>
      </c>
      <c r="F125" s="5"/>
      <c r="G125" s="5"/>
      <c r="H125" s="5"/>
      <c r="I125" s="5"/>
      <c r="J125" s="5"/>
    </row>
    <row r="126" spans="1:10" ht="47.5">
      <c r="A126" s="17"/>
      <c r="B126" s="7" t="s">
        <v>334</v>
      </c>
      <c r="C126" s="8" t="s">
        <v>347</v>
      </c>
      <c r="D126" s="13"/>
      <c r="E126" s="8" t="s">
        <v>75</v>
      </c>
      <c r="F126" s="5"/>
      <c r="G126" s="5"/>
      <c r="H126" s="5"/>
      <c r="I126" s="5"/>
      <c r="J126" s="5"/>
    </row>
    <row r="127" spans="1:10" ht="37.5" customHeight="1">
      <c r="A127" s="26" t="s">
        <v>336</v>
      </c>
      <c r="B127" s="16" t="s">
        <v>337</v>
      </c>
      <c r="C127" s="19" t="s">
        <v>344</v>
      </c>
      <c r="D127" s="31"/>
      <c r="E127" s="19"/>
      <c r="F127" s="5"/>
      <c r="G127" s="5"/>
      <c r="H127" s="5"/>
      <c r="I127" s="5"/>
      <c r="J127" s="5"/>
    </row>
    <row r="128" spans="1:10" ht="45" customHeight="1">
      <c r="A128" s="26"/>
      <c r="B128" s="26" t="s">
        <v>338</v>
      </c>
      <c r="C128" s="18"/>
      <c r="D128" s="32"/>
      <c r="E128" s="18" t="s">
        <v>294</v>
      </c>
      <c r="F128" s="5"/>
      <c r="G128" s="5"/>
      <c r="H128" s="5"/>
      <c r="I128" s="5"/>
      <c r="J128" s="5"/>
    </row>
    <row r="129" spans="1:10" ht="28.5" customHeight="1">
      <c r="A129" s="26"/>
      <c r="B129" s="26" t="s">
        <v>339</v>
      </c>
      <c r="C129" s="18"/>
      <c r="D129" s="32"/>
      <c r="E129" s="18" t="s">
        <v>299</v>
      </c>
      <c r="F129" s="5"/>
      <c r="G129" s="5"/>
      <c r="H129" s="5"/>
      <c r="I129" s="5"/>
      <c r="J129" s="5"/>
    </row>
    <row r="130" spans="1:10" ht="19">
      <c r="A130" s="24"/>
      <c r="B130" s="24" t="s">
        <v>340</v>
      </c>
      <c r="C130" s="17"/>
      <c r="D130" s="25"/>
      <c r="E130" s="17" t="s">
        <v>341</v>
      </c>
      <c r="F130" s="5"/>
      <c r="G130" s="5"/>
      <c r="H130" s="5"/>
      <c r="I130" s="5"/>
      <c r="J130" s="5"/>
    </row>
    <row r="131" spans="1:10" ht="37" customHeight="1">
      <c r="A131" s="8" t="s">
        <v>342</v>
      </c>
      <c r="B131" s="8" t="s">
        <v>427</v>
      </c>
      <c r="C131" s="8" t="s">
        <v>343</v>
      </c>
      <c r="D131" s="13"/>
      <c r="E131" s="8" t="s">
        <v>27</v>
      </c>
      <c r="F131" s="5"/>
      <c r="G131" s="5"/>
      <c r="H131" s="5"/>
      <c r="I131" s="5"/>
      <c r="J131" s="5"/>
    </row>
    <row r="132" spans="1:10" ht="28.5">
      <c r="A132" s="26" t="s">
        <v>348</v>
      </c>
      <c r="B132" s="7" t="s">
        <v>349</v>
      </c>
      <c r="C132" s="8" t="s">
        <v>350</v>
      </c>
      <c r="D132" s="13"/>
      <c r="E132" s="8" t="s">
        <v>76</v>
      </c>
      <c r="F132" s="5"/>
      <c r="G132" s="5"/>
      <c r="H132" s="5"/>
      <c r="I132" s="5"/>
      <c r="J132" s="5"/>
    </row>
    <row r="133" spans="1:10" ht="96" customHeight="1">
      <c r="A133" s="17"/>
      <c r="B133" s="7" t="s">
        <v>351</v>
      </c>
      <c r="C133" s="8" t="s">
        <v>352</v>
      </c>
      <c r="D133" s="13"/>
      <c r="E133" s="8" t="s">
        <v>77</v>
      </c>
      <c r="F133" s="5"/>
      <c r="G133" s="5"/>
      <c r="H133" s="5"/>
      <c r="I133" s="5"/>
      <c r="J133" s="5"/>
    </row>
    <row r="134" spans="1:10" ht="126" customHeight="1">
      <c r="A134" s="18" t="s">
        <v>353</v>
      </c>
      <c r="B134" s="8" t="s">
        <v>78</v>
      </c>
      <c r="C134" s="8" t="s">
        <v>354</v>
      </c>
      <c r="D134" s="13"/>
      <c r="E134" s="8" t="s">
        <v>79</v>
      </c>
      <c r="F134" s="5"/>
      <c r="G134" s="5"/>
      <c r="H134" s="5"/>
      <c r="I134" s="5"/>
      <c r="J134" s="5"/>
    </row>
    <row r="135" spans="1:10" ht="85.5">
      <c r="A135" s="17"/>
      <c r="B135" s="8" t="s">
        <v>80</v>
      </c>
      <c r="C135" s="8" t="s">
        <v>355</v>
      </c>
      <c r="D135" s="13"/>
      <c r="E135" s="8" t="s">
        <v>27</v>
      </c>
      <c r="F135" s="5"/>
      <c r="G135" s="5"/>
      <c r="H135" s="5"/>
      <c r="I135" s="5"/>
      <c r="J135" s="5"/>
    </row>
    <row r="136" spans="1:10" ht="39.75" customHeight="1">
      <c r="A136" s="9" t="s">
        <v>356</v>
      </c>
      <c r="B136" s="8"/>
      <c r="C136" s="8"/>
      <c r="D136" s="13"/>
      <c r="E136" s="8"/>
      <c r="F136" s="5"/>
      <c r="G136" s="5"/>
      <c r="H136" s="5"/>
      <c r="I136" s="5"/>
      <c r="J136" s="5"/>
    </row>
    <row r="137" spans="1:10" ht="56" customHeight="1">
      <c r="A137" s="19"/>
      <c r="B137" s="8" t="s">
        <v>357</v>
      </c>
      <c r="C137" s="8" t="s">
        <v>81</v>
      </c>
      <c r="D137" s="13"/>
      <c r="E137" s="9" t="s">
        <v>27</v>
      </c>
      <c r="F137" s="5"/>
      <c r="G137" s="5"/>
      <c r="H137" s="5"/>
      <c r="I137" s="5"/>
      <c r="J137" s="5"/>
    </row>
    <row r="138" spans="1:10" ht="35.5" customHeight="1">
      <c r="A138" s="17"/>
      <c r="B138" s="9" t="s">
        <v>358</v>
      </c>
      <c r="C138" s="8" t="s">
        <v>82</v>
      </c>
      <c r="D138" s="13"/>
      <c r="E138" s="9" t="s">
        <v>27</v>
      </c>
      <c r="F138" s="5"/>
      <c r="G138" s="5"/>
      <c r="H138" s="5"/>
      <c r="I138" s="5"/>
      <c r="J138" s="5"/>
    </row>
    <row r="139" spans="1:10" ht="38">
      <c r="A139" s="7" t="s">
        <v>359</v>
      </c>
      <c r="B139" s="7"/>
      <c r="C139" s="8" t="s">
        <v>83</v>
      </c>
      <c r="D139" s="13"/>
      <c r="E139" s="9"/>
      <c r="F139" s="5"/>
      <c r="G139" s="5"/>
      <c r="H139" s="5"/>
      <c r="I139" s="5"/>
      <c r="J139" s="5"/>
    </row>
    <row r="140" spans="1:10" ht="36" customHeight="1">
      <c r="A140" s="16" t="s">
        <v>360</v>
      </c>
      <c r="B140" s="16" t="s">
        <v>367</v>
      </c>
      <c r="C140" s="19" t="s">
        <v>364</v>
      </c>
      <c r="D140" s="31"/>
      <c r="E140" s="30" t="s">
        <v>365</v>
      </c>
      <c r="F140" s="5"/>
      <c r="G140" s="5"/>
      <c r="H140" s="5"/>
      <c r="I140" s="5"/>
      <c r="J140" s="5"/>
    </row>
    <row r="141" spans="1:10" ht="34.5" customHeight="1">
      <c r="A141" s="26"/>
      <c r="B141" s="26" t="s">
        <v>366</v>
      </c>
      <c r="C141" s="18" t="s">
        <v>83</v>
      </c>
      <c r="D141" s="25"/>
      <c r="E141" s="21" t="s">
        <v>365</v>
      </c>
      <c r="F141" s="5"/>
      <c r="G141" s="5"/>
      <c r="H141" s="5"/>
      <c r="I141" s="5"/>
      <c r="J141" s="5"/>
    </row>
    <row r="142" spans="1:10" ht="35.5" customHeight="1">
      <c r="A142" s="24"/>
      <c r="B142" s="7" t="s">
        <v>362</v>
      </c>
      <c r="C142" s="8" t="s">
        <v>363</v>
      </c>
      <c r="D142" s="13"/>
      <c r="E142" s="9" t="s">
        <v>365</v>
      </c>
      <c r="F142" s="5"/>
      <c r="G142" s="5"/>
      <c r="H142" s="5"/>
      <c r="I142" s="5"/>
      <c r="J142" s="5"/>
    </row>
    <row r="143" spans="1:10" ht="82" customHeight="1">
      <c r="A143" s="23" t="s">
        <v>361</v>
      </c>
      <c r="B143" s="16" t="s">
        <v>368</v>
      </c>
      <c r="C143" s="30" t="s">
        <v>442</v>
      </c>
      <c r="D143" s="31"/>
      <c r="E143" s="30" t="s">
        <v>365</v>
      </c>
      <c r="F143" s="5"/>
      <c r="G143" s="5"/>
      <c r="H143" s="5"/>
      <c r="I143" s="5"/>
      <c r="J143" s="5"/>
    </row>
    <row r="144" spans="1:10" ht="37" customHeight="1">
      <c r="A144" s="23"/>
      <c r="B144" s="26" t="s">
        <v>369</v>
      </c>
      <c r="C144" s="18"/>
      <c r="D144" s="32"/>
      <c r="E144" s="22"/>
      <c r="F144" s="5"/>
      <c r="G144" s="5"/>
      <c r="H144" s="5"/>
      <c r="I144" s="5"/>
      <c r="J144" s="5"/>
    </row>
    <row r="145" spans="1:10" ht="61.5" customHeight="1">
      <c r="A145" s="23"/>
      <c r="B145" s="26" t="s">
        <v>370</v>
      </c>
      <c r="C145" s="18" t="s">
        <v>371</v>
      </c>
      <c r="D145" s="32"/>
      <c r="E145" s="22" t="s">
        <v>365</v>
      </c>
      <c r="F145" s="5"/>
      <c r="G145" s="5"/>
      <c r="H145" s="5"/>
      <c r="I145" s="5"/>
      <c r="J145" s="5"/>
    </row>
    <row r="146" spans="1:10" ht="71.5" customHeight="1">
      <c r="A146" s="23"/>
      <c r="B146" s="26" t="s">
        <v>372</v>
      </c>
      <c r="C146" s="18" t="s">
        <v>373</v>
      </c>
      <c r="D146" s="32"/>
      <c r="E146" s="22" t="s">
        <v>365</v>
      </c>
      <c r="F146" s="5"/>
      <c r="G146" s="5"/>
      <c r="H146" s="5"/>
      <c r="I146" s="5"/>
      <c r="J146" s="5"/>
    </row>
    <row r="147" spans="1:10" ht="174" customHeight="1">
      <c r="A147" s="23"/>
      <c r="B147" s="24" t="s">
        <v>375</v>
      </c>
      <c r="C147" s="17" t="s">
        <v>374</v>
      </c>
      <c r="D147" s="25"/>
      <c r="E147" s="21" t="s">
        <v>365</v>
      </c>
      <c r="F147" s="5"/>
      <c r="G147" s="5"/>
      <c r="H147" s="5"/>
      <c r="I147" s="5"/>
      <c r="J147" s="5"/>
    </row>
    <row r="148" spans="1:10" ht="78" customHeight="1">
      <c r="A148" s="22"/>
      <c r="B148" s="7" t="s">
        <v>376</v>
      </c>
      <c r="C148" s="8" t="s">
        <v>377</v>
      </c>
      <c r="D148" s="13"/>
      <c r="E148" s="9" t="s">
        <v>365</v>
      </c>
      <c r="F148" s="5"/>
      <c r="G148" s="5"/>
      <c r="H148" s="5"/>
      <c r="I148" s="5"/>
      <c r="J148" s="5"/>
    </row>
    <row r="149" spans="1:10" ht="110.5" customHeight="1">
      <c r="A149" s="18"/>
      <c r="B149" s="7" t="s">
        <v>84</v>
      </c>
      <c r="C149" s="8" t="s">
        <v>378</v>
      </c>
      <c r="D149" s="13"/>
      <c r="E149" s="9" t="s">
        <v>365</v>
      </c>
      <c r="F149" s="5"/>
      <c r="G149" s="5"/>
      <c r="H149" s="5"/>
      <c r="I149" s="5"/>
      <c r="J149" s="5"/>
    </row>
    <row r="150" spans="1:10" ht="127" customHeight="1">
      <c r="A150" s="18"/>
      <c r="B150" s="7" t="s">
        <v>85</v>
      </c>
      <c r="C150" s="8" t="s">
        <v>379</v>
      </c>
      <c r="D150" s="13"/>
      <c r="E150" s="9" t="s">
        <v>365</v>
      </c>
      <c r="F150" s="5"/>
      <c r="G150" s="5"/>
      <c r="H150" s="5"/>
      <c r="I150" s="5"/>
      <c r="J150" s="5"/>
    </row>
    <row r="151" spans="1:10" ht="124.5" customHeight="1">
      <c r="A151" s="18"/>
      <c r="B151" s="10" t="s">
        <v>380</v>
      </c>
      <c r="C151" s="8" t="s">
        <v>381</v>
      </c>
      <c r="D151" s="13"/>
      <c r="E151" s="9" t="s">
        <v>365</v>
      </c>
      <c r="F151" s="5"/>
      <c r="G151" s="5"/>
      <c r="H151" s="5"/>
      <c r="I151" s="5"/>
      <c r="J151" s="5"/>
    </row>
    <row r="152" spans="1:10" ht="91" customHeight="1">
      <c r="A152" s="18"/>
      <c r="B152" s="10" t="s">
        <v>86</v>
      </c>
      <c r="C152" s="8" t="s">
        <v>382</v>
      </c>
      <c r="D152" s="13"/>
      <c r="E152" s="9" t="s">
        <v>365</v>
      </c>
      <c r="F152" s="5"/>
      <c r="G152" s="5"/>
      <c r="H152" s="5"/>
      <c r="I152" s="5"/>
      <c r="J152" s="5"/>
    </row>
    <row r="153" spans="1:10" ht="91.5" customHeight="1">
      <c r="A153" s="18"/>
      <c r="B153" s="10" t="s">
        <v>383</v>
      </c>
      <c r="C153" s="8" t="s">
        <v>384</v>
      </c>
      <c r="D153" s="13"/>
      <c r="E153" s="9" t="s">
        <v>365</v>
      </c>
      <c r="F153" s="5"/>
      <c r="G153" s="5"/>
      <c r="H153" s="5"/>
      <c r="I153" s="5"/>
      <c r="J153" s="5"/>
    </row>
    <row r="154" spans="1:10" ht="143" customHeight="1">
      <c r="A154" s="18"/>
      <c r="B154" s="7" t="s">
        <v>87</v>
      </c>
      <c r="C154" s="8" t="s">
        <v>385</v>
      </c>
      <c r="D154" s="13"/>
      <c r="E154" s="9" t="s">
        <v>365</v>
      </c>
      <c r="F154" s="5"/>
      <c r="G154" s="5"/>
      <c r="H154" s="5"/>
      <c r="I154" s="5"/>
      <c r="J154" s="5"/>
    </row>
    <row r="155" spans="1:10" ht="222.5" customHeight="1">
      <c r="A155" s="18"/>
      <c r="B155" s="10" t="s">
        <v>462</v>
      </c>
      <c r="C155" s="8" t="s">
        <v>386</v>
      </c>
      <c r="D155" s="13"/>
      <c r="E155" s="9" t="s">
        <v>365</v>
      </c>
      <c r="F155" s="5"/>
      <c r="G155" s="5"/>
      <c r="H155" s="5"/>
      <c r="I155" s="5"/>
      <c r="J155" s="5"/>
    </row>
    <row r="156" spans="1:10" ht="36" customHeight="1">
      <c r="A156" s="22"/>
      <c r="B156" s="7" t="s">
        <v>387</v>
      </c>
      <c r="C156" s="9" t="s">
        <v>448</v>
      </c>
      <c r="D156" s="13"/>
      <c r="E156" s="8" t="s">
        <v>365</v>
      </c>
      <c r="F156" s="5"/>
      <c r="G156" s="5"/>
      <c r="H156" s="5"/>
      <c r="I156" s="5"/>
      <c r="J156" s="5"/>
    </row>
    <row r="157" spans="1:10" ht="47" customHeight="1">
      <c r="A157" s="22"/>
      <c r="B157" s="7" t="s">
        <v>388</v>
      </c>
      <c r="C157" s="9" t="s">
        <v>449</v>
      </c>
      <c r="D157" s="13"/>
      <c r="E157" s="8" t="s">
        <v>365</v>
      </c>
      <c r="F157" s="5"/>
      <c r="G157" s="5"/>
      <c r="H157" s="5"/>
      <c r="I157" s="5"/>
      <c r="J157" s="5"/>
    </row>
    <row r="158" spans="1:10" ht="122.5" customHeight="1">
      <c r="A158" s="22"/>
      <c r="B158" s="7" t="s">
        <v>389</v>
      </c>
      <c r="C158" s="9" t="s">
        <v>450</v>
      </c>
      <c r="D158" s="13"/>
      <c r="E158" s="8" t="s">
        <v>365</v>
      </c>
      <c r="F158" s="5"/>
      <c r="G158" s="5"/>
      <c r="H158" s="5"/>
      <c r="I158" s="5"/>
      <c r="J158" s="5"/>
    </row>
    <row r="159" spans="1:10" ht="114.5" customHeight="1">
      <c r="A159" s="21"/>
      <c r="B159" s="7" t="s">
        <v>390</v>
      </c>
      <c r="C159" s="8" t="s">
        <v>391</v>
      </c>
      <c r="D159" s="13"/>
      <c r="E159" s="8" t="s">
        <v>365</v>
      </c>
      <c r="F159" s="5"/>
      <c r="G159" s="5"/>
      <c r="H159" s="5"/>
      <c r="I159" s="5"/>
      <c r="J159" s="5"/>
    </row>
    <row r="160" spans="1:10" ht="123" customHeight="1">
      <c r="A160" s="10" t="s">
        <v>393</v>
      </c>
      <c r="B160" s="7" t="s">
        <v>463</v>
      </c>
      <c r="C160" s="8" t="s">
        <v>392</v>
      </c>
      <c r="D160" s="13"/>
      <c r="E160" s="8" t="s">
        <v>365</v>
      </c>
      <c r="F160" s="5"/>
      <c r="G160" s="5"/>
      <c r="H160" s="5"/>
      <c r="I160" s="5"/>
      <c r="J160" s="5"/>
    </row>
    <row r="161" spans="1:10" ht="76.5" customHeight="1">
      <c r="A161" s="23" t="s">
        <v>394</v>
      </c>
      <c r="B161" s="16" t="s">
        <v>88</v>
      </c>
      <c r="C161" s="8" t="s">
        <v>395</v>
      </c>
      <c r="D161" s="13"/>
      <c r="E161" s="8" t="s">
        <v>365</v>
      </c>
      <c r="F161" s="5"/>
      <c r="G161" s="5"/>
      <c r="H161" s="5"/>
      <c r="I161" s="5"/>
      <c r="J161" s="5"/>
    </row>
    <row r="162" spans="1:10" ht="75" customHeight="1">
      <c r="A162" s="18"/>
      <c r="B162" s="16" t="s">
        <v>397</v>
      </c>
      <c r="C162" s="8" t="s">
        <v>396</v>
      </c>
      <c r="D162" s="13"/>
      <c r="E162" s="8" t="s">
        <v>365</v>
      </c>
      <c r="F162" s="5"/>
      <c r="G162" s="5"/>
      <c r="H162" s="5"/>
      <c r="I162" s="5"/>
      <c r="J162" s="5"/>
    </row>
    <row r="163" spans="1:10" ht="104" customHeight="1">
      <c r="A163" s="17"/>
      <c r="B163" s="7" t="s">
        <v>398</v>
      </c>
      <c r="C163" s="8" t="s">
        <v>399</v>
      </c>
      <c r="D163" s="13"/>
      <c r="E163" s="8" t="s">
        <v>365</v>
      </c>
      <c r="F163" s="5"/>
      <c r="G163" s="5"/>
      <c r="H163" s="5"/>
      <c r="I163" s="5"/>
      <c r="J163" s="5"/>
    </row>
    <row r="164" spans="1:10" ht="143.5" customHeight="1">
      <c r="A164" s="26" t="s">
        <v>402</v>
      </c>
      <c r="B164" s="7" t="s">
        <v>401</v>
      </c>
      <c r="C164" s="8" t="s">
        <v>400</v>
      </c>
      <c r="D164" s="13"/>
      <c r="E164" s="8" t="s">
        <v>365</v>
      </c>
      <c r="F164" s="5"/>
      <c r="G164" s="5"/>
      <c r="H164" s="5"/>
      <c r="I164" s="5"/>
      <c r="J164" s="5"/>
    </row>
    <row r="165" spans="1:10" ht="146.5" customHeight="1">
      <c r="A165" s="21"/>
      <c r="B165" s="7" t="s">
        <v>403</v>
      </c>
      <c r="C165" s="8" t="s">
        <v>404</v>
      </c>
      <c r="D165" s="13"/>
      <c r="E165" s="8" t="s">
        <v>365</v>
      </c>
      <c r="F165" s="5"/>
      <c r="G165" s="5"/>
      <c r="H165" s="5"/>
      <c r="I165" s="5"/>
      <c r="J165" s="5"/>
    </row>
    <row r="166" spans="1:10" ht="137" customHeight="1">
      <c r="A166" s="10" t="s">
        <v>405</v>
      </c>
      <c r="B166" s="7" t="s">
        <v>406</v>
      </c>
      <c r="C166" s="8" t="s">
        <v>407</v>
      </c>
      <c r="D166" s="13"/>
      <c r="E166" s="8" t="s">
        <v>365</v>
      </c>
      <c r="F166" s="5"/>
      <c r="G166" s="5"/>
      <c r="H166" s="5"/>
      <c r="I166" s="5"/>
      <c r="J166" s="5"/>
    </row>
    <row r="167" spans="1:10" ht="108.5" customHeight="1">
      <c r="A167" s="7" t="s">
        <v>408</v>
      </c>
      <c r="B167" s="7" t="s">
        <v>410</v>
      </c>
      <c r="C167" s="8" t="s">
        <v>409</v>
      </c>
      <c r="D167" s="13"/>
      <c r="E167" s="8" t="s">
        <v>365</v>
      </c>
      <c r="F167" s="5"/>
      <c r="G167" s="5"/>
      <c r="H167" s="5"/>
      <c r="I167" s="5"/>
      <c r="J167" s="5"/>
    </row>
    <row r="168" spans="1:10" ht="162.5" customHeight="1">
      <c r="A168" s="7" t="s">
        <v>411</v>
      </c>
      <c r="B168" s="7" t="s">
        <v>412</v>
      </c>
      <c r="C168" s="8" t="s">
        <v>413</v>
      </c>
      <c r="D168" s="13"/>
      <c r="E168" s="8" t="s">
        <v>365</v>
      </c>
      <c r="F168" s="5"/>
      <c r="G168" s="5"/>
      <c r="H168" s="5"/>
      <c r="I168" s="5"/>
      <c r="J168" s="5"/>
    </row>
    <row r="169" spans="1:10" ht="129" customHeight="1">
      <c r="A169" s="7" t="s">
        <v>415</v>
      </c>
      <c r="B169" s="7" t="s">
        <v>416</v>
      </c>
      <c r="C169" s="8" t="s">
        <v>414</v>
      </c>
      <c r="D169" s="13"/>
      <c r="E169" s="8" t="s">
        <v>365</v>
      </c>
      <c r="F169" s="5"/>
      <c r="G169" s="5"/>
      <c r="H169" s="5"/>
      <c r="I169" s="5"/>
      <c r="J169" s="5"/>
    </row>
    <row r="170" spans="1:10" ht="73.5" customHeight="1">
      <c r="A170" s="7" t="s">
        <v>429</v>
      </c>
      <c r="B170" s="7" t="s">
        <v>421</v>
      </c>
      <c r="C170" s="8" t="s">
        <v>418</v>
      </c>
      <c r="D170" s="13"/>
      <c r="E170" s="8" t="s">
        <v>365</v>
      </c>
      <c r="F170" s="5"/>
      <c r="G170" s="5"/>
      <c r="H170" s="5"/>
      <c r="I170" s="5"/>
      <c r="J170" s="5"/>
    </row>
    <row r="171" spans="1:10" ht="180" customHeight="1">
      <c r="A171" s="26" t="s">
        <v>417</v>
      </c>
      <c r="B171" s="7" t="s">
        <v>422</v>
      </c>
      <c r="C171" s="8" t="s">
        <v>419</v>
      </c>
      <c r="D171" s="13"/>
      <c r="E171" s="8" t="s">
        <v>365</v>
      </c>
      <c r="F171" s="5"/>
      <c r="G171" s="5"/>
      <c r="H171" s="5"/>
      <c r="I171" s="5"/>
      <c r="J171" s="5"/>
    </row>
    <row r="172" spans="1:10" ht="85" customHeight="1">
      <c r="A172" s="26"/>
      <c r="B172" s="7" t="s">
        <v>428</v>
      </c>
      <c r="C172" s="19" t="s">
        <v>420</v>
      </c>
      <c r="D172" s="13"/>
      <c r="E172" s="19" t="s">
        <v>365</v>
      </c>
      <c r="F172" s="5"/>
      <c r="G172" s="5"/>
      <c r="H172" s="5"/>
      <c r="I172" s="5"/>
      <c r="J172" s="5"/>
    </row>
    <row r="173" spans="1:10" ht="330.75" customHeight="1">
      <c r="A173" s="24"/>
      <c r="B173" s="7" t="s">
        <v>464</v>
      </c>
      <c r="C173" s="17"/>
      <c r="D173" s="13"/>
      <c r="E173" s="17"/>
      <c r="F173" s="5"/>
      <c r="G173" s="5"/>
      <c r="H173" s="5"/>
      <c r="I173" s="5"/>
      <c r="J173" s="5"/>
    </row>
    <row r="174" spans="1:10" ht="19">
      <c r="A174" s="82" t="s">
        <v>589</v>
      </c>
      <c r="B174" s="82"/>
      <c r="C174" s="83" t="s">
        <v>545</v>
      </c>
      <c r="D174" s="84"/>
      <c r="E174" s="83"/>
      <c r="F174" s="85"/>
      <c r="G174" s="85"/>
      <c r="H174" s="85"/>
      <c r="I174" s="85"/>
      <c r="J174" s="85"/>
    </row>
    <row r="175" spans="1:10" ht="19">
      <c r="A175" s="86"/>
      <c r="B175" s="18" t="s">
        <v>546</v>
      </c>
      <c r="C175" s="86"/>
      <c r="D175" s="87"/>
      <c r="E175" s="88"/>
      <c r="I175" s="85"/>
      <c r="J175" s="85"/>
    </row>
    <row r="176" spans="1:10" ht="19">
      <c r="A176" s="86"/>
      <c r="B176" s="18" t="s">
        <v>547</v>
      </c>
      <c r="C176" s="86"/>
      <c r="D176" s="87"/>
      <c r="E176" s="88"/>
      <c r="I176" s="85"/>
      <c r="J176" s="85"/>
    </row>
    <row r="177" spans="1:10" ht="19">
      <c r="A177" s="86"/>
      <c r="B177" s="18" t="s">
        <v>548</v>
      </c>
      <c r="C177" s="86"/>
      <c r="D177" s="87"/>
      <c r="E177" s="18" t="s">
        <v>549</v>
      </c>
      <c r="I177" s="85"/>
      <c r="J177" s="85"/>
    </row>
    <row r="178" spans="1:10" ht="18">
      <c r="A178" s="86"/>
      <c r="B178" s="18" t="s">
        <v>550</v>
      </c>
      <c r="C178" s="86"/>
      <c r="D178" s="87"/>
      <c r="E178" s="18"/>
      <c r="I178" s="85"/>
      <c r="J178" s="85"/>
    </row>
    <row r="179" spans="1:10" ht="18">
      <c r="A179" s="86"/>
      <c r="B179" s="18" t="s">
        <v>551</v>
      </c>
      <c r="C179" s="86"/>
      <c r="D179" s="87"/>
      <c r="E179" s="18"/>
      <c r="I179" s="85"/>
      <c r="J179" s="85"/>
    </row>
    <row r="180" spans="1:10" ht="18">
      <c r="A180" s="86"/>
      <c r="B180" s="18" t="s">
        <v>552</v>
      </c>
      <c r="C180" s="86"/>
      <c r="D180" s="87"/>
      <c r="E180" s="18" t="s">
        <v>553</v>
      </c>
      <c r="I180" s="85"/>
      <c r="J180" s="85"/>
    </row>
    <row r="181" spans="1:10" ht="28.5">
      <c r="A181" s="86"/>
      <c r="B181" s="18" t="s">
        <v>554</v>
      </c>
      <c r="C181" s="86"/>
      <c r="D181" s="87"/>
      <c r="E181" s="18" t="s">
        <v>555</v>
      </c>
      <c r="I181" s="85"/>
      <c r="J181" s="85"/>
    </row>
    <row r="182" spans="1:10" ht="19">
      <c r="A182" s="86"/>
      <c r="B182" s="18" t="s">
        <v>556</v>
      </c>
      <c r="C182" s="86"/>
      <c r="D182" s="87"/>
      <c r="E182" s="18"/>
      <c r="I182" s="85"/>
      <c r="J182" s="85"/>
    </row>
    <row r="183" spans="1:10" ht="19">
      <c r="A183" s="86"/>
      <c r="B183" s="18" t="s">
        <v>557</v>
      </c>
      <c r="C183" s="86"/>
      <c r="D183" s="87"/>
      <c r="E183" s="18" t="s">
        <v>558</v>
      </c>
      <c r="I183" s="85"/>
      <c r="J183" s="85"/>
    </row>
    <row r="184" spans="1:10" ht="19">
      <c r="A184" s="86"/>
      <c r="B184" s="18" t="s">
        <v>559</v>
      </c>
      <c r="C184" s="86"/>
      <c r="D184" s="87"/>
      <c r="E184" s="18" t="s">
        <v>560</v>
      </c>
      <c r="I184" s="85"/>
      <c r="J184" s="85"/>
    </row>
    <row r="185" spans="1:10" ht="18">
      <c r="A185" s="86"/>
      <c r="B185" s="18" t="s">
        <v>561</v>
      </c>
      <c r="C185" s="86"/>
      <c r="D185" s="87"/>
      <c r="E185" s="18" t="s">
        <v>562</v>
      </c>
      <c r="I185" s="85"/>
      <c r="J185" s="85"/>
    </row>
    <row r="186" spans="1:10" ht="19">
      <c r="A186" s="86"/>
      <c r="B186" s="18" t="s">
        <v>563</v>
      </c>
      <c r="C186" s="86"/>
      <c r="D186" s="87"/>
      <c r="E186" s="18"/>
      <c r="I186" s="85"/>
      <c r="J186" s="85"/>
    </row>
    <row r="187" spans="1:10" ht="19">
      <c r="A187" s="86"/>
      <c r="B187" s="18" t="s">
        <v>564</v>
      </c>
      <c r="C187" s="86"/>
      <c r="D187" s="87"/>
      <c r="E187" s="18"/>
      <c r="I187" s="85"/>
      <c r="J187" s="85"/>
    </row>
    <row r="188" spans="1:10" ht="28.5">
      <c r="A188" s="86"/>
      <c r="B188" s="18" t="s">
        <v>565</v>
      </c>
      <c r="C188" s="86"/>
      <c r="D188" s="87"/>
      <c r="E188" s="18"/>
      <c r="I188" s="85"/>
      <c r="J188" s="85"/>
    </row>
    <row r="189" spans="1:10" ht="19">
      <c r="A189" s="86"/>
      <c r="B189" s="18" t="s">
        <v>566</v>
      </c>
      <c r="C189" s="86"/>
      <c r="D189" s="87"/>
      <c r="E189" s="18"/>
      <c r="I189" s="85"/>
      <c r="J189" s="85"/>
    </row>
    <row r="190" spans="1:10" ht="19">
      <c r="A190" s="86"/>
      <c r="B190" s="18" t="s">
        <v>567</v>
      </c>
      <c r="C190" s="86"/>
      <c r="D190" s="87"/>
      <c r="E190" s="18"/>
      <c r="I190" s="85"/>
      <c r="J190" s="85"/>
    </row>
    <row r="191" spans="1:10" ht="19">
      <c r="A191" s="86"/>
      <c r="B191" s="18" t="s">
        <v>568</v>
      </c>
      <c r="C191" s="86"/>
      <c r="D191" s="87"/>
      <c r="E191" s="18"/>
      <c r="I191" s="85"/>
      <c r="J191" s="85"/>
    </row>
    <row r="192" spans="1:10" ht="18">
      <c r="A192" s="86"/>
      <c r="B192" s="18" t="s">
        <v>569</v>
      </c>
      <c r="C192" s="86"/>
      <c r="D192" s="87"/>
      <c r="E192" s="18"/>
      <c r="J192" s="85"/>
    </row>
    <row r="193" spans="1:10" ht="18">
      <c r="A193" s="86"/>
      <c r="B193" s="18" t="s">
        <v>570</v>
      </c>
      <c r="C193" s="86"/>
      <c r="D193" s="87"/>
      <c r="E193" s="18"/>
      <c r="J193" s="85"/>
    </row>
    <row r="194" spans="1:10" ht="18">
      <c r="A194" s="86"/>
      <c r="B194" s="18" t="s">
        <v>571</v>
      </c>
      <c r="C194" s="86"/>
      <c r="D194" s="87"/>
      <c r="E194" s="18"/>
      <c r="J194" s="85"/>
    </row>
    <row r="195" spans="1:10" ht="18">
      <c r="A195" s="86"/>
      <c r="B195" s="18" t="s">
        <v>572</v>
      </c>
      <c r="C195" s="86"/>
      <c r="D195" s="87"/>
      <c r="E195" s="18"/>
      <c r="J195" s="85"/>
    </row>
    <row r="196" spans="1:10" ht="18">
      <c r="A196" s="86"/>
      <c r="B196" s="18" t="s">
        <v>573</v>
      </c>
      <c r="C196" s="86"/>
      <c r="D196" s="87"/>
      <c r="E196" s="18"/>
      <c r="J196" s="85"/>
    </row>
    <row r="197" spans="1:10" ht="18">
      <c r="A197" s="86"/>
      <c r="B197" s="18" t="s">
        <v>574</v>
      </c>
      <c r="C197" s="86"/>
      <c r="D197" s="87"/>
      <c r="E197" s="18"/>
      <c r="J197" s="85"/>
    </row>
    <row r="198" spans="1:10" ht="28.5">
      <c r="A198" s="86"/>
      <c r="B198" s="18" t="s">
        <v>575</v>
      </c>
      <c r="C198" s="86"/>
      <c r="D198" s="87"/>
      <c r="E198" s="18" t="s">
        <v>576</v>
      </c>
      <c r="J198" s="85"/>
    </row>
    <row r="199" spans="1:10" ht="18">
      <c r="A199" s="86"/>
      <c r="B199" s="18" t="s">
        <v>577</v>
      </c>
      <c r="C199" s="86"/>
      <c r="D199" s="87"/>
      <c r="E199" s="18" t="s">
        <v>578</v>
      </c>
      <c r="J199" s="85"/>
    </row>
    <row r="200" spans="1:10" ht="47.5">
      <c r="A200" s="86"/>
      <c r="B200" s="18" t="s">
        <v>579</v>
      </c>
      <c r="C200" s="86"/>
      <c r="D200" s="87"/>
      <c r="E200" s="18" t="s">
        <v>580</v>
      </c>
      <c r="J200" s="85"/>
    </row>
    <row r="201" spans="1:10" ht="19">
      <c r="A201" s="86"/>
      <c r="B201" s="18" t="s">
        <v>581</v>
      </c>
      <c r="C201" s="86"/>
      <c r="D201" s="87"/>
      <c r="E201" s="18"/>
      <c r="J201" s="85"/>
    </row>
    <row r="202" spans="1:10" ht="19">
      <c r="A202" s="86"/>
      <c r="B202" s="18" t="s">
        <v>582</v>
      </c>
      <c r="C202" s="86"/>
      <c r="D202" s="87"/>
      <c r="E202" s="18"/>
      <c r="J202" s="85"/>
    </row>
    <row r="203" spans="1:10" ht="19">
      <c r="A203" s="86"/>
      <c r="B203" s="18" t="s">
        <v>583</v>
      </c>
      <c r="C203" s="86"/>
      <c r="D203" s="87"/>
      <c r="E203" s="88"/>
      <c r="J203" s="85"/>
    </row>
    <row r="204" spans="1:10" ht="18">
      <c r="A204" s="86"/>
      <c r="B204" s="18" t="s">
        <v>584</v>
      </c>
      <c r="C204" s="86"/>
      <c r="D204" s="87"/>
      <c r="E204" s="88"/>
      <c r="J204" s="85"/>
    </row>
    <row r="205" spans="1:10" ht="18">
      <c r="A205" s="86"/>
      <c r="B205" s="18" t="s">
        <v>585</v>
      </c>
      <c r="C205" s="86"/>
      <c r="D205" s="87"/>
      <c r="E205" s="88"/>
      <c r="J205" s="85"/>
    </row>
    <row r="206" spans="1:10" ht="19">
      <c r="A206" s="86"/>
      <c r="B206" s="18" t="s">
        <v>586</v>
      </c>
      <c r="C206" s="86"/>
      <c r="D206" s="87"/>
      <c r="E206" s="88"/>
      <c r="J206" s="85"/>
    </row>
    <row r="207" spans="1:10" ht="19">
      <c r="A207" s="86"/>
      <c r="B207" s="18" t="s">
        <v>587</v>
      </c>
      <c r="C207" s="86"/>
      <c r="D207" s="87"/>
      <c r="E207" s="88"/>
      <c r="J207" s="85"/>
    </row>
    <row r="208" spans="1:10" ht="19">
      <c r="A208" s="89"/>
      <c r="B208" s="17" t="s">
        <v>588</v>
      </c>
      <c r="C208" s="89"/>
      <c r="D208" s="90"/>
      <c r="E208" s="91"/>
      <c r="J208" s="85"/>
    </row>
    <row r="209" spans="1:10" ht="18">
      <c r="A209" s="28"/>
      <c r="I209" s="5"/>
      <c r="J209" s="5"/>
    </row>
    <row r="210" spans="1:10" ht="18">
      <c r="I210" s="5"/>
      <c r="J210" s="5"/>
    </row>
    <row r="211" spans="1:10" ht="18">
      <c r="I211" s="5"/>
      <c r="J211" s="5"/>
    </row>
    <row r="212" spans="1:10" ht="18">
      <c r="I212" s="5"/>
      <c r="J212" s="5"/>
    </row>
    <row r="213" spans="1:10" ht="18">
      <c r="I213" s="5"/>
      <c r="J213" s="5"/>
    </row>
    <row r="214" spans="1:10" ht="18">
      <c r="I214" s="5"/>
      <c r="J214" s="5"/>
    </row>
    <row r="215" spans="1:10" ht="18">
      <c r="I215" s="5"/>
      <c r="J215" s="5"/>
    </row>
    <row r="216" spans="1:10" ht="18">
      <c r="I216" s="5"/>
      <c r="J216" s="5"/>
    </row>
    <row r="217" spans="1:10" ht="18">
      <c r="I217" s="5"/>
      <c r="J217" s="5"/>
    </row>
    <row r="218" spans="1:10" ht="18">
      <c r="I218" s="5"/>
      <c r="J218" s="5"/>
    </row>
    <row r="219" spans="1:10" ht="18">
      <c r="I219" s="5"/>
      <c r="J219" s="5"/>
    </row>
    <row r="220" spans="1:10" ht="18">
      <c r="I220" s="5"/>
      <c r="J220" s="5"/>
    </row>
    <row r="221" spans="1:10" ht="18">
      <c r="I221" s="5"/>
      <c r="J221" s="5"/>
    </row>
    <row r="222" spans="1:10" ht="13" customHeight="1">
      <c r="I222" s="5"/>
      <c r="J222" s="5"/>
    </row>
    <row r="223" spans="1:10" ht="18">
      <c r="I223" s="5"/>
      <c r="J223" s="5"/>
    </row>
    <row r="224" spans="1:10" ht="18">
      <c r="I224" s="5"/>
      <c r="J224" s="5"/>
    </row>
    <row r="225" spans="9:10" ht="18">
      <c r="I225" s="5"/>
      <c r="J225" s="5"/>
    </row>
    <row r="226" spans="9:10" ht="18">
      <c r="I226" s="5"/>
      <c r="J226" s="5"/>
    </row>
    <row r="227" spans="9:10" ht="18">
      <c r="I227" s="5"/>
      <c r="J227" s="5"/>
    </row>
    <row r="228" spans="9:10" ht="18">
      <c r="I228" s="5"/>
      <c r="J228" s="5"/>
    </row>
    <row r="229" spans="9:10" ht="18">
      <c r="I229" s="5"/>
      <c r="J229" s="5"/>
    </row>
    <row r="230" spans="9:10" ht="18">
      <c r="I230" s="5"/>
      <c r="J230" s="5"/>
    </row>
    <row r="231" spans="9:10" ht="18">
      <c r="J231" s="5"/>
    </row>
    <row r="232" spans="9:10" ht="18">
      <c r="J232" s="5"/>
    </row>
    <row r="233" spans="9:10" ht="13" customHeight="1">
      <c r="J233" s="5"/>
    </row>
    <row r="234" spans="9:10" ht="18">
      <c r="J234" s="5"/>
    </row>
    <row r="235" spans="9:10" ht="18">
      <c r="J235" s="5"/>
    </row>
    <row r="236" spans="9:10" ht="18">
      <c r="J236" s="5"/>
    </row>
    <row r="237" spans="9:10" ht="18">
      <c r="J237" s="5"/>
    </row>
    <row r="238" spans="9:10" ht="18">
      <c r="J238" s="5"/>
    </row>
    <row r="239" spans="9:10" ht="18">
      <c r="J239" s="5"/>
    </row>
    <row r="240" spans="9:10" ht="18">
      <c r="J240" s="5"/>
    </row>
    <row r="241" spans="10:10" ht="18">
      <c r="J241" s="5"/>
    </row>
    <row r="242" spans="10:10" ht="18">
      <c r="J242" s="5"/>
    </row>
    <row r="243" spans="10:10" ht="18">
      <c r="J243" s="5"/>
    </row>
    <row r="244" spans="10:10" ht="18">
      <c r="J244" s="5"/>
    </row>
    <row r="245" spans="10:10" ht="18">
      <c r="J245" s="5"/>
    </row>
    <row r="246" spans="10:10" ht="18">
      <c r="J246" s="5"/>
    </row>
    <row r="247" spans="10:10" ht="18">
      <c r="J247" s="5"/>
    </row>
    <row r="248" spans="10:10" ht="18">
      <c r="J248" s="5"/>
    </row>
    <row r="249" spans="10:10" ht="18">
      <c r="J249" s="5"/>
    </row>
    <row r="250" spans="10:10" ht="18">
      <c r="J250" s="5"/>
    </row>
    <row r="251" spans="10:10" ht="18">
      <c r="J251" s="5"/>
    </row>
    <row r="252" spans="10:10" ht="18">
      <c r="J252" s="5"/>
    </row>
    <row r="253" spans="10:10" ht="18">
      <c r="J253" s="5"/>
    </row>
    <row r="254" spans="10:10" ht="18">
      <c r="J254" s="5"/>
    </row>
    <row r="255" spans="10:10" ht="18">
      <c r="J255" s="5"/>
    </row>
    <row r="256" spans="10:10" ht="18">
      <c r="J256" s="5"/>
    </row>
    <row r="257" spans="10:10" ht="18">
      <c r="J257" s="5"/>
    </row>
    <row r="258" spans="10:10" ht="18">
      <c r="J258" s="5"/>
    </row>
    <row r="259" spans="10:10" ht="18">
      <c r="J259" s="5"/>
    </row>
    <row r="260" spans="10:10" ht="18">
      <c r="J260" s="5"/>
    </row>
    <row r="261" spans="10:10" ht="18">
      <c r="J261" s="5"/>
    </row>
    <row r="262" spans="10:10" ht="18">
      <c r="J262" s="5"/>
    </row>
    <row r="263" spans="10:10" ht="18">
      <c r="J263" s="5"/>
    </row>
    <row r="264" spans="10:10" ht="18">
      <c r="J264" s="5"/>
    </row>
    <row r="265" spans="10:10" ht="18">
      <c r="J265" s="5"/>
    </row>
    <row r="266" spans="10:10" ht="18">
      <c r="J266" s="5"/>
    </row>
    <row r="267" spans="10:10" ht="18">
      <c r="J267" s="5"/>
    </row>
    <row r="268" spans="10:10" ht="18">
      <c r="J268" s="5"/>
    </row>
    <row r="269" spans="10:10" ht="18">
      <c r="J269" s="5"/>
    </row>
    <row r="270" spans="10:10" ht="18">
      <c r="J270" s="5"/>
    </row>
    <row r="271" spans="10:10" ht="18">
      <c r="J271" s="5"/>
    </row>
    <row r="272" spans="10:10" ht="18">
      <c r="J272" s="5"/>
    </row>
    <row r="273" spans="10:10" ht="18">
      <c r="J273" s="5"/>
    </row>
    <row r="274" spans="10:10" ht="18">
      <c r="J274" s="5"/>
    </row>
    <row r="275" spans="10:10" ht="18">
      <c r="J275" s="5"/>
    </row>
  </sheetData>
  <mergeCells count="5">
    <mergeCell ref="A1:E1"/>
    <mergeCell ref="A2:E2"/>
    <mergeCell ref="B3:E3"/>
    <mergeCell ref="D5:E5"/>
    <mergeCell ref="B4:E4"/>
  </mergeCells>
  <phoneticPr fontId="5"/>
  <dataValidations count="1">
    <dataValidation type="list" allowBlank="1" showInputMessage="1" showErrorMessage="1" sqref="D9:D208" xr:uid="{39BF91DD-9DF6-4E91-B387-CEFBE7258E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FC70-094F-44D5-90B8-02A9EC1F4A2A}">
  <sheetPr>
    <pageSetUpPr fitToPage="1"/>
  </sheetPr>
  <dimension ref="A1:AS78"/>
  <sheetViews>
    <sheetView view="pageBreakPreview" topLeftCell="A20" zoomScale="60" zoomScaleNormal="100" workbookViewId="0">
      <selection activeCell="A54" sqref="A54"/>
    </sheetView>
  </sheetViews>
  <sheetFormatPr defaultColWidth="8.25" defaultRowHeight="14"/>
  <cols>
    <col min="1" max="1" width="2.58203125" style="44" customWidth="1"/>
    <col min="2" max="2" width="15" style="38" customWidth="1"/>
    <col min="3" max="3" width="6.58203125" style="44" customWidth="1"/>
    <col min="4" max="5" width="7.58203125" style="44" customWidth="1"/>
    <col min="6" max="36" width="2.58203125" style="44" customWidth="1"/>
    <col min="37" max="37" width="6.58203125" style="44" customWidth="1"/>
    <col min="38" max="39" width="7.58203125" style="44" customWidth="1"/>
    <col min="40" max="40" width="5.58203125" style="44" customWidth="1"/>
    <col min="41" max="16384" width="8.25" style="44"/>
  </cols>
  <sheetData>
    <row r="1" spans="1:40" ht="20.149999999999999" customHeight="1">
      <c r="A1" s="37" t="s">
        <v>465</v>
      </c>
      <c r="C1" s="39"/>
      <c r="D1" s="39"/>
      <c r="E1" s="39"/>
      <c r="F1" s="39"/>
      <c r="G1" s="39"/>
      <c r="H1" s="39"/>
      <c r="I1" s="39"/>
      <c r="J1" s="39"/>
      <c r="K1" s="39"/>
      <c r="L1" s="39"/>
      <c r="M1" s="39"/>
      <c r="N1" s="39"/>
      <c r="O1" s="39"/>
      <c r="P1" s="39"/>
      <c r="Q1" s="39"/>
      <c r="R1" s="39"/>
      <c r="S1" s="39"/>
      <c r="T1" s="39"/>
      <c r="U1" s="39"/>
      <c r="V1" s="39"/>
      <c r="W1" s="39"/>
      <c r="X1" s="40"/>
      <c r="Y1" s="40"/>
      <c r="Z1" s="41"/>
      <c r="AA1" s="41"/>
      <c r="AB1" s="41"/>
      <c r="AC1" s="41"/>
      <c r="AD1" s="42"/>
      <c r="AE1" s="42"/>
      <c r="AF1" s="42"/>
      <c r="AG1" s="42"/>
      <c r="AH1" s="42"/>
      <c r="AI1" s="43" t="s">
        <v>466</v>
      </c>
      <c r="AJ1" s="43"/>
      <c r="AK1" s="125" t="s">
        <v>467</v>
      </c>
      <c r="AL1" s="125"/>
      <c r="AM1" s="125"/>
      <c r="AN1" s="125"/>
    </row>
    <row r="2" spans="1:40" ht="18" customHeight="1">
      <c r="A2" s="41"/>
      <c r="B2" s="45"/>
      <c r="C2" s="45"/>
      <c r="D2" s="45"/>
      <c r="E2" s="45"/>
      <c r="F2" s="45"/>
      <c r="G2" s="45"/>
      <c r="H2" s="45"/>
      <c r="I2" s="45"/>
      <c r="J2" s="45"/>
      <c r="K2" s="45"/>
      <c r="L2" s="45"/>
      <c r="M2" s="126">
        <v>2025</v>
      </c>
      <c r="N2" s="126"/>
      <c r="O2" s="126"/>
      <c r="P2" s="126"/>
      <c r="Q2" s="127" t="s">
        <v>468</v>
      </c>
      <c r="R2" s="127"/>
      <c r="S2" s="126"/>
      <c r="T2" s="126"/>
      <c r="U2" s="127" t="s">
        <v>469</v>
      </c>
      <c r="V2" s="127"/>
      <c r="W2" s="45"/>
      <c r="X2" s="45"/>
      <c r="Y2" s="45"/>
      <c r="Z2" s="41"/>
      <c r="AA2" s="41"/>
      <c r="AC2" s="43"/>
      <c r="AD2" s="45"/>
      <c r="AE2" s="45"/>
      <c r="AF2" s="45"/>
      <c r="AG2" s="45"/>
      <c r="AH2" s="45"/>
      <c r="AI2" s="43" t="s">
        <v>470</v>
      </c>
      <c r="AJ2" s="43"/>
      <c r="AK2" s="128"/>
      <c r="AL2" s="128"/>
      <c r="AM2" s="128"/>
      <c r="AN2" s="128"/>
    </row>
    <row r="3" spans="1:40" ht="18" customHeight="1">
      <c r="A3" s="46"/>
      <c r="B3" s="46"/>
      <c r="C3" s="46"/>
      <c r="D3" s="46"/>
      <c r="E3" s="46"/>
      <c r="F3" s="46"/>
      <c r="G3" s="46"/>
      <c r="H3" s="46"/>
      <c r="I3" s="46"/>
      <c r="J3" s="46"/>
      <c r="K3" s="46"/>
      <c r="L3" s="46"/>
      <c r="M3" s="46"/>
      <c r="N3" s="46"/>
      <c r="O3" s="46"/>
      <c r="P3" s="46"/>
      <c r="Q3" s="46"/>
      <c r="R3" s="46"/>
      <c r="S3" s="46"/>
      <c r="T3" s="46"/>
      <c r="U3" s="46"/>
      <c r="V3" s="46"/>
      <c r="W3" s="46"/>
      <c r="Y3" s="47"/>
      <c r="Z3" s="47"/>
      <c r="AA3" s="47"/>
      <c r="AB3" s="41"/>
      <c r="AC3" s="47"/>
      <c r="AD3" s="47"/>
      <c r="AE3" s="47"/>
      <c r="AF3" s="47"/>
      <c r="AG3" s="47"/>
      <c r="AH3" s="47"/>
      <c r="AI3" s="48" t="s">
        <v>471</v>
      </c>
      <c r="AJ3" s="43"/>
      <c r="AK3" s="128" t="s">
        <v>472</v>
      </c>
      <c r="AL3" s="128"/>
      <c r="AM3" s="128"/>
      <c r="AN3" s="128"/>
    </row>
    <row r="4" spans="1:40" ht="18" customHeight="1">
      <c r="A4" s="46"/>
      <c r="B4" s="46" t="s">
        <v>473</v>
      </c>
      <c r="C4" s="46"/>
      <c r="D4" s="46"/>
      <c r="E4" s="46"/>
      <c r="F4" s="46"/>
      <c r="G4" s="46"/>
      <c r="H4" s="46"/>
      <c r="I4" s="46"/>
      <c r="J4" s="46"/>
      <c r="K4" s="46"/>
      <c r="L4" s="46"/>
      <c r="M4" s="46"/>
      <c r="N4" s="46"/>
      <c r="O4" s="46"/>
      <c r="P4" s="46"/>
      <c r="Q4" s="46"/>
      <c r="R4" s="46"/>
      <c r="S4" s="46"/>
      <c r="T4" s="46"/>
      <c r="U4" s="46"/>
      <c r="V4" s="46"/>
      <c r="W4" s="46"/>
      <c r="Y4" s="47"/>
      <c r="Z4" s="47"/>
      <c r="AA4" s="47"/>
      <c r="AB4" s="41"/>
      <c r="AC4" s="47"/>
      <c r="AD4" s="47"/>
      <c r="AE4" s="47"/>
      <c r="AF4" s="47"/>
      <c r="AG4" s="47"/>
      <c r="AH4" s="47"/>
      <c r="AI4" s="48" t="s">
        <v>597</v>
      </c>
      <c r="AJ4" s="43"/>
      <c r="AK4" s="128" t="s">
        <v>474</v>
      </c>
      <c r="AL4" s="128"/>
      <c r="AM4" s="128"/>
      <c r="AN4" s="128"/>
    </row>
    <row r="5" spans="1:40" ht="18" customHeight="1">
      <c r="A5" s="46"/>
      <c r="B5" s="46"/>
      <c r="C5" s="46"/>
      <c r="D5" s="46"/>
      <c r="E5" s="46"/>
      <c r="F5" s="46"/>
      <c r="G5" s="46"/>
      <c r="H5" s="46"/>
      <c r="I5" s="46"/>
      <c r="J5" s="46"/>
      <c r="K5" s="46"/>
      <c r="L5" s="46"/>
      <c r="M5" s="46"/>
      <c r="N5" s="46"/>
      <c r="O5" s="46"/>
      <c r="P5" s="46"/>
      <c r="Q5" s="46"/>
      <c r="R5" s="46"/>
      <c r="S5" s="46"/>
      <c r="U5" s="46"/>
      <c r="V5" s="46"/>
      <c r="W5" s="46"/>
      <c r="Y5" s="47"/>
      <c r="Z5" s="47"/>
      <c r="AA5" s="47"/>
      <c r="AB5" s="41"/>
      <c r="AC5" s="47"/>
      <c r="AD5" s="47"/>
      <c r="AE5" s="47"/>
      <c r="AF5" s="47"/>
      <c r="AG5" s="48" t="s">
        <v>475</v>
      </c>
      <c r="AH5" s="129"/>
      <c r="AI5" s="129"/>
      <c r="AJ5" s="129"/>
      <c r="AK5" s="47" t="s">
        <v>476</v>
      </c>
      <c r="AL5" s="49"/>
      <c r="AM5" s="47" t="s">
        <v>477</v>
      </c>
      <c r="AN5" s="41"/>
    </row>
    <row r="6" spans="1:40" ht="10" customHeight="1">
      <c r="A6" s="41"/>
      <c r="B6" s="50"/>
      <c r="C6" s="50"/>
      <c r="D6" s="50"/>
      <c r="E6" s="50"/>
      <c r="F6" s="50"/>
      <c r="G6" s="50"/>
      <c r="H6" s="50"/>
      <c r="I6" s="50"/>
      <c r="J6" s="50"/>
      <c r="K6" s="50"/>
      <c r="L6" s="50"/>
      <c r="M6" s="50"/>
      <c r="N6" s="50"/>
      <c r="O6" s="50"/>
      <c r="P6" s="50"/>
      <c r="Q6" s="50"/>
      <c r="R6" s="50"/>
      <c r="S6" s="50"/>
      <c r="T6" s="50"/>
      <c r="U6" s="50"/>
      <c r="V6" s="50"/>
      <c r="W6" s="50"/>
      <c r="X6" s="45"/>
      <c r="Y6" s="45"/>
      <c r="Z6" s="45"/>
      <c r="AA6" s="45"/>
      <c r="AB6" s="45"/>
      <c r="AC6" s="45"/>
      <c r="AD6" s="45"/>
      <c r="AE6" s="45"/>
      <c r="AF6" s="45"/>
      <c r="AG6" s="45"/>
      <c r="AH6" s="45"/>
      <c r="AI6" s="45"/>
      <c r="AJ6" s="45"/>
      <c r="AK6" s="45"/>
      <c r="AL6" s="45"/>
      <c r="AM6" s="41"/>
      <c r="AN6" s="41"/>
    </row>
    <row r="7" spans="1:40" ht="15" customHeight="1">
      <c r="A7" s="117" t="s">
        <v>478</v>
      </c>
      <c r="B7" s="101" t="s">
        <v>479</v>
      </c>
      <c r="C7" s="120" t="s">
        <v>480</v>
      </c>
      <c r="D7" s="101" t="s">
        <v>481</v>
      </c>
      <c r="E7" s="115" t="s">
        <v>482</v>
      </c>
      <c r="F7" s="123" t="s">
        <v>483</v>
      </c>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4" t="s">
        <v>484</v>
      </c>
      <c r="AL7" s="107" t="s">
        <v>485</v>
      </c>
      <c r="AM7" s="119" t="s">
        <v>486</v>
      </c>
      <c r="AN7" s="119"/>
    </row>
    <row r="8" spans="1:40" ht="15" customHeight="1">
      <c r="A8" s="117"/>
      <c r="B8" s="101"/>
      <c r="C8" s="121"/>
      <c r="D8" s="101"/>
      <c r="E8" s="115"/>
      <c r="F8" s="101" t="s">
        <v>487</v>
      </c>
      <c r="G8" s="101"/>
      <c r="H8" s="101"/>
      <c r="I8" s="101"/>
      <c r="J8" s="101"/>
      <c r="K8" s="101"/>
      <c r="L8" s="101"/>
      <c r="M8" s="101" t="s">
        <v>488</v>
      </c>
      <c r="N8" s="101"/>
      <c r="O8" s="101"/>
      <c r="P8" s="101"/>
      <c r="Q8" s="101"/>
      <c r="R8" s="101"/>
      <c r="S8" s="101"/>
      <c r="T8" s="101" t="s">
        <v>489</v>
      </c>
      <c r="U8" s="101"/>
      <c r="V8" s="101"/>
      <c r="W8" s="101"/>
      <c r="X8" s="101"/>
      <c r="Y8" s="101"/>
      <c r="Z8" s="101"/>
      <c r="AA8" s="101" t="s">
        <v>490</v>
      </c>
      <c r="AB8" s="101"/>
      <c r="AC8" s="101"/>
      <c r="AD8" s="101"/>
      <c r="AE8" s="101"/>
      <c r="AF8" s="101"/>
      <c r="AG8" s="101"/>
      <c r="AH8" s="101" t="s">
        <v>491</v>
      </c>
      <c r="AI8" s="101"/>
      <c r="AJ8" s="101"/>
      <c r="AK8" s="124"/>
      <c r="AL8" s="107"/>
      <c r="AM8" s="119"/>
      <c r="AN8" s="119"/>
    </row>
    <row r="9" spans="1:40" ht="15" customHeight="1">
      <c r="A9" s="117"/>
      <c r="B9" s="101"/>
      <c r="C9" s="121"/>
      <c r="D9" s="101"/>
      <c r="E9" s="115"/>
      <c r="F9" s="51">
        <f>DATE($M$2,$S$2,1)</f>
        <v>45627</v>
      </c>
      <c r="G9" s="51">
        <f>DATE($M$2,$S$2,2)</f>
        <v>45628</v>
      </c>
      <c r="H9" s="51">
        <f>DATE($M$2,$S$2,3)</f>
        <v>45629</v>
      </c>
      <c r="I9" s="51">
        <f>DATE($M$2,$S$2,4)</f>
        <v>45630</v>
      </c>
      <c r="J9" s="51">
        <f>DATE($M$2,$S$2,5)</f>
        <v>45631</v>
      </c>
      <c r="K9" s="51">
        <f>DATE($M$2,$S$2,6)</f>
        <v>45632</v>
      </c>
      <c r="L9" s="51">
        <f>DATE($M$2,$S$2,7)</f>
        <v>45633</v>
      </c>
      <c r="M9" s="51">
        <f>DATE($M$2,$S$2,8)</f>
        <v>45634</v>
      </c>
      <c r="N9" s="51">
        <f>DATE($M$2,$S$2,9)</f>
        <v>45635</v>
      </c>
      <c r="O9" s="51">
        <f>DATE($M$2,$S$2,10)</f>
        <v>45636</v>
      </c>
      <c r="P9" s="51">
        <f>DATE($M$2,$S$2,11)</f>
        <v>45637</v>
      </c>
      <c r="Q9" s="51">
        <f>DATE($M$2,$S$2,12)</f>
        <v>45638</v>
      </c>
      <c r="R9" s="51">
        <f>DATE($M$2,$S$2,13)</f>
        <v>45639</v>
      </c>
      <c r="S9" s="51">
        <f>DATE($M$2,$S$2,14)</f>
        <v>45640</v>
      </c>
      <c r="T9" s="51">
        <f>DATE($M$2,$S$2,15)</f>
        <v>45641</v>
      </c>
      <c r="U9" s="51">
        <f>DATE($M$2,$S$2,16)</f>
        <v>45642</v>
      </c>
      <c r="V9" s="51">
        <f>DATE($M$2,$S$2,17)</f>
        <v>45643</v>
      </c>
      <c r="W9" s="51">
        <f>DATE($M$2,$S$2,18)</f>
        <v>45644</v>
      </c>
      <c r="X9" s="51">
        <f>DATE($M$2,$S$2,19)</f>
        <v>45645</v>
      </c>
      <c r="Y9" s="51">
        <f>DATE($M$2,$S$2,20)</f>
        <v>45646</v>
      </c>
      <c r="Z9" s="51">
        <f>DATE($M$2,$S$2,21)</f>
        <v>45647</v>
      </c>
      <c r="AA9" s="51">
        <f>DATE($M$2,$S$2,22)</f>
        <v>45648</v>
      </c>
      <c r="AB9" s="51">
        <f>DATE($M$2,$S$2,23)</f>
        <v>45649</v>
      </c>
      <c r="AC9" s="51">
        <f>DATE($M$2,$S$2,24)</f>
        <v>45650</v>
      </c>
      <c r="AD9" s="51">
        <f>DATE($M$2,$S$2,25)</f>
        <v>45651</v>
      </c>
      <c r="AE9" s="51">
        <f>DATE($M$2,$S$2,26)</f>
        <v>45652</v>
      </c>
      <c r="AF9" s="51">
        <f>DATE($M$2,$S$2,27)</f>
        <v>45653</v>
      </c>
      <c r="AG9" s="51">
        <f>DATE($M$2,$S$2,28)</f>
        <v>45654</v>
      </c>
      <c r="AH9" s="51">
        <f>IF(DAY(EOMONTH(F9,0))&lt;29,"",DATE($M$2,$S$2,29))</f>
        <v>45655</v>
      </c>
      <c r="AI9" s="51">
        <f>IF(DAY(EOMONTH(F9,0))&lt;30,"",DATE($M$2,$S$2,30))</f>
        <v>45656</v>
      </c>
      <c r="AJ9" s="51">
        <f>IF(DAY(EOMONTH(F9,0))&lt;31,"",DATE($M$2,$S$2,31))</f>
        <v>45657</v>
      </c>
      <c r="AK9" s="124"/>
      <c r="AL9" s="107"/>
      <c r="AM9" s="119"/>
      <c r="AN9" s="119"/>
    </row>
    <row r="10" spans="1:40" ht="15" customHeight="1">
      <c r="A10" s="117"/>
      <c r="B10" s="101"/>
      <c r="C10" s="122"/>
      <c r="D10" s="101"/>
      <c r="E10" s="115"/>
      <c r="F10" s="52">
        <f>DATE($M$2,$S$2,1)</f>
        <v>45627</v>
      </c>
      <c r="G10" s="52">
        <f>DATE($M$2,$S$2,2)</f>
        <v>45628</v>
      </c>
      <c r="H10" s="52">
        <f>DATE($M$2,$S$2,3)</f>
        <v>45629</v>
      </c>
      <c r="I10" s="52">
        <f>DATE($M$2,$S$2,4)</f>
        <v>45630</v>
      </c>
      <c r="J10" s="52">
        <f>DATE($M$2,$S$2,5)</f>
        <v>45631</v>
      </c>
      <c r="K10" s="52">
        <f>DATE($M$2,$S$2,6)</f>
        <v>45632</v>
      </c>
      <c r="L10" s="52">
        <f>DATE($M$2,$S$2,7)</f>
        <v>45633</v>
      </c>
      <c r="M10" s="52">
        <f>DATE($M$2,$S$2,8)</f>
        <v>45634</v>
      </c>
      <c r="N10" s="52">
        <f>DATE($M$2,$S$2,9)</f>
        <v>45635</v>
      </c>
      <c r="O10" s="52">
        <f>DATE($M$2,$S$2,10)</f>
        <v>45636</v>
      </c>
      <c r="P10" s="52">
        <f>DATE($M$2,$S$2,11)</f>
        <v>45637</v>
      </c>
      <c r="Q10" s="52">
        <f>DATE($M$2,$S$2,12)</f>
        <v>45638</v>
      </c>
      <c r="R10" s="52">
        <f>DATE($M$2,$S$2,13)</f>
        <v>45639</v>
      </c>
      <c r="S10" s="52">
        <f>DATE($M$2,$S$2,14)</f>
        <v>45640</v>
      </c>
      <c r="T10" s="52">
        <f>DATE($M$2,$S$2,15)</f>
        <v>45641</v>
      </c>
      <c r="U10" s="52">
        <f>DATE($M$2,$S$2,16)</f>
        <v>45642</v>
      </c>
      <c r="V10" s="52">
        <f>DATE($M$2,$S$2,17)</f>
        <v>45643</v>
      </c>
      <c r="W10" s="52">
        <f>DATE($M$2,$S$2,18)</f>
        <v>45644</v>
      </c>
      <c r="X10" s="52">
        <f>DATE($M$2,$S$2,19)</f>
        <v>45645</v>
      </c>
      <c r="Y10" s="52">
        <f>DATE($M$2,$S$2,20)</f>
        <v>45646</v>
      </c>
      <c r="Z10" s="52">
        <f>DATE($M$2,$S$2,21)</f>
        <v>45647</v>
      </c>
      <c r="AA10" s="52">
        <f>DATE($M$2,$S$2,22)</f>
        <v>45648</v>
      </c>
      <c r="AB10" s="52">
        <f>DATE($M$2,$S$2,23)</f>
        <v>45649</v>
      </c>
      <c r="AC10" s="52">
        <f>DATE($M$2,$S$2,24)</f>
        <v>45650</v>
      </c>
      <c r="AD10" s="52">
        <f>DATE($M$2,$S$2,25)</f>
        <v>45651</v>
      </c>
      <c r="AE10" s="52">
        <f>DATE($M$2,$S$2,26)</f>
        <v>45652</v>
      </c>
      <c r="AF10" s="52">
        <f>DATE($M$2,$S$2,27)</f>
        <v>45653</v>
      </c>
      <c r="AG10" s="52">
        <f>DATE($M$2,$S$2,28)</f>
        <v>45654</v>
      </c>
      <c r="AH10" s="52">
        <f>IF(DAY(EOMONTH(F10,0))&lt;29,"",DATE($M$2,$S$2,29))</f>
        <v>45655</v>
      </c>
      <c r="AI10" s="52">
        <f>IF(DAY(EOMONTH(F10,0))&lt;30,"",DATE($M$2,$S$2,30))</f>
        <v>45656</v>
      </c>
      <c r="AJ10" s="52">
        <f>IF(DAY(EOMONTH(F10,0))&lt;31,"",DATE($M$2,$S$2,31))</f>
        <v>45657</v>
      </c>
      <c r="AK10" s="124"/>
      <c r="AL10" s="107"/>
      <c r="AM10" s="119"/>
      <c r="AN10" s="119"/>
    </row>
    <row r="11" spans="1:40" ht="18" customHeight="1">
      <c r="A11" s="53">
        <v>1</v>
      </c>
      <c r="B11" s="54"/>
      <c r="C11" s="55"/>
      <c r="D11" s="56"/>
      <c r="E11" s="57"/>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9">
        <f>+SUM(F11:AJ11)</f>
        <v>0</v>
      </c>
      <c r="AL11" s="60">
        <f>IF($AK$3="４週",AK11/4,AK11/(DAY(EOMONTH($F$9,0))/7))</f>
        <v>0</v>
      </c>
      <c r="AM11" s="114"/>
      <c r="AN11" s="114"/>
    </row>
    <row r="12" spans="1:40" ht="18" customHeight="1">
      <c r="A12" s="53">
        <v>2</v>
      </c>
      <c r="B12" s="54"/>
      <c r="C12" s="55"/>
      <c r="D12" s="56"/>
      <c r="E12" s="57"/>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9">
        <f t="shared" ref="AK12:AK31" si="0">+SUM(F12:AJ12)</f>
        <v>0</v>
      </c>
      <c r="AL12" s="60">
        <f t="shared" ref="AL12:AL30" si="1">IF($AK$3="４週",AK12/4,AK12/(DAY(EOMONTH($F$9,0))/7))</f>
        <v>0</v>
      </c>
      <c r="AM12" s="114"/>
      <c r="AN12" s="114"/>
    </row>
    <row r="13" spans="1:40" ht="18" customHeight="1">
      <c r="A13" s="53">
        <v>3</v>
      </c>
      <c r="B13" s="54"/>
      <c r="C13" s="55"/>
      <c r="D13" s="56"/>
      <c r="E13" s="57"/>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9">
        <f t="shared" si="0"/>
        <v>0</v>
      </c>
      <c r="AL13" s="60">
        <f t="shared" si="1"/>
        <v>0</v>
      </c>
      <c r="AM13" s="114"/>
      <c r="AN13" s="114"/>
    </row>
    <row r="14" spans="1:40" ht="18" customHeight="1">
      <c r="A14" s="53">
        <v>4</v>
      </c>
      <c r="B14" s="54"/>
      <c r="C14" s="55"/>
      <c r="D14" s="56"/>
      <c r="E14" s="57"/>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9">
        <f t="shared" si="0"/>
        <v>0</v>
      </c>
      <c r="AL14" s="60">
        <f t="shared" si="1"/>
        <v>0</v>
      </c>
      <c r="AM14" s="114"/>
      <c r="AN14" s="114"/>
    </row>
    <row r="15" spans="1:40" ht="18" customHeight="1">
      <c r="A15" s="53">
        <v>5</v>
      </c>
      <c r="B15" s="54"/>
      <c r="C15" s="55"/>
      <c r="D15" s="56"/>
      <c r="E15" s="57"/>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9">
        <f t="shared" si="0"/>
        <v>0</v>
      </c>
      <c r="AL15" s="60">
        <f t="shared" si="1"/>
        <v>0</v>
      </c>
      <c r="AM15" s="114"/>
      <c r="AN15" s="114"/>
    </row>
    <row r="16" spans="1:40" ht="18" customHeight="1">
      <c r="A16" s="53">
        <v>6</v>
      </c>
      <c r="B16" s="54"/>
      <c r="C16" s="55"/>
      <c r="D16" s="56"/>
      <c r="E16" s="57"/>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9">
        <f t="shared" si="0"/>
        <v>0</v>
      </c>
      <c r="AL16" s="60">
        <f t="shared" si="1"/>
        <v>0</v>
      </c>
      <c r="AM16" s="114"/>
      <c r="AN16" s="114"/>
    </row>
    <row r="17" spans="1:40" ht="18" customHeight="1">
      <c r="A17" s="53">
        <v>7</v>
      </c>
      <c r="B17" s="54"/>
      <c r="C17" s="55"/>
      <c r="D17" s="56"/>
      <c r="E17" s="57"/>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f t="shared" si="0"/>
        <v>0</v>
      </c>
      <c r="AL17" s="60">
        <f t="shared" si="1"/>
        <v>0</v>
      </c>
      <c r="AM17" s="114"/>
      <c r="AN17" s="114"/>
    </row>
    <row r="18" spans="1:40" ht="18" customHeight="1">
      <c r="A18" s="53">
        <v>8</v>
      </c>
      <c r="B18" s="54"/>
      <c r="C18" s="55"/>
      <c r="D18" s="56"/>
      <c r="E18" s="57"/>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9">
        <f t="shared" si="0"/>
        <v>0</v>
      </c>
      <c r="AL18" s="60">
        <f t="shared" si="1"/>
        <v>0</v>
      </c>
      <c r="AM18" s="114"/>
      <c r="AN18" s="114"/>
    </row>
    <row r="19" spans="1:40" ht="18" customHeight="1">
      <c r="A19" s="53">
        <v>9</v>
      </c>
      <c r="B19" s="54"/>
      <c r="C19" s="55"/>
      <c r="D19" s="56"/>
      <c r="E19" s="57"/>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9">
        <f t="shared" si="0"/>
        <v>0</v>
      </c>
      <c r="AL19" s="60">
        <f t="shared" si="1"/>
        <v>0</v>
      </c>
      <c r="AM19" s="114"/>
      <c r="AN19" s="114"/>
    </row>
    <row r="20" spans="1:40" ht="18" customHeight="1">
      <c r="A20" s="53">
        <v>10</v>
      </c>
      <c r="B20" s="54"/>
      <c r="C20" s="55"/>
      <c r="D20" s="56"/>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9">
        <f t="shared" si="0"/>
        <v>0</v>
      </c>
      <c r="AL20" s="60">
        <f t="shared" si="1"/>
        <v>0</v>
      </c>
      <c r="AM20" s="114"/>
      <c r="AN20" s="114"/>
    </row>
    <row r="21" spans="1:40" ht="18" customHeight="1">
      <c r="A21" s="53">
        <v>11</v>
      </c>
      <c r="B21" s="54"/>
      <c r="C21" s="55"/>
      <c r="D21" s="56"/>
      <c r="E21" s="57"/>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9">
        <f t="shared" si="0"/>
        <v>0</v>
      </c>
      <c r="AL21" s="60">
        <f t="shared" si="1"/>
        <v>0</v>
      </c>
      <c r="AM21" s="114"/>
      <c r="AN21" s="114"/>
    </row>
    <row r="22" spans="1:40" ht="18" customHeight="1">
      <c r="A22" s="53">
        <v>12</v>
      </c>
      <c r="B22" s="54"/>
      <c r="C22" s="55"/>
      <c r="D22" s="56"/>
      <c r="E22" s="57"/>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f t="shared" si="0"/>
        <v>0</v>
      </c>
      <c r="AL22" s="60">
        <f t="shared" si="1"/>
        <v>0</v>
      </c>
      <c r="AM22" s="114"/>
      <c r="AN22" s="114"/>
    </row>
    <row r="23" spans="1:40" ht="18" customHeight="1">
      <c r="A23" s="53">
        <v>13</v>
      </c>
      <c r="B23" s="54"/>
      <c r="C23" s="55"/>
      <c r="D23" s="56"/>
      <c r="E23" s="57"/>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9">
        <f t="shared" si="0"/>
        <v>0</v>
      </c>
      <c r="AL23" s="60">
        <f t="shared" si="1"/>
        <v>0</v>
      </c>
      <c r="AM23" s="114"/>
      <c r="AN23" s="114"/>
    </row>
    <row r="24" spans="1:40" ht="18" customHeight="1">
      <c r="A24" s="53">
        <v>14</v>
      </c>
      <c r="B24" s="54"/>
      <c r="C24" s="55"/>
      <c r="D24" s="56"/>
      <c r="E24" s="57"/>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9">
        <f t="shared" si="0"/>
        <v>0</v>
      </c>
      <c r="AL24" s="60">
        <f t="shared" si="1"/>
        <v>0</v>
      </c>
      <c r="AM24" s="114"/>
      <c r="AN24" s="114"/>
    </row>
    <row r="25" spans="1:40" ht="18" customHeight="1">
      <c r="A25" s="53">
        <v>15</v>
      </c>
      <c r="B25" s="54"/>
      <c r="C25" s="55"/>
      <c r="D25" s="56"/>
      <c r="E25" s="57"/>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9">
        <f t="shared" si="0"/>
        <v>0</v>
      </c>
      <c r="AL25" s="60">
        <f t="shared" si="1"/>
        <v>0</v>
      </c>
      <c r="AM25" s="114"/>
      <c r="AN25" s="114"/>
    </row>
    <row r="26" spans="1:40" ht="18" customHeight="1">
      <c r="A26" s="53">
        <v>16</v>
      </c>
      <c r="B26" s="54"/>
      <c r="C26" s="55"/>
      <c r="D26" s="56"/>
      <c r="E26" s="57"/>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9">
        <f t="shared" si="0"/>
        <v>0</v>
      </c>
      <c r="AL26" s="60">
        <f t="shared" si="1"/>
        <v>0</v>
      </c>
      <c r="AM26" s="114"/>
      <c r="AN26" s="114"/>
    </row>
    <row r="27" spans="1:40" ht="18" customHeight="1">
      <c r="A27" s="53">
        <v>17</v>
      </c>
      <c r="B27" s="54"/>
      <c r="C27" s="55"/>
      <c r="D27" s="56"/>
      <c r="E27" s="57"/>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9">
        <f t="shared" si="0"/>
        <v>0</v>
      </c>
      <c r="AL27" s="60">
        <f t="shared" si="1"/>
        <v>0</v>
      </c>
      <c r="AM27" s="114"/>
      <c r="AN27" s="114"/>
    </row>
    <row r="28" spans="1:40" ht="18" customHeight="1">
      <c r="A28" s="53">
        <v>18</v>
      </c>
      <c r="B28" s="54"/>
      <c r="C28" s="55"/>
      <c r="D28" s="56"/>
      <c r="E28" s="57"/>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9">
        <f t="shared" si="0"/>
        <v>0</v>
      </c>
      <c r="AL28" s="60">
        <f t="shared" si="1"/>
        <v>0</v>
      </c>
      <c r="AM28" s="114"/>
      <c r="AN28" s="114"/>
    </row>
    <row r="29" spans="1:40" ht="18" customHeight="1">
      <c r="A29" s="53">
        <v>19</v>
      </c>
      <c r="B29" s="54"/>
      <c r="C29" s="55"/>
      <c r="D29" s="56"/>
      <c r="E29" s="57"/>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9">
        <f t="shared" si="0"/>
        <v>0</v>
      </c>
      <c r="AL29" s="60">
        <f t="shared" si="1"/>
        <v>0</v>
      </c>
      <c r="AM29" s="114"/>
      <c r="AN29" s="114"/>
    </row>
    <row r="30" spans="1:40" ht="18" customHeight="1">
      <c r="A30" s="53">
        <v>20</v>
      </c>
      <c r="B30" s="54"/>
      <c r="C30" s="55"/>
      <c r="D30" s="56"/>
      <c r="E30" s="5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9">
        <f t="shared" si="0"/>
        <v>0</v>
      </c>
      <c r="AL30" s="60">
        <f t="shared" si="1"/>
        <v>0</v>
      </c>
      <c r="AM30" s="114"/>
      <c r="AN30" s="114"/>
    </row>
    <row r="31" spans="1:40" ht="18" customHeight="1">
      <c r="A31" s="115" t="s">
        <v>492</v>
      </c>
      <c r="B31" s="116"/>
      <c r="C31" s="116"/>
      <c r="D31" s="116"/>
      <c r="E31" s="116"/>
      <c r="F31" s="61">
        <f>+SUM(F11:F30)</f>
        <v>0</v>
      </c>
      <c r="G31" s="61">
        <f t="shared" ref="G31:AJ31" si="2">+SUM(G11:G30)</f>
        <v>0</v>
      </c>
      <c r="H31" s="61">
        <f t="shared" si="2"/>
        <v>0</v>
      </c>
      <c r="I31" s="61">
        <f t="shared" si="2"/>
        <v>0</v>
      </c>
      <c r="J31" s="61">
        <f t="shared" si="2"/>
        <v>0</v>
      </c>
      <c r="K31" s="61">
        <f t="shared" si="2"/>
        <v>0</v>
      </c>
      <c r="L31" s="61">
        <f t="shared" si="2"/>
        <v>0</v>
      </c>
      <c r="M31" s="61">
        <f t="shared" si="2"/>
        <v>0</v>
      </c>
      <c r="N31" s="61">
        <f t="shared" si="2"/>
        <v>0</v>
      </c>
      <c r="O31" s="61">
        <f t="shared" si="2"/>
        <v>0</v>
      </c>
      <c r="P31" s="61">
        <f t="shared" si="2"/>
        <v>0</v>
      </c>
      <c r="Q31" s="61">
        <f t="shared" si="2"/>
        <v>0</v>
      </c>
      <c r="R31" s="61">
        <f t="shared" si="2"/>
        <v>0</v>
      </c>
      <c r="S31" s="61">
        <f t="shared" si="2"/>
        <v>0</v>
      </c>
      <c r="T31" s="61">
        <f t="shared" si="2"/>
        <v>0</v>
      </c>
      <c r="U31" s="61">
        <f t="shared" si="2"/>
        <v>0</v>
      </c>
      <c r="V31" s="61">
        <f t="shared" si="2"/>
        <v>0</v>
      </c>
      <c r="W31" s="61">
        <f t="shared" si="2"/>
        <v>0</v>
      </c>
      <c r="X31" s="61">
        <f t="shared" si="2"/>
        <v>0</v>
      </c>
      <c r="Y31" s="61">
        <f t="shared" si="2"/>
        <v>0</v>
      </c>
      <c r="Z31" s="61">
        <f t="shared" si="2"/>
        <v>0</v>
      </c>
      <c r="AA31" s="61">
        <f t="shared" si="2"/>
        <v>0</v>
      </c>
      <c r="AB31" s="61">
        <f t="shared" si="2"/>
        <v>0</v>
      </c>
      <c r="AC31" s="61">
        <f t="shared" si="2"/>
        <v>0</v>
      </c>
      <c r="AD31" s="61">
        <f t="shared" si="2"/>
        <v>0</v>
      </c>
      <c r="AE31" s="61">
        <f t="shared" si="2"/>
        <v>0</v>
      </c>
      <c r="AF31" s="61">
        <f t="shared" si="2"/>
        <v>0</v>
      </c>
      <c r="AG31" s="61">
        <f t="shared" si="2"/>
        <v>0</v>
      </c>
      <c r="AH31" s="61">
        <f t="shared" si="2"/>
        <v>0</v>
      </c>
      <c r="AI31" s="61">
        <f t="shared" si="2"/>
        <v>0</v>
      </c>
      <c r="AJ31" s="61">
        <f t="shared" si="2"/>
        <v>0</v>
      </c>
      <c r="AK31" s="59">
        <f t="shared" si="0"/>
        <v>0</v>
      </c>
      <c r="AL31" s="60">
        <f>IF($AK$3="４週",AK31/4,AK31/(DAY(EOMONTH($F$9,0))/7))</f>
        <v>0</v>
      </c>
      <c r="AM31" s="117"/>
      <c r="AN31" s="117"/>
    </row>
    <row r="32" spans="1:40" ht="18" customHeight="1">
      <c r="A32" s="116" t="s">
        <v>493</v>
      </c>
      <c r="B32" s="116"/>
      <c r="C32" s="116"/>
      <c r="D32" s="116"/>
      <c r="E32" s="118"/>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1"/>
      <c r="AL32" s="63"/>
      <c r="AM32" s="117"/>
      <c r="AN32" s="117"/>
    </row>
    <row r="33" spans="1:45" ht="15" customHeight="1">
      <c r="A33" s="50"/>
      <c r="B33" s="50"/>
      <c r="C33" s="50"/>
      <c r="D33" s="50"/>
      <c r="E33" s="50"/>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50"/>
      <c r="AL33" s="50"/>
      <c r="AM33" s="41"/>
    </row>
    <row r="34" spans="1:45" ht="15" customHeight="1">
      <c r="A34" s="50"/>
      <c r="B34" s="50"/>
      <c r="C34" s="50"/>
      <c r="D34" s="50"/>
      <c r="E34" s="50"/>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50"/>
      <c r="AL34" s="50"/>
      <c r="AM34" s="41"/>
    </row>
    <row r="35" spans="1:45" ht="15" customHeight="1">
      <c r="A35" s="50"/>
      <c r="B35" s="50"/>
      <c r="C35" s="50"/>
      <c r="D35" s="50"/>
      <c r="E35" s="50"/>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50"/>
      <c r="AL35" s="50"/>
      <c r="AM35" s="41"/>
    </row>
    <row r="36" spans="1:45" ht="21" customHeight="1">
      <c r="A36" s="40" t="s">
        <v>494</v>
      </c>
      <c r="B36" s="50"/>
      <c r="C36" s="50"/>
      <c r="D36" s="50"/>
      <c r="E36" s="50"/>
      <c r="F36" s="50"/>
      <c r="G36" s="64"/>
      <c r="H36" s="64"/>
      <c r="I36" s="64"/>
      <c r="J36" s="64"/>
      <c r="K36" s="64"/>
      <c r="L36" s="64"/>
      <c r="M36" s="64"/>
      <c r="N36" s="64"/>
      <c r="O36" s="64"/>
      <c r="AM36" s="50"/>
      <c r="AN36" s="41"/>
    </row>
    <row r="37" spans="1:45" ht="20.5" customHeight="1">
      <c r="A37" s="101"/>
      <c r="B37" s="101"/>
      <c r="C37" s="101"/>
      <c r="D37" s="65">
        <v>4</v>
      </c>
      <c r="E37" s="65">
        <v>5</v>
      </c>
      <c r="F37" s="113">
        <v>6</v>
      </c>
      <c r="G37" s="113"/>
      <c r="H37" s="113"/>
      <c r="I37" s="113">
        <v>7</v>
      </c>
      <c r="J37" s="113"/>
      <c r="K37" s="113"/>
      <c r="L37" s="113">
        <v>8</v>
      </c>
      <c r="M37" s="113"/>
      <c r="N37" s="113"/>
      <c r="O37" s="113">
        <v>9</v>
      </c>
      <c r="P37" s="113"/>
      <c r="Q37" s="113"/>
      <c r="R37" s="113">
        <v>10</v>
      </c>
      <c r="S37" s="113"/>
      <c r="T37" s="113"/>
      <c r="U37" s="113">
        <v>11</v>
      </c>
      <c r="V37" s="113"/>
      <c r="W37" s="113"/>
      <c r="X37" s="113">
        <v>12</v>
      </c>
      <c r="Y37" s="113"/>
      <c r="Z37" s="113"/>
      <c r="AA37" s="113">
        <v>1</v>
      </c>
      <c r="AB37" s="113"/>
      <c r="AC37" s="113"/>
      <c r="AD37" s="113">
        <v>2</v>
      </c>
      <c r="AE37" s="113"/>
      <c r="AF37" s="113"/>
      <c r="AG37" s="113">
        <v>3</v>
      </c>
      <c r="AH37" s="113"/>
      <c r="AI37" s="113"/>
      <c r="AJ37" s="101" t="s">
        <v>495</v>
      </c>
      <c r="AK37" s="101"/>
      <c r="AL37" s="66" t="s">
        <v>496</v>
      </c>
      <c r="AM37" s="67"/>
      <c r="AN37" s="67"/>
      <c r="AO37" s="67"/>
      <c r="AP37" s="67"/>
    </row>
    <row r="38" spans="1:45" ht="18" customHeight="1">
      <c r="A38" s="112" t="s">
        <v>497</v>
      </c>
      <c r="B38" s="112"/>
      <c r="C38" s="112"/>
      <c r="D38" s="58"/>
      <c r="E38" s="58"/>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97">
        <f>SUM(D38:AI38)</f>
        <v>0</v>
      </c>
      <c r="AK38" s="97"/>
      <c r="AL38" s="110" t="e">
        <f>ROUNDUP(AJ38/AJ39,1)</f>
        <v>#DIV/0!</v>
      </c>
      <c r="AM38" s="67"/>
      <c r="AN38" s="67"/>
      <c r="AO38" s="67"/>
      <c r="AP38" s="67"/>
    </row>
    <row r="39" spans="1:45" ht="18" customHeight="1">
      <c r="A39" s="112" t="s">
        <v>498</v>
      </c>
      <c r="B39" s="112"/>
      <c r="C39" s="112"/>
      <c r="D39" s="58"/>
      <c r="E39" s="5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97">
        <f>+SUM(D39:AI39)</f>
        <v>0</v>
      </c>
      <c r="AK39" s="97"/>
      <c r="AL39" s="111"/>
      <c r="AM39" s="67"/>
      <c r="AN39" s="67"/>
      <c r="AO39" s="67"/>
      <c r="AP39" s="67"/>
    </row>
    <row r="40" spans="1:45" ht="5.15" customHeight="1">
      <c r="A40" s="68"/>
      <c r="B40" s="68"/>
      <c r="C40" s="68"/>
      <c r="D40" s="67"/>
      <c r="E40" s="67"/>
      <c r="F40" s="67"/>
      <c r="G40" s="67"/>
      <c r="H40" s="67"/>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9"/>
      <c r="AK40" s="64"/>
      <c r="AL40" s="50"/>
      <c r="AM40" s="50"/>
      <c r="AN40" s="41"/>
    </row>
    <row r="41" spans="1:45" ht="18" customHeight="1">
      <c r="A41" s="40" t="s">
        <v>499</v>
      </c>
      <c r="B41" s="64"/>
      <c r="D41" s="64"/>
      <c r="E41" s="64"/>
      <c r="F41" s="64"/>
      <c r="G41" s="64"/>
      <c r="H41" s="64"/>
      <c r="I41" s="64"/>
      <c r="J41" s="64"/>
      <c r="K41" s="64"/>
      <c r="L41" s="64"/>
      <c r="M41" s="64"/>
      <c r="N41" s="64"/>
      <c r="O41" s="64"/>
      <c r="P41" s="64"/>
      <c r="Q41" s="64"/>
      <c r="R41" s="64"/>
      <c r="S41" s="64"/>
      <c r="T41" s="64"/>
      <c r="U41" s="64"/>
      <c r="V41" s="64"/>
      <c r="W41" s="50"/>
      <c r="X41" s="64"/>
      <c r="Y41" s="64"/>
      <c r="Z41" s="64"/>
      <c r="AA41" s="64"/>
      <c r="AB41" s="64"/>
      <c r="AC41" s="64"/>
      <c r="AD41" s="64"/>
      <c r="AE41" s="64"/>
      <c r="AF41" s="64"/>
      <c r="AG41" s="64"/>
      <c r="AH41" s="64"/>
      <c r="AI41" s="64"/>
      <c r="AJ41" s="69"/>
      <c r="AK41" s="64"/>
      <c r="AL41" s="50"/>
      <c r="AM41" s="50"/>
      <c r="AN41" s="41"/>
    </row>
    <row r="42" spans="1:45" ht="18" customHeight="1">
      <c r="A42" s="101" t="s">
        <v>500</v>
      </c>
      <c r="B42" s="101"/>
      <c r="C42" s="101" t="s">
        <v>501</v>
      </c>
      <c r="D42" s="101"/>
      <c r="E42" s="101" t="s">
        <v>502</v>
      </c>
      <c r="F42" s="101"/>
      <c r="G42" s="101"/>
      <c r="H42" s="101"/>
      <c r="I42" s="101" t="s">
        <v>503</v>
      </c>
      <c r="J42" s="101"/>
      <c r="K42" s="101"/>
      <c r="L42" s="101"/>
      <c r="M42" s="101"/>
      <c r="N42" s="101"/>
      <c r="O42" s="67"/>
      <c r="P42" s="67"/>
      <c r="Q42" s="67"/>
      <c r="R42" s="67"/>
      <c r="S42" s="67"/>
      <c r="T42" s="67"/>
      <c r="U42" s="67"/>
      <c r="W42" s="50"/>
      <c r="X42" s="64"/>
      <c r="Y42" s="64"/>
      <c r="Z42" s="64"/>
      <c r="AA42" s="64"/>
      <c r="AB42" s="64"/>
      <c r="AC42" s="64"/>
      <c r="AD42" s="64"/>
      <c r="AE42" s="64"/>
      <c r="AF42" s="64"/>
      <c r="AG42" s="64"/>
      <c r="AH42" s="64"/>
      <c r="AI42" s="64"/>
      <c r="AJ42" s="69"/>
      <c r="AK42" s="64"/>
      <c r="AL42" s="50"/>
      <c r="AM42" s="50"/>
      <c r="AN42" s="41"/>
    </row>
    <row r="43" spans="1:45" ht="18" customHeight="1">
      <c r="A43" s="107" t="s">
        <v>504</v>
      </c>
      <c r="B43" s="107"/>
      <c r="C43" s="108" t="e">
        <f>ROUNDDOWN(IF(AL38&lt;=60,1,1+ROUNDUP((AL38-60)/40,0)),1)</f>
        <v>#DIV/0!</v>
      </c>
      <c r="D43" s="108"/>
      <c r="E43" s="108" t="e">
        <f>ROUNDDOWN(AL38/2,1)</f>
        <v>#DIV/0!</v>
      </c>
      <c r="F43" s="108"/>
      <c r="G43" s="108"/>
      <c r="H43" s="108"/>
      <c r="I43" s="108" t="e">
        <f>ROUNDDOWN(AL38/4,1)</f>
        <v>#DIV/0!</v>
      </c>
      <c r="J43" s="108"/>
      <c r="K43" s="108"/>
      <c r="L43" s="108"/>
      <c r="M43" s="108"/>
      <c r="N43" s="108"/>
      <c r="O43" s="67"/>
      <c r="P43" s="67"/>
      <c r="Q43" s="67"/>
      <c r="R43" s="67"/>
      <c r="S43" s="67"/>
      <c r="T43" s="67"/>
      <c r="U43" s="67"/>
      <c r="W43" s="50"/>
      <c r="X43" s="64"/>
      <c r="Y43" s="64"/>
      <c r="Z43" s="64"/>
      <c r="AA43" s="64"/>
      <c r="AB43" s="64"/>
      <c r="AC43" s="64"/>
      <c r="AD43" s="64"/>
      <c r="AE43" s="64"/>
      <c r="AF43" s="64"/>
      <c r="AG43" s="64"/>
      <c r="AH43" s="64"/>
      <c r="AI43" s="64"/>
      <c r="AJ43" s="69"/>
      <c r="AK43" s="64"/>
      <c r="AL43" s="50"/>
      <c r="AM43" s="50"/>
      <c r="AN43" s="41"/>
    </row>
    <row r="44" spans="1:45" ht="21" customHeight="1">
      <c r="A44" s="40" t="s">
        <v>505</v>
      </c>
      <c r="B44" s="44"/>
      <c r="C44" s="45"/>
      <c r="D44" s="45"/>
      <c r="E44" s="45"/>
      <c r="F44" s="45"/>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5"/>
      <c r="AM44" s="45"/>
      <c r="AN44" s="41"/>
    </row>
    <row r="45" spans="1:45" ht="16.5" customHeight="1">
      <c r="A45" s="41"/>
      <c r="B45" s="50"/>
      <c r="C45" s="98" t="s">
        <v>590</v>
      </c>
      <c r="D45" s="99"/>
      <c r="E45" s="105" t="s">
        <v>591</v>
      </c>
      <c r="F45" s="105"/>
      <c r="G45" s="105"/>
      <c r="H45" s="105"/>
      <c r="I45" s="98" t="s">
        <v>592</v>
      </c>
      <c r="J45" s="99"/>
      <c r="K45" s="99"/>
      <c r="L45" s="99"/>
      <c r="M45" s="99"/>
      <c r="N45" s="100"/>
      <c r="O45" s="98" t="s">
        <v>593</v>
      </c>
      <c r="P45" s="99"/>
      <c r="Q45" s="99"/>
      <c r="R45" s="99"/>
      <c r="S45" s="99"/>
      <c r="T45" s="100"/>
      <c r="U45" s="98" t="s">
        <v>594</v>
      </c>
      <c r="V45" s="99"/>
      <c r="W45" s="99"/>
      <c r="X45" s="99"/>
      <c r="Y45" s="99"/>
      <c r="Z45" s="100"/>
      <c r="AA45" s="98" t="s">
        <v>595</v>
      </c>
      <c r="AB45" s="99"/>
      <c r="AC45" s="99"/>
      <c r="AD45" s="99"/>
      <c r="AE45" s="99"/>
      <c r="AF45" s="100"/>
      <c r="AG45" s="105" t="s">
        <v>595</v>
      </c>
      <c r="AH45" s="105"/>
      <c r="AI45" s="105"/>
      <c r="AJ45" s="105"/>
      <c r="AK45" s="105"/>
      <c r="AL45" s="105" t="s">
        <v>595</v>
      </c>
      <c r="AM45" s="105"/>
      <c r="AN45" s="41"/>
      <c r="AO45" s="44" t="s">
        <v>590</v>
      </c>
      <c r="AP45" s="44" t="s">
        <v>591</v>
      </c>
      <c r="AQ45" s="44" t="s">
        <v>592</v>
      </c>
      <c r="AR45" s="44" t="s">
        <v>593</v>
      </c>
      <c r="AS45" s="44" t="s">
        <v>594</v>
      </c>
    </row>
    <row r="46" spans="1:45" ht="18" customHeight="1">
      <c r="A46" s="41"/>
      <c r="B46" s="50"/>
      <c r="C46" s="70" t="s">
        <v>506</v>
      </c>
      <c r="D46" s="70" t="s">
        <v>507</v>
      </c>
      <c r="E46" s="71" t="s">
        <v>506</v>
      </c>
      <c r="F46" s="106" t="s">
        <v>507</v>
      </c>
      <c r="G46" s="106"/>
      <c r="H46" s="106"/>
      <c r="I46" s="102" t="s">
        <v>506</v>
      </c>
      <c r="J46" s="103"/>
      <c r="K46" s="104"/>
      <c r="L46" s="102" t="s">
        <v>507</v>
      </c>
      <c r="M46" s="103"/>
      <c r="N46" s="104"/>
      <c r="O46" s="102" t="s">
        <v>506</v>
      </c>
      <c r="P46" s="103"/>
      <c r="Q46" s="104"/>
      <c r="R46" s="102" t="s">
        <v>507</v>
      </c>
      <c r="S46" s="103"/>
      <c r="T46" s="104"/>
      <c r="U46" s="102" t="s">
        <v>506</v>
      </c>
      <c r="V46" s="103"/>
      <c r="W46" s="104"/>
      <c r="X46" s="102" t="s">
        <v>507</v>
      </c>
      <c r="Y46" s="103"/>
      <c r="Z46" s="104"/>
      <c r="AA46" s="102" t="s">
        <v>506</v>
      </c>
      <c r="AB46" s="103"/>
      <c r="AC46" s="104"/>
      <c r="AD46" s="102" t="s">
        <v>507</v>
      </c>
      <c r="AE46" s="103"/>
      <c r="AF46" s="104"/>
      <c r="AG46" s="102" t="s">
        <v>506</v>
      </c>
      <c r="AH46" s="103"/>
      <c r="AI46" s="104"/>
      <c r="AJ46" s="102" t="s">
        <v>507</v>
      </c>
      <c r="AK46" s="104"/>
      <c r="AL46" s="71" t="s">
        <v>508</v>
      </c>
      <c r="AM46" s="71" t="s">
        <v>509</v>
      </c>
      <c r="AN46" s="41"/>
    </row>
    <row r="47" spans="1:45" ht="18" customHeight="1">
      <c r="A47" s="41"/>
      <c r="B47" s="72" t="s">
        <v>510</v>
      </c>
      <c r="C47" s="71">
        <f>COUNTIFS($B$11:$B$30,C$45,$C$11:$C$30,"A",$E$11:$E$30,"*")</f>
        <v>0</v>
      </c>
      <c r="D47" s="71">
        <f>COUNTIFS($B$11:$B$30,C$45,$C$11:$C$30,"B",$E$11:$E$30,"*")</f>
        <v>0</v>
      </c>
      <c r="E47" s="71">
        <f>COUNTIFS($B$11:$B$30,E$45,$C$11:$C$30,"A",$E$11:$E$30,"*")</f>
        <v>0</v>
      </c>
      <c r="F47" s="102">
        <f>COUNTIFS($B$11:$B$30,E$45,$C$11:$C$30,"B",$E$11:$E$30,"*")</f>
        <v>0</v>
      </c>
      <c r="G47" s="103"/>
      <c r="H47" s="104"/>
      <c r="I47" s="102">
        <f>COUNTIFS($B$11:$B$30,I$45,$C$11:$C$30,"A",$E$11:$E$30,"*")</f>
        <v>0</v>
      </c>
      <c r="J47" s="103"/>
      <c r="K47" s="104"/>
      <c r="L47" s="102">
        <f>COUNTIFS($B$11:$B$30,I$45,$C$11:$C$30,"B",$E$11:$E$30,"*")</f>
        <v>0</v>
      </c>
      <c r="M47" s="103"/>
      <c r="N47" s="104"/>
      <c r="O47" s="102">
        <f>COUNTIFS($B$11:$B$30,O$45,$C$11:$C$30,"A",$E$11:$E$30,"*")</f>
        <v>0</v>
      </c>
      <c r="P47" s="103"/>
      <c r="Q47" s="104"/>
      <c r="R47" s="102">
        <f>COUNTIFS($B$11:$B$30,O$45,$C$11:$C$30,"B",$E$11:$E$30,"*")</f>
        <v>0</v>
      </c>
      <c r="S47" s="103"/>
      <c r="T47" s="104"/>
      <c r="U47" s="102">
        <f>COUNTIFS($B$11:$B$30,U$45,$C$11:$C$30,"A",$E$11:$E$30,"*")</f>
        <v>0</v>
      </c>
      <c r="V47" s="103"/>
      <c r="W47" s="104"/>
      <c r="X47" s="102">
        <f>COUNTIFS($B$11:$B$30,U$45,$C$11:$C$30,"B",$E$11:$E$30,"*")</f>
        <v>0</v>
      </c>
      <c r="Y47" s="103"/>
      <c r="Z47" s="104"/>
      <c r="AA47" s="102">
        <f>COUNTIFS($B$11:$B$30,AA$45,$C$11:$C$30,"A",$E$11:$E$30,"*")</f>
        <v>0</v>
      </c>
      <c r="AB47" s="103"/>
      <c r="AC47" s="104"/>
      <c r="AD47" s="102">
        <f>COUNTIFS($B$11:$B$30,AA$45,$C$11:$C$30,"B",$E$11:$E$30,"*")</f>
        <v>0</v>
      </c>
      <c r="AE47" s="103"/>
      <c r="AF47" s="104"/>
      <c r="AG47" s="102">
        <f>COUNTIFS($B$11:$B$30,AG$45,$C$11:$C$30,"A",$E$11:$E$30,"*")</f>
        <v>0</v>
      </c>
      <c r="AH47" s="103"/>
      <c r="AI47" s="104"/>
      <c r="AJ47" s="102">
        <f>COUNTIFS($B$11:$B$30,AG$45,$C$11:$C$30,"B",$E$11:$E$30,"*")</f>
        <v>0</v>
      </c>
      <c r="AK47" s="104"/>
      <c r="AL47" s="71">
        <f>COUNTIFS($B$11:$B$30,AL$45,$C$11:$C$30,"A",$E$11:$E$30,"*")</f>
        <v>0</v>
      </c>
      <c r="AM47" s="71">
        <f>COUNTIFS($B$11:$B$30,AL$45,$C$11:$C$30,"B",$E$11:$E$30,"*")</f>
        <v>0</v>
      </c>
      <c r="AN47" s="41"/>
    </row>
    <row r="48" spans="1:45" ht="18" customHeight="1">
      <c r="A48" s="41"/>
      <c r="B48" s="66" t="s">
        <v>511</v>
      </c>
      <c r="C48" s="71">
        <f>COUNTIFS($B$11:$B$30,C$45,$C$11:$C$30,"C",$E$11:$E$30,"*")</f>
        <v>0</v>
      </c>
      <c r="D48" s="71">
        <f>COUNTIFS($B$11:$B$30,C$45,$C$11:$C$30,"D",$E$11:$E$30,"*")</f>
        <v>0</v>
      </c>
      <c r="E48" s="71">
        <f>COUNTIFS($B$11:$B$30,E$45,$C$11:$C$30,"C",$E$11:$E$30,"*")</f>
        <v>0</v>
      </c>
      <c r="F48" s="102">
        <f>COUNTIFS($B$11:$B$30,E$45,$C$11:$C$30,"D",$E$11:$E$30,"*")</f>
        <v>0</v>
      </c>
      <c r="G48" s="103"/>
      <c r="H48" s="104"/>
      <c r="I48" s="102">
        <f>COUNTIFS($B$11:$B$30,I$45,$C$11:$C$30,"C",$E$11:$E$30,"*")</f>
        <v>0</v>
      </c>
      <c r="J48" s="103"/>
      <c r="K48" s="104"/>
      <c r="L48" s="102">
        <f>COUNTIFS($B$11:$B$30,I$45,$C$11:$C$30,"D",$E$11:$E$30,"*")</f>
        <v>0</v>
      </c>
      <c r="M48" s="103"/>
      <c r="N48" s="104"/>
      <c r="O48" s="102">
        <f>COUNTIFS($B$11:$B$30,O$45,$C$11:$C$30,"C",$E$11:$E$30,"*")</f>
        <v>0</v>
      </c>
      <c r="P48" s="103"/>
      <c r="Q48" s="104"/>
      <c r="R48" s="102">
        <f>COUNTIFS($B$11:$B$30,O$45,$C$11:$C$30,"D",$E$11:$E$30,"*")</f>
        <v>0</v>
      </c>
      <c r="S48" s="103"/>
      <c r="T48" s="104"/>
      <c r="U48" s="102">
        <f>COUNTIFS($B$11:$B$30,U$45,$C$11:$C$30,"C",$E$11:$E$30,"*")</f>
        <v>0</v>
      </c>
      <c r="V48" s="103"/>
      <c r="W48" s="104"/>
      <c r="X48" s="102">
        <f>COUNTIFS($B$11:$B$30,U$45,$C$11:$C$30,"D",$E$11:$E$30,"*")</f>
        <v>0</v>
      </c>
      <c r="Y48" s="103"/>
      <c r="Z48" s="104"/>
      <c r="AA48" s="102">
        <f>COUNTIFS($B$11:$B$30,AA$45,$C$11:$C$30,"C",$E$11:$E$30,"*")</f>
        <v>0</v>
      </c>
      <c r="AB48" s="103"/>
      <c r="AC48" s="104"/>
      <c r="AD48" s="102">
        <f>COUNTIFS($B$11:$B$30,AA$45,$C$11:$C$30,"D",$E$11:$E$30,"*")</f>
        <v>0</v>
      </c>
      <c r="AE48" s="103"/>
      <c r="AF48" s="104"/>
      <c r="AG48" s="102">
        <f>COUNTIFS($B$11:$B$30,AG$45,$C$11:$C$30,"C",$E$11:$E$30,"*")</f>
        <v>0</v>
      </c>
      <c r="AH48" s="103"/>
      <c r="AI48" s="104"/>
      <c r="AJ48" s="102">
        <f>COUNTIFS($B$11:$B$30,AG$45,$C$11:$C$30,"D",$E$11:$E$30,"*")</f>
        <v>0</v>
      </c>
      <c r="AK48" s="104"/>
      <c r="AL48" s="71">
        <f>COUNTIFS($B$11:$B$30,AL$45,$C$11:$C$30,"C",$E$11:$E$30,"*")</f>
        <v>0</v>
      </c>
      <c r="AM48" s="71">
        <f>COUNTIFS($B$11:$B$30,AL$45,$C$11:$C$30,"D",$E$11:$E$30,"*")</f>
        <v>0</v>
      </c>
      <c r="AN48" s="41"/>
    </row>
    <row r="49" spans="1:40" ht="25" customHeight="1">
      <c r="A49" s="41"/>
      <c r="B49" s="66" t="s">
        <v>512</v>
      </c>
      <c r="C49" s="98" t="e">
        <f>IF($AK$3="４週",SUMIFS($AK$11:$AK$30,$B$11:$B$30,C45)/4/$AH$5,IF($AK$3="歴月",SUMIFS($AK$11:$AK$30,$B$11:$B$30,C45)/$AL$5,"記載する期間を選択してください"))</f>
        <v>#DIV/0!</v>
      </c>
      <c r="D49" s="100"/>
      <c r="E49" s="98" t="e">
        <f>IF($AK$3="４週",SUMIFS($AK$11:$AK$30,$B$11:$B$30,E45)/4/$AH$5,IF($AK$3="歴月",SUMIFS($AK$11:$AK$30,$B$11:$B$30,E45)/$AL$5,"記載する期間を選択してください"))</f>
        <v>#DIV/0!</v>
      </c>
      <c r="F49" s="99"/>
      <c r="G49" s="99"/>
      <c r="H49" s="100"/>
      <c r="I49" s="98" t="e">
        <f>IF($AK$3="４週",SUMIFS($AK$11:$AK$30,$B$11:$B$30,I45)/4/$AH$5,IF($AK$3="歴月",SUMIFS($AK$11:$AK$30,$B$11:$B$30,I45)/$AL$5,"記載する期間を選択してください"))</f>
        <v>#DIV/0!</v>
      </c>
      <c r="J49" s="99"/>
      <c r="K49" s="99"/>
      <c r="L49" s="99"/>
      <c r="M49" s="99"/>
      <c r="N49" s="100"/>
      <c r="O49" s="98" t="e">
        <f>IF($AK$3="４週",SUMIFS($AK$11:$AK$30,$B$11:$B$30,O45)/4/$AH$5,IF($AK$3="歴月",SUMIFS($AK$11:$AK$30,$B$11:$B$30,O45)/$AL$5,"記載する期間を選択してください"))</f>
        <v>#DIV/0!</v>
      </c>
      <c r="P49" s="99"/>
      <c r="Q49" s="99"/>
      <c r="R49" s="99"/>
      <c r="S49" s="99"/>
      <c r="T49" s="100"/>
      <c r="U49" s="98" t="e">
        <f>IF($AK$3="４週",SUMIFS($AK$11:$AK$30,$B$11:$B$30,U45)/4/$AH$5,IF($AK$3="歴月",SUMIFS($AK$11:$AK$30,$B$11:$B$30,U45)/$AL$5,"記載する期間を選択してください"))</f>
        <v>#DIV/0!</v>
      </c>
      <c r="V49" s="99"/>
      <c r="W49" s="99"/>
      <c r="X49" s="99"/>
      <c r="Y49" s="99"/>
      <c r="Z49" s="100"/>
      <c r="AA49" s="98" t="e">
        <f>IF($AK$3="４週",SUMIFS($AK$11:$AK$30,$B$11:$B$30,AA45)/4/$AH$5,IF($AK$3="歴月",SUMIFS($AK$11:$AK$30,$B$11:$B$30,AA45)/$AL$5,"記載する期間を選択してください"))</f>
        <v>#DIV/0!</v>
      </c>
      <c r="AB49" s="99"/>
      <c r="AC49" s="99"/>
      <c r="AD49" s="99"/>
      <c r="AE49" s="99"/>
      <c r="AF49" s="100"/>
      <c r="AG49" s="98" t="e">
        <f>IF($AK$3="４週",SUMIFS($AK$11:$AK$30,$B$11:$B$30,AG45)/4/$AH$5,IF($AK$3="歴月",SUMIFS($AK$11:$AK$30,$B$11:$B$30,AG45)/$AL$5,"記載する期間を選択してください"))</f>
        <v>#DIV/0!</v>
      </c>
      <c r="AH49" s="99"/>
      <c r="AI49" s="99"/>
      <c r="AJ49" s="99"/>
      <c r="AK49" s="100"/>
      <c r="AL49" s="98" t="e">
        <f>IF($AK$3="４週",SUMIFS($AK$11:$AK$30,$B$11:$B$30,AL45)/4/$AH$5,IF($AK$3="歴月",SUMIFS($AK$11:$AK$30,$B$11:$B$30,AL45)/$AL$5,"記載する期間を選択してください"))</f>
        <v>#DIV/0!</v>
      </c>
      <c r="AM49" s="100"/>
      <c r="AN49" s="41"/>
    </row>
    <row r="50" spans="1:40" ht="5.15" customHeight="1">
      <c r="A50" s="41"/>
      <c r="B50" s="44"/>
      <c r="C50" s="73">
        <v>2</v>
      </c>
      <c r="D50" s="73"/>
      <c r="E50" s="73">
        <v>3</v>
      </c>
      <c r="F50" s="73"/>
      <c r="G50" s="73"/>
      <c r="H50" s="73"/>
      <c r="I50" s="73">
        <v>4</v>
      </c>
      <c r="J50" s="73"/>
      <c r="K50" s="73"/>
      <c r="L50" s="73"/>
      <c r="M50" s="73"/>
      <c r="N50" s="73"/>
      <c r="O50" s="73">
        <v>5</v>
      </c>
      <c r="P50" s="73"/>
      <c r="Q50" s="73"/>
      <c r="R50" s="73"/>
      <c r="S50" s="73"/>
      <c r="T50" s="73"/>
      <c r="U50" s="73">
        <v>6</v>
      </c>
      <c r="V50" s="73"/>
      <c r="W50" s="73"/>
      <c r="X50" s="73"/>
      <c r="Y50" s="73"/>
      <c r="Z50" s="73"/>
      <c r="AA50" s="73">
        <v>7</v>
      </c>
      <c r="AB50" s="73"/>
      <c r="AC50" s="73"/>
      <c r="AD50" s="73"/>
      <c r="AE50" s="73"/>
      <c r="AF50" s="73"/>
      <c r="AG50" s="73">
        <v>8</v>
      </c>
      <c r="AH50" s="73"/>
      <c r="AI50" s="73"/>
      <c r="AJ50" s="73"/>
      <c r="AK50" s="73"/>
      <c r="AL50" s="73">
        <v>9</v>
      </c>
      <c r="AM50" s="74"/>
      <c r="AN50" s="41"/>
    </row>
    <row r="51" spans="1:40" ht="15" customHeight="1">
      <c r="A51" s="64" t="s">
        <v>513</v>
      </c>
      <c r="B51" s="75"/>
      <c r="C51" s="76"/>
      <c r="D51" s="76"/>
      <c r="E51" s="76"/>
      <c r="F51" s="77"/>
      <c r="G51" s="76"/>
      <c r="H51" s="73"/>
      <c r="I51" s="73"/>
      <c r="J51" s="73"/>
      <c r="K51" s="73"/>
      <c r="L51" s="73"/>
      <c r="M51" s="73"/>
      <c r="N51" s="73"/>
      <c r="O51" s="73"/>
      <c r="P51" s="73"/>
      <c r="Q51" s="73"/>
      <c r="R51" s="73">
        <v>6</v>
      </c>
      <c r="S51" s="73"/>
      <c r="T51" s="73"/>
      <c r="U51" s="73"/>
      <c r="V51" s="73"/>
      <c r="W51" s="73"/>
      <c r="X51" s="73">
        <v>7</v>
      </c>
      <c r="Y51" s="73"/>
      <c r="Z51" s="73"/>
      <c r="AA51" s="73"/>
      <c r="AB51" s="73"/>
      <c r="AC51" s="73"/>
      <c r="AD51" s="73">
        <v>8</v>
      </c>
      <c r="AE51" s="73"/>
      <c r="AF51" s="73"/>
      <c r="AG51" s="78"/>
      <c r="AH51" s="78"/>
      <c r="AI51" s="78"/>
      <c r="AJ51" s="78">
        <v>9</v>
      </c>
      <c r="AK51" s="79"/>
      <c r="AL51" s="79"/>
      <c r="AM51" s="41"/>
    </row>
    <row r="52" spans="1:40" s="64" customFormat="1" ht="15" customHeight="1">
      <c r="A52" s="64" t="s">
        <v>514</v>
      </c>
      <c r="B52" s="68"/>
      <c r="C52" s="68"/>
      <c r="D52" s="68"/>
      <c r="E52" s="68"/>
      <c r="F52" s="68"/>
      <c r="G52" s="68"/>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row>
    <row r="53" spans="1:40" s="64" customFormat="1" ht="15" customHeight="1">
      <c r="A53" s="64" t="s">
        <v>598</v>
      </c>
      <c r="B53" s="68"/>
      <c r="C53" s="68"/>
      <c r="D53" s="68"/>
      <c r="E53" s="68"/>
      <c r="F53" s="68"/>
      <c r="G53" s="68"/>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row>
    <row r="54" spans="1:40" s="64" customFormat="1" ht="15" customHeight="1">
      <c r="A54" s="64" t="s">
        <v>515</v>
      </c>
      <c r="B54" s="68"/>
      <c r="C54" s="68"/>
      <c r="D54" s="68"/>
      <c r="E54" s="68"/>
      <c r="F54" s="68"/>
      <c r="G54" s="68"/>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row>
    <row r="55" spans="1:40" s="64" customFormat="1" ht="15" customHeight="1">
      <c r="A55" s="64" t="s">
        <v>516</v>
      </c>
      <c r="B55" s="68"/>
      <c r="C55" s="68"/>
      <c r="D55" s="68"/>
      <c r="E55" s="68"/>
      <c r="F55" s="68"/>
      <c r="G55" s="68"/>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row>
    <row r="56" spans="1:40" ht="15" customHeight="1">
      <c r="A56" s="64" t="s">
        <v>517</v>
      </c>
      <c r="B56" s="80"/>
      <c r="C56" s="64"/>
      <c r="D56" s="64"/>
      <c r="E56" s="64"/>
      <c r="F56" s="64"/>
      <c r="G56" s="64"/>
    </row>
    <row r="57" spans="1:40" ht="15" customHeight="1">
      <c r="A57" s="64" t="s">
        <v>518</v>
      </c>
      <c r="B57" s="80"/>
      <c r="C57" s="64"/>
      <c r="D57" s="64"/>
      <c r="E57" s="64"/>
      <c r="F57" s="64"/>
      <c r="G57" s="64"/>
    </row>
    <row r="58" spans="1:40" ht="15" customHeight="1">
      <c r="A58" s="64"/>
      <c r="B58" s="72" t="s">
        <v>519</v>
      </c>
      <c r="C58" s="101" t="s">
        <v>520</v>
      </c>
      <c r="D58" s="101"/>
      <c r="E58" s="101"/>
      <c r="F58" s="64"/>
      <c r="G58" s="64"/>
    </row>
    <row r="59" spans="1:40" ht="15" customHeight="1">
      <c r="A59" s="64"/>
      <c r="B59" s="81" t="s">
        <v>521</v>
      </c>
      <c r="C59" s="97" t="s">
        <v>522</v>
      </c>
      <c r="D59" s="97"/>
      <c r="E59" s="97"/>
      <c r="F59" s="64"/>
      <c r="G59" s="64"/>
    </row>
    <row r="60" spans="1:40" ht="15" customHeight="1">
      <c r="A60" s="64"/>
      <c r="B60" s="81" t="s">
        <v>523</v>
      </c>
      <c r="C60" s="97" t="s">
        <v>524</v>
      </c>
      <c r="D60" s="97"/>
      <c r="E60" s="97"/>
      <c r="F60" s="64"/>
      <c r="G60" s="64"/>
    </row>
    <row r="61" spans="1:40" ht="15" customHeight="1">
      <c r="A61" s="64"/>
      <c r="B61" s="81" t="s">
        <v>525</v>
      </c>
      <c r="C61" s="97" t="s">
        <v>526</v>
      </c>
      <c r="D61" s="97"/>
      <c r="E61" s="97"/>
      <c r="F61" s="64"/>
      <c r="G61" s="64"/>
    </row>
    <row r="62" spans="1:40" ht="15" customHeight="1">
      <c r="A62" s="64"/>
      <c r="B62" s="81" t="s">
        <v>527</v>
      </c>
      <c r="C62" s="97" t="s">
        <v>528</v>
      </c>
      <c r="D62" s="97"/>
      <c r="E62" s="97"/>
      <c r="F62" s="64"/>
      <c r="G62" s="64"/>
    </row>
    <row r="63" spans="1:40" ht="15" customHeight="1">
      <c r="A63" s="64"/>
      <c r="B63" s="64" t="s">
        <v>529</v>
      </c>
      <c r="C63" s="64"/>
      <c r="D63" s="64"/>
      <c r="E63" s="64"/>
      <c r="F63" s="64"/>
      <c r="G63" s="64"/>
    </row>
    <row r="64" spans="1:40" ht="15" customHeight="1">
      <c r="A64" s="64"/>
      <c r="B64" s="64" t="s">
        <v>530</v>
      </c>
      <c r="C64" s="64"/>
      <c r="D64" s="64"/>
      <c r="E64" s="64"/>
      <c r="F64" s="64"/>
      <c r="G64" s="64"/>
    </row>
    <row r="65" spans="1:7" ht="15" customHeight="1">
      <c r="A65" s="64"/>
      <c r="B65" s="64" t="s">
        <v>531</v>
      </c>
      <c r="C65" s="64"/>
      <c r="D65" s="64"/>
      <c r="E65" s="64"/>
      <c r="F65" s="64"/>
      <c r="G65" s="64"/>
    </row>
    <row r="66" spans="1:7" ht="15" customHeight="1">
      <c r="A66" s="64" t="s">
        <v>532</v>
      </c>
      <c r="B66" s="80"/>
      <c r="C66" s="64"/>
      <c r="D66" s="64"/>
      <c r="E66" s="64"/>
      <c r="F66" s="64"/>
      <c r="G66" s="64"/>
    </row>
    <row r="67" spans="1:7" ht="15" customHeight="1">
      <c r="A67" s="64" t="s">
        <v>533</v>
      </c>
      <c r="B67" s="80"/>
      <c r="C67" s="64"/>
      <c r="D67" s="64"/>
      <c r="E67" s="64"/>
      <c r="F67" s="64"/>
      <c r="G67" s="64"/>
    </row>
    <row r="68" spans="1:7" ht="15" hidden="1" customHeight="1">
      <c r="A68" s="64" t="s">
        <v>534</v>
      </c>
      <c r="B68" s="80"/>
      <c r="C68" s="64"/>
      <c r="D68" s="64"/>
      <c r="E68" s="64"/>
      <c r="F68" s="64"/>
      <c r="G68" s="64"/>
    </row>
    <row r="69" spans="1:7" ht="15" customHeight="1">
      <c r="A69" s="64" t="s">
        <v>535</v>
      </c>
      <c r="B69" s="80"/>
      <c r="C69" s="64"/>
      <c r="D69" s="64"/>
      <c r="E69" s="64"/>
      <c r="F69" s="64"/>
      <c r="G69" s="64"/>
    </row>
    <row r="70" spans="1:7" ht="15" customHeight="1">
      <c r="A70" s="64" t="s">
        <v>536</v>
      </c>
      <c r="B70" s="80"/>
      <c r="C70" s="64"/>
      <c r="D70" s="64"/>
      <c r="E70" s="64"/>
      <c r="F70" s="64"/>
      <c r="G70" s="64"/>
    </row>
    <row r="71" spans="1:7" ht="15" hidden="1" customHeight="1">
      <c r="A71" s="64" t="s">
        <v>537</v>
      </c>
      <c r="B71" s="80"/>
      <c r="C71" s="64"/>
      <c r="D71" s="64"/>
      <c r="E71" s="64"/>
      <c r="F71" s="64"/>
      <c r="G71" s="64"/>
    </row>
    <row r="72" spans="1:7" ht="15" customHeight="1">
      <c r="A72" s="64" t="s">
        <v>538</v>
      </c>
      <c r="B72" s="80"/>
      <c r="C72" s="64"/>
      <c r="D72" s="64"/>
      <c r="E72" s="64"/>
      <c r="F72" s="64"/>
      <c r="G72" s="64"/>
    </row>
    <row r="73" spans="1:7" ht="15" customHeight="1">
      <c r="A73" s="64" t="s">
        <v>539</v>
      </c>
      <c r="B73" s="80"/>
      <c r="C73" s="64"/>
      <c r="D73" s="64"/>
      <c r="E73" s="64"/>
      <c r="F73" s="64"/>
      <c r="G73" s="64"/>
    </row>
    <row r="74" spans="1:7" ht="15" customHeight="1">
      <c r="A74" s="64" t="s">
        <v>540</v>
      </c>
      <c r="B74" s="80"/>
      <c r="C74" s="64"/>
      <c r="D74" s="64"/>
      <c r="E74" s="64"/>
      <c r="F74" s="64"/>
      <c r="G74" s="64"/>
    </row>
    <row r="75" spans="1:7" ht="15" customHeight="1">
      <c r="A75" s="64" t="s">
        <v>541</v>
      </c>
      <c r="B75" s="80"/>
      <c r="C75" s="64"/>
      <c r="D75" s="64"/>
      <c r="E75" s="64"/>
      <c r="F75" s="64"/>
      <c r="G75" s="64"/>
    </row>
    <row r="76" spans="1:7" ht="15" customHeight="1">
      <c r="A76" s="64" t="s">
        <v>542</v>
      </c>
      <c r="B76" s="80"/>
      <c r="C76" s="64"/>
      <c r="D76" s="64"/>
      <c r="E76" s="64"/>
      <c r="F76" s="64"/>
      <c r="G76" s="64"/>
    </row>
    <row r="77" spans="1:7" ht="15" customHeight="1">
      <c r="A77" s="64" t="s">
        <v>543</v>
      </c>
      <c r="B77" s="80"/>
      <c r="C77" s="64"/>
      <c r="D77" s="64"/>
      <c r="E77" s="64"/>
      <c r="F77" s="64"/>
      <c r="G77" s="64"/>
    </row>
    <row r="78" spans="1:7" ht="15" customHeight="1">
      <c r="A78" s="64" t="s">
        <v>544</v>
      </c>
      <c r="B78" s="80"/>
      <c r="C78" s="64"/>
      <c r="D78" s="64"/>
      <c r="E78" s="64"/>
      <c r="F78" s="64"/>
      <c r="G78" s="64"/>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5:D45"/>
    <mergeCell ref="E45:H45"/>
    <mergeCell ref="I45:N45"/>
    <mergeCell ref="O45:T45"/>
    <mergeCell ref="U45:Z45"/>
    <mergeCell ref="AA45:AF45"/>
    <mergeCell ref="A42:B42"/>
    <mergeCell ref="C42:D42"/>
    <mergeCell ref="E42:H42"/>
    <mergeCell ref="I42:N42"/>
    <mergeCell ref="A43:B43"/>
    <mergeCell ref="C43:D43"/>
    <mergeCell ref="E43:H43"/>
    <mergeCell ref="I43:N43"/>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s>
  <phoneticPr fontId="5"/>
  <dataValidations count="6">
    <dataValidation type="list" allowBlank="1" showInputMessage="1" showErrorMessage="1" sqref="AK3:AN3" xr:uid="{1ECBDD2A-59B1-42E0-ACCE-6AD6D90382EF}">
      <formula1>"４週,歴月"</formula1>
    </dataValidation>
    <dataValidation type="list" allowBlank="1" showInputMessage="1" showErrorMessage="1" sqref="AK4:AN4" xr:uid="{0229C578-87B4-4378-9B5A-38B0D8704E62}">
      <formula1>"予定,実績"</formula1>
    </dataValidation>
    <dataValidation type="list" allowBlank="1" showInputMessage="1" showErrorMessage="1" sqref="C11:C30" xr:uid="{1054B914-680E-461B-89DA-B8719048B7AA}">
      <formula1>"A,B,C,D"</formula1>
    </dataValidation>
    <dataValidation type="list" allowBlank="1" showInputMessage="1" sqref="B11:B30" xr:uid="{8D83F381-4A6D-419C-9ECA-6F1DD87E4F20}">
      <formula1>$AO$45:$AS$45</formula1>
    </dataValidation>
    <dataValidation operator="greaterThanOrEqual" allowBlank="1" showInputMessage="1" showErrorMessage="1" sqref="I40:I41 AJ38:AJ39 AL38 I43 L40:L41" xr:uid="{6DE90993-071A-4AA9-AE34-93F343C2EBFC}"/>
    <dataValidation type="whole" operator="greaterThanOrEqual" allowBlank="1" showInputMessage="1" showErrorMessage="1" sqref="I38:I39 D38:F39 AG38:AG39 AD38:AD39 AA38:AA39 X38:X39 U38:U39 R38:R39 O38:O39 L38:L39" xr:uid="{022BDA97-1860-47D3-9142-B14FFF507012}">
      <formula1>0</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自己点検表（指定療養介護)</vt:lpstr>
      <vt:lpstr>従業者の勤務の体制及び勤務形態一覧表</vt:lpstr>
      <vt:lpstr>'自己点検表（指定療養介護)'!Print_Area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2024-08-15T23:58:54Z</cp:lastPrinted>
  <dcterms:created xsi:type="dcterms:W3CDTF">2015-06-05T18:19:34Z</dcterms:created>
  <dcterms:modified xsi:type="dcterms:W3CDTF">2025-10-06T01:42:49Z</dcterms:modified>
</cp:coreProperties>
</file>