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0" documentId="13_ncr:1_{A16107E9-1CE7-4AFA-9058-58A9C97F7719}" xr6:coauthVersionLast="47" xr6:coauthVersionMax="47" xr10:uidLastSave="{00000000-0000-0000-0000-000000000000}"/>
  <bookViews>
    <workbookView xWindow="-28920" yWindow="1770" windowWidth="29040" windowHeight="15720" xr2:uid="{00000000-000D-0000-FFFF-FFFF00000000}"/>
  </bookViews>
  <sheets>
    <sheet name="簡易版" sheetId="1" r:id="rId1"/>
    <sheet name="記載例・注意事項" sheetId="6" r:id="rId2"/>
    <sheet name="試算シート(参考）" sheetId="5" state="hidden" r:id="rId3"/>
    <sheet name="認定整理表" sheetId="2" state="hidden" r:id="rId4"/>
    <sheet name="データ" sheetId="3" state="hidden" r:id="rId5"/>
  </sheets>
  <definedNames>
    <definedName name="_xlnm.Print_Area" localSheetId="0">簡易版!$B$1:$AI$92</definedName>
    <definedName name="_xlnm.Print_Area" localSheetId="1">記載例・注意事項!$B$1:$AI$92</definedName>
    <definedName name="_xlnm.Print_Area" localSheetId="3">認定整理表!$A$4:$BF$7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1" l="1"/>
  <c r="O43" i="1"/>
  <c r="BI18" i="2"/>
  <c r="BI19" i="2"/>
  <c r="AA20" i="6"/>
  <c r="V2" i="2"/>
  <c r="W7" i="2" s="1"/>
  <c r="AA7" i="2"/>
  <c r="Z7" i="2"/>
  <c r="AA17" i="6"/>
  <c r="Y17" i="6"/>
  <c r="W17" i="6"/>
  <c r="U17" i="6"/>
  <c r="S17" i="6"/>
  <c r="K17" i="6"/>
  <c r="I17" i="6"/>
  <c r="G17" i="6"/>
  <c r="E17" i="6"/>
  <c r="C17" i="6"/>
  <c r="AF16" i="6"/>
  <c r="AB16" i="6"/>
  <c r="Y16" i="6"/>
  <c r="V16" i="6"/>
  <c r="S16" i="6"/>
  <c r="P16" i="6"/>
  <c r="L16" i="6"/>
  <c r="I16" i="6"/>
  <c r="F16" i="6"/>
  <c r="C16" i="6"/>
  <c r="AD15" i="6"/>
  <c r="AA15" i="6"/>
  <c r="W15" i="6"/>
  <c r="U15" i="6"/>
  <c r="S15" i="6"/>
  <c r="N15" i="6"/>
  <c r="K15" i="6"/>
  <c r="G15" i="6"/>
  <c r="E15" i="6"/>
  <c r="C15" i="6"/>
  <c r="P16" i="1"/>
  <c r="N15" i="1"/>
  <c r="L16" i="1"/>
  <c r="K17" i="1"/>
  <c r="K15" i="1"/>
  <c r="I17" i="1"/>
  <c r="I16" i="1"/>
  <c r="G17" i="1"/>
  <c r="G15" i="1"/>
  <c r="E17" i="1"/>
  <c r="F16" i="1"/>
  <c r="E15" i="1"/>
  <c r="C17" i="1"/>
  <c r="C16" i="1"/>
  <c r="C15" i="1"/>
  <c r="AA17" i="1"/>
  <c r="Y17" i="1"/>
  <c r="AA15" i="1"/>
  <c r="AF16" i="1"/>
  <c r="AD15" i="1"/>
  <c r="AB16" i="1"/>
  <c r="Y16" i="1"/>
  <c r="W17" i="1"/>
  <c r="W15" i="1"/>
  <c r="V16" i="1"/>
  <c r="U15" i="1"/>
  <c r="U17" i="1"/>
  <c r="S17" i="1"/>
  <c r="S16" i="1"/>
  <c r="S15" i="1"/>
  <c r="AL7" i="1"/>
  <c r="X7" i="2" a="1"/>
  <c r="Y7" i="2" a="1"/>
  <c r="Y7" i="2" l="1"/>
  <c r="X7" i="2"/>
  <c r="AH2" i="2"/>
  <c r="BK19" i="2"/>
  <c r="B2" i="2"/>
  <c r="E2" i="2"/>
  <c r="AF7" i="2"/>
  <c r="AP2" i="2" l="1"/>
  <c r="AR2" i="2"/>
  <c r="AJ2" i="2"/>
  <c r="M7" i="2"/>
  <c r="M2" i="2" s="1"/>
  <c r="N7" i="2"/>
  <c r="N2" i="2" s="1"/>
  <c r="AL63" i="6"/>
  <c r="AK63" i="6"/>
  <c r="AL62" i="6"/>
  <c r="AK62" i="6"/>
  <c r="AL61" i="6"/>
  <c r="AK61" i="6"/>
  <c r="AL60" i="6"/>
  <c r="AL64" i="6" s="1"/>
  <c r="AA21" i="6" s="1"/>
  <c r="AK60" i="6"/>
  <c r="AK64" i="6" s="1"/>
  <c r="W20" i="6" s="1"/>
  <c r="W21" i="6" s="1"/>
  <c r="AG43" i="6"/>
  <c r="AE43" i="6"/>
  <c r="AC43" i="6"/>
  <c r="AA43" i="6"/>
  <c r="O43" i="6"/>
  <c r="K43" i="6"/>
  <c r="AK19" i="6"/>
  <c r="I21" i="6" s="1"/>
  <c r="AG19" i="6"/>
  <c r="M21" i="6" s="1"/>
  <c r="AN7" i="6"/>
  <c r="AL7" i="6"/>
  <c r="AL4" i="6"/>
  <c r="AL5" i="6" s="1"/>
  <c r="J16" i="5"/>
  <c r="E16" i="5"/>
  <c r="E17" i="5" s="1"/>
  <c r="D16" i="5"/>
  <c r="D17" i="5" s="1"/>
  <c r="J8" i="5"/>
  <c r="J9" i="5" s="1"/>
  <c r="E6" i="5"/>
  <c r="D6" i="5"/>
  <c r="E8" i="5"/>
  <c r="E9" i="5" s="1"/>
  <c r="D8" i="5"/>
  <c r="H13" i="5"/>
  <c r="J13" i="5" s="1"/>
  <c r="F13" i="5"/>
  <c r="H12" i="5"/>
  <c r="F12" i="5"/>
  <c r="H5" i="5"/>
  <c r="J5" i="5" s="1"/>
  <c r="F5" i="5"/>
  <c r="H4" i="5"/>
  <c r="F4" i="5"/>
  <c r="P2" i="2" l="1"/>
  <c r="L2" i="2"/>
  <c r="K2" i="2"/>
  <c r="O2" i="2"/>
  <c r="R57" i="6"/>
  <c r="P34" i="6"/>
  <c r="AG25" i="6"/>
  <c r="W24" i="6"/>
  <c r="L24" i="6"/>
  <c r="AC19" i="6"/>
  <c r="O19" i="6"/>
  <c r="Y14" i="6"/>
  <c r="AF35" i="6"/>
  <c r="D9" i="5"/>
  <c r="H14" i="5"/>
  <c r="H6" i="5"/>
  <c r="J4" i="5"/>
  <c r="J6" i="5" s="1"/>
  <c r="J12" i="5"/>
  <c r="J14" i="5" s="1"/>
  <c r="J17" i="5" s="1"/>
  <c r="BN19" i="2" l="1"/>
  <c r="AM2" i="2" s="1"/>
  <c r="BM19" i="2"/>
  <c r="BL19" i="2"/>
  <c r="BJ19" i="2"/>
  <c r="AI2" i="2" s="1"/>
  <c r="BI20" i="2"/>
  <c r="BN18" i="2"/>
  <c r="BM18" i="2"/>
  <c r="BL18" i="2"/>
  <c r="BK18" i="2"/>
  <c r="BK20" i="2" s="1"/>
  <c r="BJ18" i="2"/>
  <c r="AE43" i="1"/>
  <c r="AG43" i="1"/>
  <c r="AC43" i="1"/>
  <c r="AA43" i="1"/>
  <c r="K43" i="1"/>
  <c r="AE7" i="2"/>
  <c r="U7" i="2"/>
  <c r="S7" i="2"/>
  <c r="AN7" i="1"/>
  <c r="R7" i="2" s="1"/>
  <c r="Q7" i="2"/>
  <c r="AL63" i="1"/>
  <c r="AL61" i="1"/>
  <c r="AL62" i="1"/>
  <c r="AL60" i="1"/>
  <c r="AK19" i="1"/>
  <c r="I21" i="1" s="1"/>
  <c r="AB7" i="2" s="1"/>
  <c r="AG19" i="1"/>
  <c r="M21" i="1" s="1"/>
  <c r="AC7" i="2" s="1"/>
  <c r="AK63" i="1"/>
  <c r="AK62" i="1"/>
  <c r="AK61" i="1"/>
  <c r="AK60" i="1"/>
  <c r="AL4" i="1"/>
  <c r="AL5" i="1" s="1"/>
  <c r="AF35" i="1" s="1"/>
  <c r="AQ2" i="2" l="1"/>
  <c r="U2" i="2"/>
  <c r="R2" i="2"/>
  <c r="S2" i="2" s="1"/>
  <c r="AK2" i="2"/>
  <c r="AS2" i="2"/>
  <c r="AT2" i="2"/>
  <c r="AL2" i="2"/>
  <c r="C2" i="2"/>
  <c r="D7" i="2"/>
  <c r="D2" i="2" s="1"/>
  <c r="R57" i="1"/>
  <c r="W24" i="1"/>
  <c r="AG25" i="1"/>
  <c r="P34" i="1"/>
  <c r="AN16" i="2"/>
  <c r="AO16" i="2"/>
  <c r="AW16" i="2"/>
  <c r="BE16" i="2"/>
  <c r="AP16" i="2"/>
  <c r="AX16" i="2"/>
  <c r="BF16" i="2"/>
  <c r="AR16" i="2"/>
  <c r="AI16" i="2"/>
  <c r="AQ16" i="2"/>
  <c r="AY16" i="2"/>
  <c r="AH16" i="2"/>
  <c r="AJ16" i="2"/>
  <c r="AK16" i="2"/>
  <c r="AS16" i="2"/>
  <c r="BA16" i="2"/>
  <c r="BB16" i="2"/>
  <c r="AL16" i="2"/>
  <c r="AT16" i="2"/>
  <c r="BD16" i="2"/>
  <c r="AM16" i="2"/>
  <c r="AU16" i="2"/>
  <c r="BC16" i="2"/>
  <c r="AV16" i="2"/>
  <c r="AZ16" i="2"/>
  <c r="BL20" i="2"/>
  <c r="BJ20" i="2"/>
  <c r="BN20" i="2"/>
  <c r="BM20" i="2"/>
  <c r="V7" i="2"/>
  <c r="Q2" i="2"/>
  <c r="AK64" i="1"/>
  <c r="AL64" i="1"/>
  <c r="AA20" i="1" s="1"/>
  <c r="AA21" i="1" s="1"/>
  <c r="AC19" i="1"/>
  <c r="O19" i="1"/>
  <c r="Y14" i="1"/>
  <c r="T7" i="2"/>
  <c r="W21" i="1" l="1"/>
  <c r="W20" i="1"/>
  <c r="AK21" i="2"/>
  <c r="AK7" i="2" s="1"/>
  <c r="BA21" i="2"/>
  <c r="BA7" i="2" s="1"/>
  <c r="BF21" i="2"/>
  <c r="BF7" i="2" s="1"/>
  <c r="AQ21" i="2"/>
  <c r="AQ7" i="2" s="1"/>
  <c r="AR21" i="2"/>
  <c r="AR7" i="2" s="1"/>
  <c r="AV21" i="2"/>
  <c r="AV7" i="2" s="1"/>
  <c r="AL21" i="2"/>
  <c r="AL7" i="2" s="1"/>
  <c r="BC21" i="2"/>
  <c r="BC7" i="2" s="1"/>
  <c r="AI21" i="2"/>
  <c r="AI7" i="2" s="1"/>
  <c r="BD21" i="2"/>
  <c r="BD7" i="2" s="1"/>
  <c r="BE21" i="2"/>
  <c r="BE7" i="2" s="1"/>
  <c r="AM21" i="2"/>
  <c r="AM7" i="2" s="1"/>
  <c r="AO21" i="2"/>
  <c r="AO7" i="2" s="1"/>
  <c r="AS21" i="2"/>
  <c r="AS7" i="2" s="1"/>
  <c r="AU21" i="2"/>
  <c r="AU7" i="2" s="1"/>
  <c r="AW21" i="2"/>
  <c r="AW7" i="2" s="1"/>
  <c r="AY21" i="2"/>
  <c r="AY7" i="2" s="1"/>
  <c r="AH21" i="2"/>
  <c r="AH7" i="2" s="1"/>
  <c r="AP21" i="2"/>
  <c r="AP7" i="2" s="1"/>
  <c r="AT21" i="2"/>
  <c r="AT7" i="2" s="1"/>
  <c r="AJ21" i="2"/>
  <c r="AJ7" i="2" s="1"/>
  <c r="AX21" i="2"/>
  <c r="AX7" i="2" s="1"/>
  <c r="AZ21" i="2"/>
  <c r="AZ7" i="2" s="1"/>
  <c r="BB21" i="2"/>
  <c r="BB7" i="2" s="1"/>
  <c r="AN21" i="2"/>
  <c r="AN7" i="2" s="1"/>
  <c r="W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Q7" authorId="0" shapeId="0" xr:uid="{3758AF2E-ED1F-4FE0-BF17-8AA9EB7B59EB}">
      <text>
        <r>
          <rPr>
            <sz val="9"/>
            <color indexed="81"/>
            <rFont val="MS P ゴシック"/>
            <family val="3"/>
            <charset val="128"/>
          </rPr>
          <t>法人名は略称で記載しない</t>
        </r>
      </text>
    </comment>
    <comment ref="M8" authorId="0" shapeId="0" xr:uid="{426AE33A-1BF3-47C1-B91A-F0518C92FC67}">
      <text>
        <r>
          <rPr>
            <sz val="9"/>
            <color indexed="81"/>
            <rFont val="MS P ゴシック"/>
            <family val="3"/>
            <charset val="128"/>
          </rPr>
          <t>西暦で記載</t>
        </r>
      </text>
    </comment>
    <comment ref="K34" authorId="0" shapeId="0" xr:uid="{A6E3769D-99B8-496E-9A6E-04C400FFAFD2}">
      <text>
        <r>
          <rPr>
            <sz val="9"/>
            <color indexed="81"/>
            <rFont val="MS P ゴシック"/>
            <family val="3"/>
            <charset val="128"/>
          </rPr>
          <t xml:space="preserve">０は記入しない
</t>
        </r>
      </text>
    </comment>
    <comment ref="H37" authorId="0" shapeId="0" xr:uid="{E77BD5AE-35C7-44CE-9119-CCE1B9077954}">
      <text>
        <r>
          <rPr>
            <sz val="12"/>
            <color indexed="81"/>
            <rFont val="MS P ゴシック"/>
            <family val="3"/>
            <charset val="128"/>
          </rPr>
          <t>市町まで記入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Q5" authorId="0" shapeId="0" xr:uid="{A923E764-0995-4BCD-BB1F-280AFA0431B1}">
      <text>
        <r>
          <rPr>
            <sz val="12"/>
            <color indexed="81"/>
            <rFont val="MS P ゴシック"/>
            <family val="3"/>
            <charset val="128"/>
          </rPr>
          <t>都道府県から記載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7" authorId="0" shapeId="0" xr:uid="{DF3FDD3D-92A9-4FF4-B97A-80CFFFE2D1E0}">
      <text>
        <r>
          <rPr>
            <sz val="12"/>
            <color indexed="81"/>
            <rFont val="MS P ゴシック"/>
            <family val="3"/>
            <charset val="128"/>
          </rPr>
          <t>法人名は略称で記載しない</t>
        </r>
      </text>
    </comment>
    <comment ref="M8" authorId="0" shapeId="0" xr:uid="{8977D858-6ED0-4613-BE7C-2561F30D9A6C}">
      <text>
        <r>
          <rPr>
            <sz val="12"/>
            <color indexed="81"/>
            <rFont val="MS P ゴシック"/>
            <family val="3"/>
            <charset val="128"/>
          </rPr>
          <t>西暦で記載</t>
        </r>
      </text>
    </comment>
    <comment ref="I20" authorId="0" shapeId="0" xr:uid="{E49CFC3F-EFC1-4071-AD83-4BB03D04FB90}">
      <text>
        <r>
          <rPr>
            <sz val="11"/>
            <color indexed="81"/>
            <rFont val="MS P ゴシック"/>
            <family val="3"/>
            <charset val="128"/>
          </rPr>
          <t>経営の所得を記入すると１人当たりの年間所得が自動計算されます</t>
        </r>
      </text>
    </comment>
    <comment ref="K34" authorId="0" shapeId="0" xr:uid="{3EA12139-0E01-4CB3-8C8A-65A2F83D9503}">
      <text>
        <r>
          <rPr>
            <sz val="12"/>
            <color indexed="81"/>
            <rFont val="MS P ゴシック"/>
            <family val="3"/>
            <charset val="128"/>
          </rPr>
          <t>０は記入しない</t>
        </r>
      </text>
    </comment>
    <comment ref="H37" authorId="0" shapeId="0" xr:uid="{4EBC0FD6-815D-467D-9639-6CE7E1E38C31}">
      <text>
        <r>
          <rPr>
            <sz val="12"/>
            <color indexed="81"/>
            <rFont val="MS P ゴシック"/>
            <family val="3"/>
            <charset val="128"/>
          </rPr>
          <t>市町まで記入</t>
        </r>
      </text>
    </comment>
    <comment ref="M58" authorId="0" shapeId="0" xr:uid="{F7CA82C5-ED9E-42A0-B5CD-5CBE69BAEED3}">
      <text>
        <r>
          <rPr>
            <sz val="11"/>
            <color indexed="81"/>
            <rFont val="MS P ゴシック"/>
            <family val="3"/>
            <charset val="128"/>
          </rPr>
          <t>法人経営体の場合は、役員に○を記載</t>
        </r>
      </text>
    </comment>
    <comment ref="C67" authorId="0" shapeId="0" xr:uid="{F42969BC-A4EB-4383-AE4B-F45A758C209C}">
      <text>
        <r>
          <rPr>
            <sz val="11"/>
            <color indexed="81"/>
            <rFont val="MS P ゴシック"/>
            <family val="3"/>
            <charset val="128"/>
          </rPr>
          <t>今後導入する予定の機械を記入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<sst xmlns="http://schemas.openxmlformats.org/spreadsheetml/2006/main" count="623" uniqueCount="290">
  <si>
    <t>農業経営改善計画認定申請書</t>
  </si>
  <si>
    <t>農林水産大臣  殿</t>
  </si>
  <si>
    <t>フリガナ</t>
  </si>
  <si>
    <t>法人番号</t>
  </si>
  <si>
    <t>現    状</t>
  </si>
  <si>
    <t>現      状</t>
  </si>
  <si>
    <t>所在地</t>
  </si>
  <si>
    <t>地目</t>
  </si>
  <si>
    <t>都道府県名</t>
  </si>
  <si>
    <t>市町村名</t>
  </si>
  <si>
    <t>所有地</t>
  </si>
  <si>
    <t>借入地</t>
  </si>
  <si>
    <t xml:space="preserve">  農業経営基盤強化促進法（昭和５５年法律第６５号）第１２条第１項の規定に基づき、次の農業経営改善計画の認定を申請します。</t>
    <phoneticPr fontId="3"/>
  </si>
  <si>
    <t>農　業　経　営　改　善　計　画</t>
    <phoneticPr fontId="3"/>
  </si>
  <si>
    <t>現　　　状</t>
    <rPh sb="0" eb="1">
      <t>ウツツ</t>
    </rPh>
    <rPh sb="4" eb="5">
      <t>ジョウ</t>
    </rPh>
    <phoneticPr fontId="3"/>
  </si>
  <si>
    <t>区   分</t>
    <phoneticPr fontId="3"/>
  </si>
  <si>
    <t>規　　模</t>
    <rPh sb="0" eb="1">
      <t>キ</t>
    </rPh>
    <rPh sb="3" eb="4">
      <t>ボ</t>
    </rPh>
    <phoneticPr fontId="3"/>
  </si>
  <si>
    <t>（１）営農類型</t>
    <rPh sb="3" eb="5">
      <t>エイノウ</t>
    </rPh>
    <rPh sb="5" eb="7">
      <t>ルイケイ</t>
    </rPh>
    <phoneticPr fontId="3"/>
  </si>
  <si>
    <t>（１）生産</t>
    <rPh sb="3" eb="5">
      <t>セイサン</t>
    </rPh>
    <phoneticPr fontId="3"/>
  </si>
  <si>
    <t>○○市町村長  殿</t>
    <phoneticPr fontId="3"/>
  </si>
  <si>
    <t>○○農政局長  殿</t>
    <rPh sb="2" eb="5">
      <t>ノウセイキョク</t>
    </rPh>
    <rPh sb="5" eb="6">
      <t>チョウ</t>
    </rPh>
    <phoneticPr fontId="3"/>
  </si>
  <si>
    <t>種　別</t>
    <rPh sb="0" eb="1">
      <t>シュ</t>
    </rPh>
    <rPh sb="2" eb="3">
      <t>ベツ</t>
    </rPh>
    <phoneticPr fontId="3"/>
  </si>
  <si>
    <t>（３）農用地及び農業生産施設</t>
    <rPh sb="3" eb="6">
      <t>ノウヨウチ</t>
    </rPh>
    <rPh sb="6" eb="7">
      <t>オヨ</t>
    </rPh>
    <rPh sb="8" eb="10">
      <t>ノウギョウ</t>
    </rPh>
    <rPh sb="10" eb="12">
      <t>セイサン</t>
    </rPh>
    <rPh sb="12" eb="14">
      <t>シセツ</t>
    </rPh>
    <phoneticPr fontId="3"/>
  </si>
  <si>
    <t>現状</t>
    <rPh sb="0" eb="2">
      <t>ゲンジョウ</t>
    </rPh>
    <phoneticPr fontId="3"/>
  </si>
  <si>
    <t>万円</t>
    <rPh sb="0" eb="2">
      <t>マンエン</t>
    </rPh>
    <phoneticPr fontId="3"/>
  </si>
  <si>
    <t>主たる従事者の人数</t>
    <rPh sb="0" eb="1">
      <t>シュ</t>
    </rPh>
    <rPh sb="3" eb="6">
      <t>ジュウジシャ</t>
    </rPh>
    <rPh sb="7" eb="9">
      <t>ニンズウ</t>
    </rPh>
    <phoneticPr fontId="3"/>
  </si>
  <si>
    <t>事  業  内　容</t>
    <rPh sb="6" eb="7">
      <t>ウチ</t>
    </rPh>
    <rPh sb="8" eb="9">
      <t>カタチ</t>
    </rPh>
    <phoneticPr fontId="3"/>
  </si>
  <si>
    <t>作目・部門名
（耕　　種）</t>
    <rPh sb="8" eb="9">
      <t>コウ</t>
    </rPh>
    <rPh sb="11" eb="12">
      <t>タネ</t>
    </rPh>
    <phoneticPr fontId="3"/>
  </si>
  <si>
    <t>作目・部門名
（畜　　産）</t>
    <rPh sb="8" eb="9">
      <t>チク</t>
    </rPh>
    <rPh sb="11" eb="12">
      <t>サン</t>
    </rPh>
    <phoneticPr fontId="3"/>
  </si>
  <si>
    <t>（２）農畜産物の加工・販売その他の
　関連・附帯事業（売上げ）</t>
    <phoneticPr fontId="3"/>
  </si>
  <si>
    <t>年間所得</t>
    <rPh sb="0" eb="2">
      <t>ネンカン</t>
    </rPh>
    <rPh sb="2" eb="4">
      <t>ショトク</t>
    </rPh>
    <phoneticPr fontId="3"/>
  </si>
  <si>
    <t>現状</t>
    <rPh sb="0" eb="2">
      <t>ゲンジョウ</t>
    </rPh>
    <phoneticPr fontId="3"/>
  </si>
  <si>
    <t>主たる従事者１人
当たりの年間所得</t>
    <rPh sb="0" eb="1">
      <t>シュ</t>
    </rPh>
    <rPh sb="3" eb="6">
      <t>ジュウジシャ</t>
    </rPh>
    <rPh sb="7" eb="8">
      <t>ニン</t>
    </rPh>
    <rPh sb="9" eb="10">
      <t>ア</t>
    </rPh>
    <rPh sb="13" eb="15">
      <t>ネンカン</t>
    </rPh>
    <rPh sb="15" eb="17">
      <t>ショトク</t>
    </rPh>
    <phoneticPr fontId="3"/>
  </si>
  <si>
    <t>（２）農業経営の現状及びその改善に関する目標</t>
    <rPh sb="3" eb="5">
      <t>ノウギョウ</t>
    </rPh>
    <rPh sb="5" eb="7">
      <t>ケイエイ</t>
    </rPh>
    <rPh sb="8" eb="10">
      <t>ゲンジョウ</t>
    </rPh>
    <rPh sb="10" eb="11">
      <t>オヨ</t>
    </rPh>
    <rPh sb="14" eb="16">
      <t>カイゼン</t>
    </rPh>
    <rPh sb="17" eb="18">
      <t>カン</t>
    </rPh>
    <rPh sb="20" eb="22">
      <t>モクヒョウ</t>
    </rPh>
    <phoneticPr fontId="3"/>
  </si>
  <si>
    <t>主たる従事者１人
当たりの年間労働時間</t>
    <rPh sb="0" eb="1">
      <t>シュ</t>
    </rPh>
    <rPh sb="3" eb="6">
      <t>ジュウジシャ</t>
    </rPh>
    <rPh sb="7" eb="8">
      <t>ニン</t>
    </rPh>
    <rPh sb="9" eb="10">
      <t>ア</t>
    </rPh>
    <rPh sb="13" eb="15">
      <t>ネンカン</t>
    </rPh>
    <rPh sb="15" eb="17">
      <t>ロウドウ</t>
    </rPh>
    <rPh sb="17" eb="19">
      <t>ジカン</t>
    </rPh>
    <phoneticPr fontId="3"/>
  </si>
  <si>
    <t>年間労働時間</t>
    <rPh sb="0" eb="2">
      <t>ネンカン</t>
    </rPh>
    <rPh sb="2" eb="4">
      <t>ロウドウ</t>
    </rPh>
    <rPh sb="4" eb="6">
      <t>ジカン</t>
    </rPh>
    <phoneticPr fontId="3"/>
  </si>
  <si>
    <t>（参考）経営の構成</t>
    <rPh sb="1" eb="3">
      <t>サンコウ</t>
    </rPh>
    <phoneticPr fontId="3"/>
  </si>
  <si>
    <t>（１）構成員・役員</t>
    <rPh sb="3" eb="4">
      <t>カマエ</t>
    </rPh>
    <rPh sb="4" eb="5">
      <t>シゲル</t>
    </rPh>
    <rPh sb="5" eb="6">
      <t>イン</t>
    </rPh>
    <rPh sb="7" eb="9">
      <t>ヤクイン</t>
    </rPh>
    <phoneticPr fontId="3"/>
  </si>
  <si>
    <r>
      <rPr>
        <sz val="12"/>
        <rFont val="ＭＳ 明朝"/>
        <family val="1"/>
        <charset val="128"/>
      </rPr>
      <t xml:space="preserve">氏    名
</t>
    </r>
    <r>
      <rPr>
        <sz val="9"/>
        <rFont val="ＭＳ 明朝"/>
        <family val="1"/>
        <charset val="128"/>
      </rPr>
      <t>(法人経営にあっては役員の氏名）</t>
    </r>
    <phoneticPr fontId="3"/>
  </si>
  <si>
    <t>年齢</t>
  </si>
  <si>
    <t>性別</t>
  </si>
  <si>
    <t>代表者との続柄(法人経営にあっては役職)</t>
  </si>
  <si>
    <t>担当業務</t>
  </si>
  <si>
    <t>主たる
従事者</t>
    <rPh sb="0" eb="1">
      <t>シュ</t>
    </rPh>
    <rPh sb="4" eb="7">
      <t>ジュウジシャ</t>
    </rPh>
    <phoneticPr fontId="3"/>
  </si>
  <si>
    <t>（２）雇  用  者</t>
    <phoneticPr fontId="3"/>
  </si>
  <si>
    <t>常時雇（年間）</t>
  </si>
  <si>
    <t>実 人 数</t>
  </si>
  <si>
    <t>現状</t>
  </si>
  <si>
    <t>人</t>
  </si>
  <si>
    <t>見通し</t>
  </si>
  <si>
    <t>臨時雇（年間）</t>
  </si>
  <si>
    <t>延べ人数</t>
  </si>
  <si>
    <t>（代表者）</t>
    <phoneticPr fontId="3"/>
  </si>
  <si>
    <t>数量</t>
    <rPh sb="0" eb="2">
      <t>スウリョウ</t>
    </rPh>
    <phoneticPr fontId="3"/>
  </si>
  <si>
    <t>備考</t>
    <rPh sb="0" eb="2">
      <t>ビコウ</t>
    </rPh>
    <phoneticPr fontId="3"/>
  </si>
  <si>
    <t>農業用機械等の名称</t>
    <rPh sb="0" eb="3">
      <t>ノウギョウヨウ</t>
    </rPh>
    <rPh sb="3" eb="5">
      <t>キカイ</t>
    </rPh>
    <rPh sb="5" eb="6">
      <t>トウ</t>
    </rPh>
    <rPh sb="7" eb="9">
      <t>メイショウ</t>
    </rPh>
    <phoneticPr fontId="3"/>
  </si>
  <si>
    <t>（別紙）生産方式の合理化に係る農業用機械等の取得計画</t>
    <rPh sb="1" eb="3">
      <t>ベッシ</t>
    </rPh>
    <rPh sb="4" eb="6">
      <t>セイサン</t>
    </rPh>
    <rPh sb="6" eb="8">
      <t>ホウシキ</t>
    </rPh>
    <rPh sb="9" eb="12">
      <t>ゴウリカ</t>
    </rPh>
    <rPh sb="13" eb="14">
      <t>カカ</t>
    </rPh>
    <rPh sb="15" eb="18">
      <t>ノウギョウヨウ</t>
    </rPh>
    <rPh sb="18" eb="20">
      <t>キカイ</t>
    </rPh>
    <rPh sb="20" eb="21">
      <t>トウ</t>
    </rPh>
    <rPh sb="22" eb="24">
      <t>シュトク</t>
    </rPh>
    <rPh sb="24" eb="26">
      <t>ケイカク</t>
    </rPh>
    <phoneticPr fontId="3"/>
  </si>
  <si>
    <t>　「農業用機械等の名称」欄には、生産方式の合理化のために、取得する予定の農業用の機械及び装置、器具及び備品、</t>
    <rPh sb="2" eb="5">
      <t>ノウギョウヨウ</t>
    </rPh>
    <rPh sb="5" eb="7">
      <t>キカイ</t>
    </rPh>
    <rPh sb="7" eb="8">
      <t>トウ</t>
    </rPh>
    <rPh sb="9" eb="11">
      <t>メイショウ</t>
    </rPh>
    <rPh sb="12" eb="13">
      <t>ラン</t>
    </rPh>
    <phoneticPr fontId="3"/>
  </si>
  <si>
    <t>（②「（３）農用地及び農業生産施設」に記載しているものは記載不要。）</t>
    <phoneticPr fontId="3"/>
  </si>
  <si>
    <t>建物及びその附属設備、構築物並びにソフトウェア等を記載する。</t>
    <rPh sb="23" eb="24">
      <t>トウ</t>
    </rPh>
    <phoneticPr fontId="3"/>
  </si>
  <si>
    <t>生産量</t>
    <rPh sb="0" eb="3">
      <t>セイサンリョウ</t>
    </rPh>
    <phoneticPr fontId="3"/>
  </si>
  <si>
    <r>
      <t>飼養頭数</t>
    </r>
    <r>
      <rPr>
        <sz val="9"/>
        <rFont val="ＭＳ 明朝"/>
        <family val="1"/>
        <charset val="128"/>
      </rPr>
      <t>（頭、羽）</t>
    </r>
    <phoneticPr fontId="3"/>
  </si>
  <si>
    <t>連絡先</t>
    <rPh sb="0" eb="3">
      <t>レンラクサキ</t>
    </rPh>
    <phoneticPr fontId="3"/>
  </si>
  <si>
    <t>申請者</t>
    <rPh sb="0" eb="3">
      <t>シンセイシャ</t>
    </rPh>
    <phoneticPr fontId="3"/>
  </si>
  <si>
    <t>住所</t>
    <rPh sb="0" eb="2">
      <t>ジュウショ</t>
    </rPh>
    <phoneticPr fontId="3"/>
  </si>
  <si>
    <t>フリガナ</t>
    <phoneticPr fontId="3"/>
  </si>
  <si>
    <t>生年月日・
法人設立年月日　　　　　　　　　　　　　　　　　　　　　　　　　　　　　　　　　　</t>
    <rPh sb="0" eb="2">
      <t>セイネン</t>
    </rPh>
    <rPh sb="2" eb="4">
      <t>ガッピ</t>
    </rPh>
    <rPh sb="6" eb="8">
      <t>ホウジン</t>
    </rPh>
    <rPh sb="8" eb="10">
      <t>セツリツ</t>
    </rPh>
    <rPh sb="10" eb="13">
      <t>ネンガッピ</t>
    </rPh>
    <phoneticPr fontId="3"/>
  </si>
  <si>
    <t>　　　　　　　　　　　</t>
    <phoneticPr fontId="3"/>
  </si>
  <si>
    <t>代表者氏名
（法人のみ）</t>
    <rPh sb="0" eb="3">
      <t>ダイヒョウシャ</t>
    </rPh>
    <rPh sb="3" eb="5">
      <t>シメイ</t>
    </rPh>
    <rPh sb="7" eb="9">
      <t>ホウジン</t>
    </rPh>
    <phoneticPr fontId="3"/>
  </si>
  <si>
    <t>現　状</t>
    <phoneticPr fontId="3"/>
  </si>
  <si>
    <t>棟</t>
    <rPh sb="0" eb="1">
      <t>トウ</t>
    </rPh>
    <phoneticPr fontId="3"/>
  </si>
  <si>
    <t>㎡</t>
    <phoneticPr fontId="3"/>
  </si>
  <si>
    <t>経 営 面 積 合 計</t>
    <phoneticPr fontId="3"/>
  </si>
  <si>
    <t>その他</t>
    <phoneticPr fontId="3"/>
  </si>
  <si>
    <t>個人・法人名</t>
    <phoneticPr fontId="3"/>
  </si>
  <si>
    <t>作付面積(a)</t>
    <phoneticPr fontId="3"/>
  </si>
  <si>
    <t>年間農業
従事時間</t>
    <rPh sb="7" eb="9">
      <t>ジカン</t>
    </rPh>
    <phoneticPr fontId="3"/>
  </si>
  <si>
    <t>万円</t>
    <rPh sb="0" eb="2">
      <t>マンエン</t>
    </rPh>
    <phoneticPr fontId="3"/>
  </si>
  <si>
    <t>時間</t>
    <rPh sb="0" eb="2">
      <t>ジカン</t>
    </rPh>
    <phoneticPr fontId="3"/>
  </si>
  <si>
    <t>①農業経営体の営農活動の現状及び目標</t>
    <rPh sb="12" eb="14">
      <t>ゲンジョウ</t>
    </rPh>
    <rPh sb="14" eb="15">
      <t>オヨ</t>
    </rPh>
    <rPh sb="16" eb="18">
      <t>モクヒョウ</t>
    </rPh>
    <phoneticPr fontId="3"/>
  </si>
  <si>
    <t>②農業経営の規模拡大に関する現状及び目標</t>
    <rPh sb="8" eb="10">
      <t>カクダイ</t>
    </rPh>
    <rPh sb="14" eb="16">
      <t>ゲンジョウ</t>
    </rPh>
    <rPh sb="16" eb="17">
      <t>オヨ</t>
    </rPh>
    <phoneticPr fontId="3"/>
  </si>
  <si>
    <t>ア農用地</t>
    <rPh sb="1" eb="4">
      <t>ノウヨウチ</t>
    </rPh>
    <phoneticPr fontId="3"/>
  </si>
  <si>
    <t>イ農業生産施設</t>
    <rPh sb="1" eb="3">
      <t>ノウギョウ</t>
    </rPh>
    <rPh sb="3" eb="5">
      <t>セイサン</t>
    </rPh>
    <rPh sb="5" eb="7">
      <t>シセツ</t>
    </rPh>
    <phoneticPr fontId="3"/>
  </si>
  <si>
    <t>③生産方式の合理化に関する現状と目標・措置</t>
    <rPh sb="1" eb="3">
      <t>セイサン</t>
    </rPh>
    <rPh sb="3" eb="5">
      <t>ホウシキ</t>
    </rPh>
    <rPh sb="10" eb="11">
      <t>カン</t>
    </rPh>
    <rPh sb="13" eb="15">
      <t>ゲンジョウ</t>
    </rPh>
    <rPh sb="16" eb="18">
      <t>モクヒョウ</t>
    </rPh>
    <rPh sb="19" eb="21">
      <t>ソチ</t>
    </rPh>
    <phoneticPr fontId="3"/>
  </si>
  <si>
    <t>④経営管理の合理化に関する現状と目標・措置</t>
    <phoneticPr fontId="3"/>
  </si>
  <si>
    <t>⑤農業従事の態様の改善に関する現状と目標・措置</t>
    <phoneticPr fontId="3"/>
  </si>
  <si>
    <t>⑥その他の農業経営の改善に関する現状と目標・措置</t>
    <rPh sb="3" eb="4">
      <t>ホカ</t>
    </rPh>
    <rPh sb="5" eb="7">
      <t>ノウギョウ</t>
    </rPh>
    <rPh sb="7" eb="9">
      <t>ケイエイ</t>
    </rPh>
    <rPh sb="10" eb="12">
      <t>カイゼン</t>
    </rPh>
    <rPh sb="13" eb="14">
      <t>カン</t>
    </rPh>
    <rPh sb="22" eb="24">
      <t>ソチ</t>
    </rPh>
    <phoneticPr fontId="3"/>
  </si>
  <si>
    <t>栃木県知事  殿</t>
    <rPh sb="0" eb="2">
      <t>トチギ</t>
    </rPh>
    <phoneticPr fontId="3"/>
  </si>
  <si>
    <t>認定区分</t>
    <rPh sb="0" eb="2">
      <t>ニンテイ</t>
    </rPh>
    <rPh sb="2" eb="4">
      <t>クブン</t>
    </rPh>
    <phoneticPr fontId="15"/>
  </si>
  <si>
    <t>却下年月日</t>
    <rPh sb="0" eb="2">
      <t>キャッカ</t>
    </rPh>
    <rPh sb="2" eb="5">
      <t>ネンガッピ</t>
    </rPh>
    <rPh sb="3" eb="4">
      <t>テイネン</t>
    </rPh>
    <phoneticPr fontId="14"/>
  </si>
  <si>
    <t>変更</t>
    <rPh sb="0" eb="2">
      <t>ヘンコウネンガッピ</t>
    </rPh>
    <phoneticPr fontId="14"/>
  </si>
  <si>
    <t>取消年月日</t>
    <rPh sb="0" eb="2">
      <t>トリケシ</t>
    </rPh>
    <rPh sb="2" eb="5">
      <t>ネンガッピ</t>
    </rPh>
    <phoneticPr fontId="14"/>
  </si>
  <si>
    <t>共通申請サービス</t>
    <rPh sb="0" eb="2">
      <t>キョウツウ</t>
    </rPh>
    <rPh sb="2" eb="4">
      <t>シンセイ</t>
    </rPh>
    <phoneticPr fontId="14"/>
  </si>
  <si>
    <t>申請代表者の性別</t>
    <rPh sb="0" eb="2">
      <t>シンセイ</t>
    </rPh>
    <rPh sb="2" eb="5">
      <t>ダイヒョウシャ</t>
    </rPh>
    <rPh sb="6" eb="8">
      <t>セイベツ</t>
    </rPh>
    <phoneticPr fontId="15"/>
  </si>
  <si>
    <t>区分</t>
    <rPh sb="0" eb="2">
      <t>クブン</t>
    </rPh>
    <phoneticPr fontId="14"/>
  </si>
  <si>
    <t>連絡先</t>
    <rPh sb="0" eb="3">
      <t>レンラクサキ</t>
    </rPh>
    <phoneticPr fontId="15"/>
  </si>
  <si>
    <t>生年月日・
法人設立年月日</t>
    <rPh sb="0" eb="2">
      <t>セイネン</t>
    </rPh>
    <rPh sb="2" eb="4">
      <t>ガッピ</t>
    </rPh>
    <rPh sb="6" eb="8">
      <t>ホウジン</t>
    </rPh>
    <rPh sb="8" eb="10">
      <t>セツリツ</t>
    </rPh>
    <rPh sb="10" eb="13">
      <t>ネンガッピ</t>
    </rPh>
    <phoneticPr fontId="14"/>
  </si>
  <si>
    <t>営農類型</t>
    <rPh sb="0" eb="2">
      <t>エイノウ</t>
    </rPh>
    <rPh sb="2" eb="4">
      <t>ルイケイ</t>
    </rPh>
    <phoneticPr fontId="14"/>
  </si>
  <si>
    <t>年間所得(万円)/主たる農業従事者1人当たり</t>
    <rPh sb="0" eb="2">
      <t>ネンカン</t>
    </rPh>
    <rPh sb="2" eb="4">
      <t>ショトク</t>
    </rPh>
    <rPh sb="5" eb="7">
      <t>マンエン</t>
    </rPh>
    <rPh sb="9" eb="10">
      <t>シュ</t>
    </rPh>
    <rPh sb="12" eb="14">
      <t>ノウギョウ</t>
    </rPh>
    <rPh sb="14" eb="17">
      <t>ジュウジシャ</t>
    </rPh>
    <rPh sb="18" eb="19">
      <t>リ</t>
    </rPh>
    <rPh sb="19" eb="20">
      <t>ア</t>
    </rPh>
    <phoneticPr fontId="14"/>
  </si>
  <si>
    <t>地域計画の位置付け※いずれかの市町で</t>
    <rPh sb="0" eb="2">
      <t>チイキ</t>
    </rPh>
    <rPh sb="2" eb="4">
      <t>ケイカク</t>
    </rPh>
    <rPh sb="5" eb="8">
      <t>イチヅ</t>
    </rPh>
    <rPh sb="15" eb="17">
      <t>シマチ</t>
    </rPh>
    <phoneticPr fontId="14"/>
  </si>
  <si>
    <t>農業経営改善計画に記載された常時雇用（年間）のうち現状の合計人数</t>
  </si>
  <si>
    <t>BCP作成状況</t>
    <rPh sb="3" eb="5">
      <t>サクセイ</t>
    </rPh>
    <rPh sb="5" eb="7">
      <t>ジョウキョウ</t>
    </rPh>
    <phoneticPr fontId="15"/>
  </si>
  <si>
    <t>営農地　（現状○　計画●）</t>
    <rPh sb="0" eb="2">
      <t>エイノウ</t>
    </rPh>
    <rPh sb="2" eb="3">
      <t>チ</t>
    </rPh>
    <rPh sb="5" eb="7">
      <t>ゲンジョウ</t>
    </rPh>
    <rPh sb="9" eb="11">
      <t>ケイカク</t>
    </rPh>
    <phoneticPr fontId="14"/>
  </si>
  <si>
    <t>変更年月日</t>
    <rPh sb="0" eb="2">
      <t>ヘンコウ</t>
    </rPh>
    <rPh sb="2" eb="5">
      <t>ネンガッピ</t>
    </rPh>
    <rPh sb="3" eb="4">
      <t>テイネン</t>
    </rPh>
    <phoneticPr fontId="14"/>
  </si>
  <si>
    <t>変更後認定機関</t>
    <rPh sb="0" eb="3">
      <t>ヘンコウゴ</t>
    </rPh>
    <rPh sb="3" eb="5">
      <t>ニンテイ</t>
    </rPh>
    <rPh sb="5" eb="7">
      <t>キカン</t>
    </rPh>
    <phoneticPr fontId="15"/>
  </si>
  <si>
    <t>経営体ＩＤ</t>
    <rPh sb="0" eb="3">
      <t>ケイエイタイ</t>
    </rPh>
    <phoneticPr fontId="14"/>
  </si>
  <si>
    <t>紐付けの有無</t>
    <rPh sb="0" eb="2">
      <t>ヒモヅ</t>
    </rPh>
    <rPh sb="4" eb="6">
      <t>ウム</t>
    </rPh>
    <phoneticPr fontId="14"/>
  </si>
  <si>
    <t>個人</t>
    <rPh sb="0" eb="2">
      <t>コジン</t>
    </rPh>
    <phoneticPr fontId="15"/>
  </si>
  <si>
    <t>法人</t>
    <rPh sb="0" eb="2">
      <t>ホウジン</t>
    </rPh>
    <phoneticPr fontId="15"/>
  </si>
  <si>
    <t>市町</t>
    <rPh sb="0" eb="2">
      <t>シチョウ</t>
    </rPh>
    <phoneticPr fontId="15"/>
  </si>
  <si>
    <t>大字</t>
    <rPh sb="0" eb="2">
      <t>オオジ</t>
    </rPh>
    <phoneticPr fontId="15"/>
  </si>
  <si>
    <t>番地</t>
    <rPh sb="0" eb="2">
      <t>バンチ</t>
    </rPh>
    <phoneticPr fontId="15"/>
  </si>
  <si>
    <t>現状</t>
    <rPh sb="0" eb="2">
      <t>ゲンジョウ</t>
    </rPh>
    <phoneticPr fontId="14"/>
  </si>
  <si>
    <t>目標</t>
    <rPh sb="0" eb="2">
      <t>モクヒョウ</t>
    </rPh>
    <phoneticPr fontId="14"/>
  </si>
  <si>
    <t>宇都宮市</t>
  </si>
  <si>
    <t>上三川町</t>
  </si>
  <si>
    <t>鹿沼市</t>
  </si>
  <si>
    <t>日光市</t>
  </si>
  <si>
    <t>真岡市</t>
  </si>
  <si>
    <t>益子町</t>
  </si>
  <si>
    <t>茂木町</t>
  </si>
  <si>
    <t>市貝町</t>
  </si>
  <si>
    <t>芳賀町</t>
  </si>
  <si>
    <t>栃木市</t>
  </si>
  <si>
    <t>小山市</t>
  </si>
  <si>
    <t>下野市</t>
  </si>
  <si>
    <t>壬生町</t>
  </si>
  <si>
    <t>野木町</t>
  </si>
  <si>
    <t>矢板市</t>
  </si>
  <si>
    <t>さくら市</t>
  </si>
  <si>
    <t>那須烏山市</t>
  </si>
  <si>
    <t>塩谷町</t>
  </si>
  <si>
    <t>高根沢町</t>
  </si>
  <si>
    <t>那珂川町</t>
  </si>
  <si>
    <t>大田原市</t>
  </si>
  <si>
    <t>那須塩原市</t>
  </si>
  <si>
    <t>那須町</t>
  </si>
  <si>
    <t>足利市</t>
  </si>
  <si>
    <t>佐野市</t>
  </si>
  <si>
    <t>申請者名</t>
    <rPh sb="0" eb="3">
      <t>シンセイシャ</t>
    </rPh>
    <rPh sb="3" eb="4">
      <t>メイ</t>
    </rPh>
    <phoneticPr fontId="15"/>
  </si>
  <si>
    <t>共同申請者名
（セル内で改行し箇条書き）</t>
    <rPh sb="0" eb="2">
      <t>キョウドウ</t>
    </rPh>
    <rPh sb="2" eb="5">
      <t>シンセイシャ</t>
    </rPh>
    <rPh sb="5" eb="6">
      <t>メイ</t>
    </rPh>
    <rPh sb="10" eb="11">
      <t>ナイ</t>
    </rPh>
    <rPh sb="12" eb="14">
      <t>カイギョウ</t>
    </rPh>
    <rPh sb="15" eb="18">
      <t>カジョウガ</t>
    </rPh>
    <phoneticPr fontId="15"/>
  </si>
  <si>
    <t>夫婦</t>
    <rPh sb="0" eb="2">
      <t>フウフ</t>
    </rPh>
    <phoneticPr fontId="15"/>
  </si>
  <si>
    <t>うち
女性数</t>
    <rPh sb="3" eb="5">
      <t>ジョセイ</t>
    </rPh>
    <rPh sb="5" eb="6">
      <t>スウ</t>
    </rPh>
    <phoneticPr fontId="15"/>
  </si>
  <si>
    <t>法人形態</t>
    <phoneticPr fontId="15"/>
  </si>
  <si>
    <t>法人名</t>
    <rPh sb="0" eb="2">
      <t>ホウジン</t>
    </rPh>
    <rPh sb="2" eb="3">
      <t>メイ</t>
    </rPh>
    <phoneticPr fontId="15"/>
  </si>
  <si>
    <t>代表者名名</t>
    <rPh sb="0" eb="3">
      <t>ダイヒョウシャ</t>
    </rPh>
    <rPh sb="3" eb="4">
      <t>メイ</t>
    </rPh>
    <rPh sb="4" eb="5">
      <t>メイ</t>
    </rPh>
    <phoneticPr fontId="15"/>
  </si>
  <si>
    <t>男</t>
    <rPh sb="0" eb="1">
      <t>オトコ</t>
    </rPh>
    <phoneticPr fontId="3"/>
  </si>
  <si>
    <t xml:space="preserve"> 株式会社</t>
    <rPh sb="1" eb="5">
      <t>カブシキガイシャ</t>
    </rPh>
    <phoneticPr fontId="11"/>
  </si>
  <si>
    <t>新規認定</t>
    <rPh sb="0" eb="2">
      <t>シンキ</t>
    </rPh>
    <rPh sb="2" eb="4">
      <t>ニンテイ</t>
    </rPh>
    <phoneticPr fontId="15"/>
  </si>
  <si>
    <t>継続認定</t>
    <rPh sb="0" eb="2">
      <t>ケイゾク</t>
    </rPh>
    <rPh sb="2" eb="4">
      <t>ニンテイ</t>
    </rPh>
    <phoneticPr fontId="15"/>
  </si>
  <si>
    <t>他の認定庁の認定が終期を迎え、当該認定庁で再認定</t>
  </si>
  <si>
    <t>他の認定庁の認定が終期を迎える前に、当該認定庁で変更認定</t>
    <rPh sb="15" eb="16">
      <t>マエ</t>
    </rPh>
    <rPh sb="24" eb="26">
      <t>ヘンコウ</t>
    </rPh>
    <phoneticPr fontId="15"/>
  </si>
  <si>
    <t>女</t>
    <rPh sb="0" eb="1">
      <t>オンナ</t>
    </rPh>
    <phoneticPr fontId="3"/>
  </si>
  <si>
    <t xml:space="preserve"> 農事組合法人</t>
    <rPh sb="1" eb="3">
      <t>ノウジ</t>
    </rPh>
    <rPh sb="3" eb="5">
      <t>クミアイ</t>
    </rPh>
    <rPh sb="5" eb="7">
      <t>ホウジン</t>
    </rPh>
    <phoneticPr fontId="11"/>
  </si>
  <si>
    <t xml:space="preserve"> 特例有限会社</t>
    <rPh sb="1" eb="3">
      <t>トクレイ</t>
    </rPh>
    <rPh sb="3" eb="7">
      <t>ユウゲンガイシャ</t>
    </rPh>
    <phoneticPr fontId="11"/>
  </si>
  <si>
    <t xml:space="preserve"> 合同会社</t>
    <rPh sb="1" eb="3">
      <t>ゴウドウ</t>
    </rPh>
    <rPh sb="3" eb="5">
      <t>ガイシャ</t>
    </rPh>
    <phoneticPr fontId="11"/>
  </si>
  <si>
    <t>合名会社</t>
    <rPh sb="0" eb="2">
      <t>ゴウメイ</t>
    </rPh>
    <rPh sb="2" eb="4">
      <t>カイシャ</t>
    </rPh>
    <phoneticPr fontId="3"/>
  </si>
  <si>
    <t>NPO法人</t>
    <rPh sb="3" eb="5">
      <t>ホウジン</t>
    </rPh>
    <phoneticPr fontId="3"/>
  </si>
  <si>
    <t>社会福祉法人</t>
    <rPh sb="0" eb="2">
      <t>シャカイ</t>
    </rPh>
    <rPh sb="2" eb="4">
      <t>フクシ</t>
    </rPh>
    <rPh sb="4" eb="6">
      <t>ホウジン</t>
    </rPh>
    <phoneticPr fontId="3"/>
  </si>
  <si>
    <t xml:space="preserve"> その他</t>
    <rPh sb="3" eb="4">
      <t>タ</t>
    </rPh>
    <phoneticPr fontId="11"/>
  </si>
  <si>
    <t>１９９９／９／９９</t>
    <phoneticPr fontId="3"/>
  </si>
  <si>
    <t>稲作</t>
    <rPh sb="0" eb="2">
      <t>イナサク</t>
    </rPh>
    <phoneticPr fontId="3"/>
  </si>
  <si>
    <t>麦類作</t>
    <rPh sb="0" eb="2">
      <t>ムギルイ</t>
    </rPh>
    <rPh sb="2" eb="3">
      <t>サク</t>
    </rPh>
    <phoneticPr fontId="3"/>
  </si>
  <si>
    <t>露地野菜</t>
    <rPh sb="0" eb="2">
      <t>ロジ</t>
    </rPh>
    <rPh sb="2" eb="4">
      <t>ヤサイ</t>
    </rPh>
    <phoneticPr fontId="3"/>
  </si>
  <si>
    <t>施設野菜</t>
    <rPh sb="0" eb="2">
      <t>シセツ</t>
    </rPh>
    <rPh sb="2" eb="4">
      <t>ヤサイ</t>
    </rPh>
    <phoneticPr fontId="3"/>
  </si>
  <si>
    <t>果樹類</t>
    <rPh sb="0" eb="3">
      <t>カジュルイ</t>
    </rPh>
    <phoneticPr fontId="3"/>
  </si>
  <si>
    <t>酪農</t>
    <rPh sb="0" eb="2">
      <t>ラクノウ</t>
    </rPh>
    <phoneticPr fontId="3"/>
  </si>
  <si>
    <t>肉用牛</t>
    <rPh sb="0" eb="3">
      <t>ニクヨウギュウ</t>
    </rPh>
    <phoneticPr fontId="3"/>
  </si>
  <si>
    <t>養豚</t>
    <rPh sb="0" eb="2">
      <t>ヨウトン</t>
    </rPh>
    <phoneticPr fontId="3"/>
  </si>
  <si>
    <t>養鶏</t>
    <rPh sb="0" eb="2">
      <t>ヨウケイ</t>
    </rPh>
    <phoneticPr fontId="3"/>
  </si>
  <si>
    <t>目　標</t>
    <rPh sb="0" eb="1">
      <t>メ</t>
    </rPh>
    <rPh sb="2" eb="3">
      <t>シルベ</t>
    </rPh>
    <phoneticPr fontId="3"/>
  </si>
  <si>
    <t>年</t>
    <rPh sb="0" eb="1">
      <t>ネン</t>
    </rPh>
    <phoneticPr fontId="3"/>
  </si>
  <si>
    <t>目標</t>
    <rPh sb="0" eb="2">
      <t>モクヒョウ</t>
    </rPh>
    <phoneticPr fontId="3"/>
  </si>
  <si>
    <t>人</t>
    <rPh sb="0" eb="1">
      <t>ヒト</t>
    </rPh>
    <phoneticPr fontId="3"/>
  </si>
  <si>
    <t>（a）</t>
    <phoneticPr fontId="3"/>
  </si>
  <si>
    <t>現状</t>
    <rPh sb="0" eb="2">
      <t>ゲンジョウ</t>
    </rPh>
    <phoneticPr fontId="3"/>
  </si>
  <si>
    <t>目標</t>
    <phoneticPr fontId="3"/>
  </si>
  <si>
    <t>○</t>
    <phoneticPr fontId="3"/>
  </si>
  <si>
    <t>見通し</t>
    <rPh sb="0" eb="2">
      <t>ミトオ</t>
    </rPh>
    <phoneticPr fontId="3"/>
  </si>
  <si>
    <t>年</t>
    <phoneticPr fontId="3"/>
  </si>
  <si>
    <t>090-999-9999</t>
    <phoneticPr fontId="3"/>
  </si>
  <si>
    <t>住所</t>
    <rPh sb="0" eb="2">
      <t>ジュウショ</t>
    </rPh>
    <phoneticPr fontId="3"/>
  </si>
  <si>
    <t>都道府県</t>
    <rPh sb="0" eb="4">
      <t>トドウフケン</t>
    </rPh>
    <phoneticPr fontId="3"/>
  </si>
  <si>
    <t>農業経営改善計画に記載された臨時雇用（年間）のうち現状の合計人数（実人数）</t>
    <phoneticPr fontId="3"/>
  </si>
  <si>
    <t>宇都宮市</t>
    <rPh sb="0" eb="4">
      <t>ウツノミヤシ</t>
    </rPh>
    <phoneticPr fontId="3"/>
  </si>
  <si>
    <t>現状</t>
    <rPh sb="0" eb="2">
      <t>ゲンジョウ</t>
    </rPh>
    <phoneticPr fontId="3"/>
  </si>
  <si>
    <t>目標</t>
    <rPh sb="0" eb="2">
      <t>モクヒョウ</t>
    </rPh>
    <phoneticPr fontId="3"/>
  </si>
  <si>
    <t xml:space="preserve">単価
(円/kg）
</t>
    <rPh sb="0" eb="2">
      <t>タンカ</t>
    </rPh>
    <rPh sb="4" eb="5">
      <t>エン</t>
    </rPh>
    <phoneticPr fontId="3"/>
  </si>
  <si>
    <t>売上</t>
    <rPh sb="0" eb="1">
      <t>ウ</t>
    </rPh>
    <rPh sb="1" eb="2">
      <t>ア</t>
    </rPh>
    <phoneticPr fontId="3"/>
  </si>
  <si>
    <t>所得率
(%)</t>
    <rPh sb="0" eb="3">
      <t>ショトクリツ</t>
    </rPh>
    <phoneticPr fontId="3"/>
  </si>
  <si>
    <t>所得</t>
    <rPh sb="0" eb="2">
      <t>ショトク</t>
    </rPh>
    <phoneticPr fontId="3"/>
  </si>
  <si>
    <t>試算（参考）</t>
    <rPh sb="0" eb="2">
      <t>シサン</t>
    </rPh>
    <rPh sb="3" eb="5">
      <t>サンコウ</t>
    </rPh>
    <phoneticPr fontId="3"/>
  </si>
  <si>
    <t>目標</t>
    <rPh sb="0" eb="2">
      <t>モクヒョウ</t>
    </rPh>
    <phoneticPr fontId="3"/>
  </si>
  <si>
    <t>計</t>
    <rPh sb="0" eb="1">
      <t>ケイ</t>
    </rPh>
    <phoneticPr fontId="3"/>
  </si>
  <si>
    <t>計画書との整合性チェック</t>
    <rPh sb="0" eb="3">
      <t>ケイカクショ</t>
    </rPh>
    <rPh sb="5" eb="8">
      <t>セイゴウセイ</t>
    </rPh>
    <phoneticPr fontId="3"/>
  </si>
  <si>
    <t xml:space="preserve">作付面積(a)
</t>
    <phoneticPr fontId="3"/>
  </si>
  <si>
    <t xml:space="preserve">生産量(kg)
</t>
    <rPh sb="0" eb="3">
      <t>セイサンリョウ</t>
    </rPh>
    <phoneticPr fontId="3"/>
  </si>
  <si>
    <t>単収
（kg/10a)</t>
    <rPh sb="0" eb="2">
      <t>タンシュウ</t>
    </rPh>
    <phoneticPr fontId="3"/>
  </si>
  <si>
    <t>ケイエイギジュツカ</t>
    <phoneticPr fontId="3"/>
  </si>
  <si>
    <t>トチギタロウ</t>
    <phoneticPr fontId="3"/>
  </si>
  <si>
    <t>栃木太郎</t>
    <rPh sb="0" eb="2">
      <t>トチギ</t>
    </rPh>
    <rPh sb="2" eb="4">
      <t>タロウ</t>
    </rPh>
    <phoneticPr fontId="3"/>
  </si>
  <si>
    <t>農事組合法人経営技術課</t>
    <rPh sb="0" eb="2">
      <t>ノウジ</t>
    </rPh>
    <rPh sb="2" eb="4">
      <t>クミアイ</t>
    </rPh>
    <rPh sb="4" eb="6">
      <t>ホウジン</t>
    </rPh>
    <rPh sb="6" eb="11">
      <t>ケイエイギジュツカ</t>
    </rPh>
    <phoneticPr fontId="3"/>
  </si>
  <si>
    <t>いちご</t>
    <phoneticPr fontId="3"/>
  </si>
  <si>
    <t>水稲</t>
    <rPh sb="0" eb="2">
      <t>スイトウ</t>
    </rPh>
    <phoneticPr fontId="3"/>
  </si>
  <si>
    <t>栃木市</t>
    <rPh sb="0" eb="3">
      <t>トチギシ</t>
    </rPh>
    <phoneticPr fontId="3"/>
  </si>
  <si>
    <t>日光市</t>
    <rPh sb="0" eb="3">
      <t>ニッコウシ</t>
    </rPh>
    <phoneticPr fontId="3"/>
  </si>
  <si>
    <t>栃木　太郎</t>
    <phoneticPr fontId="3"/>
  </si>
  <si>
    <t>栃木　花子</t>
    <rPh sb="0" eb="2">
      <t>トチギ</t>
    </rPh>
    <rPh sb="3" eb="5">
      <t>ハナコ</t>
    </rPh>
    <phoneticPr fontId="3"/>
  </si>
  <si>
    <t>栃木　次郎</t>
    <rPh sb="0" eb="2">
      <t>トチギ</t>
    </rPh>
    <rPh sb="3" eb="5">
      <t>ジロウ</t>
    </rPh>
    <phoneticPr fontId="3"/>
  </si>
  <si>
    <t>ハウス</t>
    <phoneticPr fontId="3"/>
  </si>
  <si>
    <t>栃木県</t>
    <rPh sb="0" eb="3">
      <t>トチギケン</t>
    </rPh>
    <phoneticPr fontId="3"/>
  </si>
  <si>
    <t>妻</t>
    <rPh sb="0" eb="1">
      <t>ツマ</t>
    </rPh>
    <phoneticPr fontId="3"/>
  </si>
  <si>
    <t>子</t>
    <rPh sb="0" eb="1">
      <t>コ</t>
    </rPh>
    <phoneticPr fontId="3"/>
  </si>
  <si>
    <t>トラクター（100馬力）</t>
    <rPh sb="9" eb="11">
      <t>バリキ</t>
    </rPh>
    <phoneticPr fontId="3"/>
  </si>
  <si>
    <t>差し込み印刷用</t>
    <rPh sb="0" eb="1">
      <t>サ</t>
    </rPh>
    <rPh sb="2" eb="3">
      <t>コ</t>
    </rPh>
    <rPh sb="4" eb="7">
      <t>インサツヨウ</t>
    </rPh>
    <phoneticPr fontId="3"/>
  </si>
  <si>
    <t>住所</t>
    <rPh sb="0" eb="2">
      <t>ジュウショ</t>
    </rPh>
    <phoneticPr fontId="3"/>
  </si>
  <si>
    <t>法人名</t>
    <rPh sb="0" eb="2">
      <t>ホウジン</t>
    </rPh>
    <rPh sb="2" eb="3">
      <t>メイ</t>
    </rPh>
    <phoneticPr fontId="3"/>
  </si>
  <si>
    <t>法人代表名</t>
    <rPh sb="0" eb="2">
      <t>ホウジン</t>
    </rPh>
    <rPh sb="2" eb="4">
      <t>ダイヒョウ</t>
    </rPh>
    <rPh sb="4" eb="5">
      <t>メイ</t>
    </rPh>
    <phoneticPr fontId="3"/>
  </si>
  <si>
    <t xml:space="preserve">認定日
</t>
    <rPh sb="0" eb="2">
      <t>ニンテイ</t>
    </rPh>
    <rPh sb="2" eb="3">
      <t>ビ</t>
    </rPh>
    <phoneticPr fontId="14"/>
  </si>
  <si>
    <t xml:space="preserve">認定期限
</t>
    <rPh sb="0" eb="2">
      <t>ニンテイ</t>
    </rPh>
    <rPh sb="2" eb="4">
      <t>キゲン</t>
    </rPh>
    <phoneticPr fontId="14"/>
  </si>
  <si>
    <t>認定日</t>
    <rPh sb="0" eb="3">
      <t>ニンテイビ</t>
    </rPh>
    <phoneticPr fontId="3"/>
  </si>
  <si>
    <t>認定申請日</t>
    <rPh sb="0" eb="5">
      <t>ニンテイシンセイビ</t>
    </rPh>
    <phoneticPr fontId="3"/>
  </si>
  <si>
    <t>認定番号</t>
    <rPh sb="0" eb="2">
      <t>ニンテイ</t>
    </rPh>
    <rPh sb="2" eb="4">
      <t>バンゴウ</t>
    </rPh>
    <phoneticPr fontId="3"/>
  </si>
  <si>
    <t>経技</t>
    <rPh sb="0" eb="2">
      <t>ケイギ</t>
    </rPh>
    <phoneticPr fontId="3"/>
  </si>
  <si>
    <t>令和７－１号</t>
    <rPh sb="0" eb="2">
      <t>レイワ</t>
    </rPh>
    <rPh sb="5" eb="6">
      <t>ゴウ</t>
    </rPh>
    <phoneticPr fontId="3"/>
  </si>
  <si>
    <t>認定番号</t>
    <rPh sb="0" eb="4">
      <t>ニンテイバンゴウ</t>
    </rPh>
    <phoneticPr fontId="3"/>
  </si>
  <si>
    <t>市町様１</t>
    <rPh sb="0" eb="2">
      <t>シチョウ</t>
    </rPh>
    <rPh sb="2" eb="3">
      <t>サマ</t>
    </rPh>
    <phoneticPr fontId="3"/>
  </si>
  <si>
    <t>市町様２</t>
    <rPh sb="0" eb="2">
      <t>シチョウ</t>
    </rPh>
    <rPh sb="2" eb="3">
      <t>サマ</t>
    </rPh>
    <phoneticPr fontId="3"/>
  </si>
  <si>
    <t>市町様３</t>
    <rPh sb="0" eb="2">
      <t>シチョウ</t>
    </rPh>
    <rPh sb="2" eb="3">
      <t>サマ</t>
    </rPh>
    <phoneticPr fontId="3"/>
  </si>
  <si>
    <t>市町様４</t>
    <rPh sb="0" eb="2">
      <t>シチョウ</t>
    </rPh>
    <rPh sb="2" eb="3">
      <t>サマ</t>
    </rPh>
    <phoneticPr fontId="3"/>
  </si>
  <si>
    <t>市町様５</t>
    <rPh sb="0" eb="2">
      <t>シチョウ</t>
    </rPh>
    <rPh sb="2" eb="3">
      <t>サマ</t>
    </rPh>
    <phoneticPr fontId="3"/>
  </si>
  <si>
    <t>市町様６</t>
    <rPh sb="0" eb="2">
      <t>シチョウ</t>
    </rPh>
    <rPh sb="2" eb="3">
      <t>サマ</t>
    </rPh>
    <phoneticPr fontId="3"/>
  </si>
  <si>
    <t>個人名様</t>
    <rPh sb="0" eb="3">
      <t>コジンメイ</t>
    </rPh>
    <rPh sb="3" eb="4">
      <t>サマ</t>
    </rPh>
    <phoneticPr fontId="3"/>
  </si>
  <si>
    <t>様</t>
    <rPh sb="0" eb="1">
      <t>サマ</t>
    </rPh>
    <phoneticPr fontId="3"/>
  </si>
  <si>
    <t>法人代表名様</t>
    <rPh sb="0" eb="2">
      <t>ホウジン</t>
    </rPh>
    <rPh sb="2" eb="4">
      <t>ダイヒョウ</t>
    </rPh>
    <rPh sb="4" eb="5">
      <t>メイ</t>
    </rPh>
    <rPh sb="5" eb="6">
      <t>サマ</t>
    </rPh>
    <phoneticPr fontId="3"/>
  </si>
  <si>
    <t>共同申請者名</t>
    <rPh sb="0" eb="2">
      <t>キョウドウ</t>
    </rPh>
    <rPh sb="2" eb="5">
      <t>シンセイシャ</t>
    </rPh>
    <rPh sb="5" eb="6">
      <t>メイ</t>
    </rPh>
    <phoneticPr fontId="3"/>
  </si>
  <si>
    <t>個人名</t>
    <rPh sb="0" eb="3">
      <t>コジンメイ</t>
    </rPh>
    <phoneticPr fontId="3"/>
  </si>
  <si>
    <t>市町</t>
    <rPh sb="0" eb="2">
      <t>シマチ</t>
    </rPh>
    <phoneticPr fontId="3"/>
  </si>
  <si>
    <t>氏</t>
    <rPh sb="0" eb="1">
      <t>シ</t>
    </rPh>
    <phoneticPr fontId="3"/>
  </si>
  <si>
    <t>法人代表</t>
    <rPh sb="0" eb="2">
      <t>ホウジン</t>
    </rPh>
    <rPh sb="2" eb="4">
      <t>ダイヒョウ</t>
    </rPh>
    <phoneticPr fontId="3"/>
  </si>
  <si>
    <t>代表</t>
    <rPh sb="0" eb="2">
      <t>ダイヒョウ</t>
    </rPh>
    <phoneticPr fontId="3"/>
  </si>
  <si>
    <t>営農地　（現状○）</t>
    <rPh sb="0" eb="2">
      <t>エイノウ</t>
    </rPh>
    <rPh sb="2" eb="3">
      <t>チ</t>
    </rPh>
    <rPh sb="5" eb="7">
      <t>ゲンジョウ</t>
    </rPh>
    <phoneticPr fontId="14"/>
  </si>
  <si>
    <t>営農地　（計画●）</t>
    <rPh sb="0" eb="2">
      <t>エイノウ</t>
    </rPh>
    <rPh sb="2" eb="3">
      <t>チ</t>
    </rPh>
    <rPh sb="5" eb="7">
      <t>ケイカク</t>
    </rPh>
    <phoneticPr fontId="14"/>
  </si>
  <si>
    <t>稲作</t>
    <rPh sb="0" eb="2">
      <t>イナサク</t>
    </rPh>
    <phoneticPr fontId="3"/>
  </si>
  <si>
    <t>施設野菜</t>
    <rPh sb="0" eb="2">
      <t>シセツ</t>
    </rPh>
    <rPh sb="2" eb="4">
      <t>ヤサイ</t>
    </rPh>
    <phoneticPr fontId="3"/>
  </si>
  <si>
    <t>酪農</t>
    <rPh sb="0" eb="2">
      <t>ラクノウ</t>
    </rPh>
    <phoneticPr fontId="3"/>
  </si>
  <si>
    <t>麦類作</t>
    <rPh sb="0" eb="2">
      <t>ムギルイ</t>
    </rPh>
    <rPh sb="2" eb="3">
      <t>サク</t>
    </rPh>
    <phoneticPr fontId="3"/>
  </si>
  <si>
    <t>果樹類</t>
    <rPh sb="0" eb="3">
      <t>カジュルイ</t>
    </rPh>
    <phoneticPr fontId="3"/>
  </si>
  <si>
    <t>花き・花木</t>
    <rPh sb="0" eb="1">
      <t>カ</t>
    </rPh>
    <rPh sb="3" eb="5">
      <t>ハナキ</t>
    </rPh>
    <phoneticPr fontId="3"/>
  </si>
  <si>
    <t>その他の作物</t>
    <rPh sb="2" eb="3">
      <t>タ</t>
    </rPh>
    <rPh sb="4" eb="6">
      <t>サクモツ</t>
    </rPh>
    <phoneticPr fontId="3"/>
  </si>
  <si>
    <t>肉用牛</t>
    <rPh sb="0" eb="3">
      <t>ニクヨウギュウ</t>
    </rPh>
    <phoneticPr fontId="3"/>
  </si>
  <si>
    <t>養豚</t>
    <rPh sb="0" eb="2">
      <t>ヨウトン</t>
    </rPh>
    <phoneticPr fontId="3"/>
  </si>
  <si>
    <t>養鶏</t>
    <rPh sb="0" eb="2">
      <t>ヨウケイ</t>
    </rPh>
    <phoneticPr fontId="3"/>
  </si>
  <si>
    <t>養蚕</t>
    <rPh sb="0" eb="2">
      <t>ヨウサン</t>
    </rPh>
    <phoneticPr fontId="3"/>
  </si>
  <si>
    <t>露地野菜</t>
    <rPh sb="0" eb="2">
      <t>ロジ</t>
    </rPh>
    <rPh sb="2" eb="4">
      <t>ヤサイ</t>
    </rPh>
    <phoneticPr fontId="3"/>
  </si>
  <si>
    <t>雑穀・いも類　</t>
    <rPh sb="0" eb="2">
      <t>ザッコク</t>
    </rPh>
    <rPh sb="5" eb="6">
      <t>ルイ</t>
    </rPh>
    <phoneticPr fontId="3"/>
  </si>
  <si>
    <t>工芸農作物</t>
    <rPh sb="0" eb="2">
      <t>コウゲイ</t>
    </rPh>
    <rPh sb="2" eb="5">
      <t>ノウサクモツ</t>
    </rPh>
    <phoneticPr fontId="3"/>
  </si>
  <si>
    <t>施設野菜</t>
    <rPh sb="0" eb="4">
      <t>シセツヤサイ</t>
    </rPh>
    <phoneticPr fontId="3"/>
  </si>
  <si>
    <t>複合経営</t>
    <rPh sb="0" eb="2">
      <t>フクゴウ</t>
    </rPh>
    <rPh sb="2" eb="4">
      <t>ケイエイ</t>
    </rPh>
    <phoneticPr fontId="3"/>
  </si>
  <si>
    <t>養蚕</t>
    <phoneticPr fontId="3"/>
  </si>
  <si>
    <t>現状</t>
    <rPh sb="0" eb="2">
      <t>ゲンジョウ</t>
    </rPh>
    <phoneticPr fontId="3"/>
  </si>
  <si>
    <t>目標</t>
    <rPh sb="0" eb="2">
      <t>モクヒョウ</t>
    </rPh>
    <phoneticPr fontId="3"/>
  </si>
  <si>
    <t>営農形態</t>
    <rPh sb="0" eb="2">
      <t>エイノウ</t>
    </rPh>
    <rPh sb="2" eb="4">
      <t>ケイタイ</t>
    </rPh>
    <phoneticPr fontId="3"/>
  </si>
  <si>
    <t>栃木県宇都宮市塙田5丁目１－２０15階</t>
    <rPh sb="0" eb="3">
      <t>トチギケン</t>
    </rPh>
    <rPh sb="3" eb="7">
      <t>ウツノミヤシ</t>
    </rPh>
    <rPh sb="7" eb="9">
      <t>ハナワダ</t>
    </rPh>
    <rPh sb="10" eb="12">
      <t>チョウメ</t>
    </rPh>
    <rPh sb="18" eb="19">
      <t>カイ</t>
    </rPh>
    <phoneticPr fontId="3"/>
  </si>
  <si>
    <t>栃木県</t>
    <rPh sb="0" eb="3">
      <t>トチギケン</t>
    </rPh>
    <phoneticPr fontId="3"/>
  </si>
  <si>
    <t>田</t>
    <rPh sb="0" eb="1">
      <t>タ</t>
    </rPh>
    <phoneticPr fontId="3"/>
  </si>
  <si>
    <t>畑</t>
    <rPh sb="0" eb="1">
      <t>ハタケ</t>
    </rPh>
    <phoneticPr fontId="3"/>
  </si>
  <si>
    <t>樹園地</t>
    <rPh sb="0" eb="1">
      <t>ジュ</t>
    </rPh>
    <rPh sb="1" eb="3">
      <t>エンチ</t>
    </rPh>
    <phoneticPr fontId="3"/>
  </si>
  <si>
    <t>採草放牧地</t>
    <rPh sb="0" eb="2">
      <t>サイソウ</t>
    </rPh>
    <rPh sb="2" eb="5">
      <t>ホウボクチ</t>
    </rPh>
    <phoneticPr fontId="3"/>
  </si>
  <si>
    <t>生産量
(kg)</t>
    <rPh sb="0" eb="3">
      <t>セイサンリョウ</t>
    </rPh>
    <phoneticPr fontId="3"/>
  </si>
  <si>
    <t>○</t>
    <phoneticPr fontId="3"/>
  </si>
  <si>
    <t>2025/○/○</t>
    <phoneticPr fontId="3"/>
  </si>
  <si>
    <t>○</t>
    <phoneticPr fontId="3"/>
  </si>
  <si>
    <t>×</t>
    <phoneticPr fontId="3"/>
  </si>
  <si>
    <t>農業経営改善計画認定申請書</t>
    <phoneticPr fontId="3"/>
  </si>
  <si>
    <t>個人名氏</t>
    <rPh sb="0" eb="3">
      <t>コジンメイ</t>
    </rPh>
    <rPh sb="3" eb="4">
      <t>シ</t>
    </rPh>
    <phoneticPr fontId="3"/>
  </si>
  <si>
    <t>共同申請者名氏</t>
    <rPh sb="0" eb="2">
      <t>キョウドウ</t>
    </rPh>
    <rPh sb="2" eb="5">
      <t>シンセイシャ</t>
    </rPh>
    <rPh sb="5" eb="6">
      <t>メイ</t>
    </rPh>
    <rPh sb="6" eb="7">
      <t>シ</t>
    </rPh>
    <phoneticPr fontId="3"/>
  </si>
  <si>
    <t>共同申請者名様</t>
    <rPh sb="0" eb="2">
      <t>キョウドウ</t>
    </rPh>
    <rPh sb="2" eb="5">
      <t>シンセイシャ</t>
    </rPh>
    <rPh sb="5" eb="6">
      <t>メイ</t>
    </rPh>
    <rPh sb="6" eb="7">
      <t>サマ</t>
    </rPh>
    <phoneticPr fontId="3"/>
  </si>
  <si>
    <t>法人代表名_代表○○</t>
    <rPh sb="0" eb="2">
      <t>ホウジン</t>
    </rPh>
    <rPh sb="2" eb="4">
      <t>ダイヒョウ</t>
    </rPh>
    <rPh sb="4" eb="5">
      <t>メイ</t>
    </rPh>
    <rPh sb="6" eb="8">
      <t>ダイヒョウ</t>
    </rPh>
    <phoneticPr fontId="3"/>
  </si>
  <si>
    <t>栃木県宇都宮市塙田5丁目１－２０15階</t>
    <phoneticPr fontId="3"/>
  </si>
  <si>
    <t>１９９９／９／９９</t>
  </si>
  <si>
    <t>ヤマダタロウ</t>
    <phoneticPr fontId="3"/>
  </si>
  <si>
    <t>山田太郎</t>
    <rPh sb="0" eb="2">
      <t>ヤマダ</t>
    </rPh>
    <rPh sb="2" eb="4">
      <t>タロウ</t>
    </rPh>
    <phoneticPr fontId="3"/>
  </si>
  <si>
    <t>長</t>
    <rPh sb="0" eb="1">
      <t>チョウ</t>
    </rPh>
    <phoneticPr fontId="3"/>
  </si>
  <si>
    <t>認定日を入れると自動で表示</t>
    <rPh sb="0" eb="3">
      <t>ニンテイビ</t>
    </rPh>
    <rPh sb="4" eb="5">
      <t>イ</t>
    </rPh>
    <rPh sb="8" eb="10">
      <t>ジドウ</t>
    </rPh>
    <rPh sb="11" eb="13">
      <t>ヒョウジ</t>
    </rPh>
    <phoneticPr fontId="3"/>
  </si>
  <si>
    <t>○</t>
    <phoneticPr fontId="3"/>
  </si>
  <si>
    <t>①現状
②目標
③具体的な方策
例）GAPの導入、農地の集積・集約化、栽培に係る新技術の導入　等</t>
    <rPh sb="1" eb="3">
      <t>ゲンジョウ</t>
    </rPh>
    <rPh sb="5" eb="7">
      <t>モクヒョウ</t>
    </rPh>
    <rPh sb="9" eb="12">
      <t>グタイテキ</t>
    </rPh>
    <rPh sb="13" eb="15">
      <t>ホウサク</t>
    </rPh>
    <rPh sb="16" eb="17">
      <t>レイ</t>
    </rPh>
    <rPh sb="22" eb="24">
      <t>ドウニュウ</t>
    </rPh>
    <rPh sb="25" eb="27">
      <t>ノウチ</t>
    </rPh>
    <rPh sb="28" eb="30">
      <t>シュウセキ</t>
    </rPh>
    <rPh sb="31" eb="34">
      <t>シュウヤクカ</t>
    </rPh>
    <rPh sb="35" eb="37">
      <t>サイバイ</t>
    </rPh>
    <rPh sb="38" eb="39">
      <t>カカ</t>
    </rPh>
    <rPh sb="40" eb="43">
      <t>シンギジュツ</t>
    </rPh>
    <rPh sb="44" eb="46">
      <t>ドウニュウ</t>
    </rPh>
    <rPh sb="47" eb="48">
      <t>トウ</t>
    </rPh>
    <phoneticPr fontId="3"/>
  </si>
  <si>
    <t>簿記帳簿等の会計処理、経営内役割分担、経営の法人化等について記載
①現状
②目標
③具体的な方策
例）簿記記帳等の会計処理、法人化、新たな販路拡大、経営内役割分担　等</t>
    <rPh sb="0" eb="2">
      <t>ボキ</t>
    </rPh>
    <rPh sb="2" eb="4">
      <t>チョウボ</t>
    </rPh>
    <rPh sb="4" eb="5">
      <t>トウ</t>
    </rPh>
    <rPh sb="6" eb="8">
      <t>カイケイ</t>
    </rPh>
    <rPh sb="8" eb="10">
      <t>ショリ</t>
    </rPh>
    <rPh sb="11" eb="13">
      <t>ケイエイ</t>
    </rPh>
    <rPh sb="13" eb="14">
      <t>ナイ</t>
    </rPh>
    <rPh sb="14" eb="16">
      <t>ヤクワリ</t>
    </rPh>
    <rPh sb="16" eb="18">
      <t>ブンタン</t>
    </rPh>
    <rPh sb="19" eb="21">
      <t>ケイエイ</t>
    </rPh>
    <rPh sb="22" eb="25">
      <t>ホウジンカ</t>
    </rPh>
    <rPh sb="25" eb="26">
      <t>トウ</t>
    </rPh>
    <rPh sb="30" eb="32">
      <t>キサイ</t>
    </rPh>
    <rPh sb="51" eb="53">
      <t>ボキ</t>
    </rPh>
    <rPh sb="53" eb="55">
      <t>キチョウ</t>
    </rPh>
    <rPh sb="55" eb="56">
      <t>トウ</t>
    </rPh>
    <rPh sb="57" eb="61">
      <t>カイケイショリ</t>
    </rPh>
    <rPh sb="62" eb="65">
      <t>ホウジンカ</t>
    </rPh>
    <rPh sb="66" eb="67">
      <t>アラ</t>
    </rPh>
    <rPh sb="69" eb="71">
      <t>ハンロ</t>
    </rPh>
    <rPh sb="71" eb="73">
      <t>カクダイ</t>
    </rPh>
    <rPh sb="74" eb="76">
      <t>ケイエイ</t>
    </rPh>
    <rPh sb="76" eb="77">
      <t>ナイ</t>
    </rPh>
    <rPh sb="77" eb="79">
      <t>ヤクワリ</t>
    </rPh>
    <rPh sb="79" eb="81">
      <t>ブンタン</t>
    </rPh>
    <phoneticPr fontId="3"/>
  </si>
  <si>
    <t>近代化資金等の制度資金の融資を受けることを予定する場合は、予定年度、予定資金、予定貸付額等を記載</t>
    <rPh sb="0" eb="3">
      <t>キンダイカ</t>
    </rPh>
    <rPh sb="3" eb="5">
      <t>シキン</t>
    </rPh>
    <rPh sb="5" eb="6">
      <t>トウ</t>
    </rPh>
    <rPh sb="7" eb="9">
      <t>セイド</t>
    </rPh>
    <rPh sb="9" eb="11">
      <t>シキン</t>
    </rPh>
    <rPh sb="12" eb="14">
      <t>ユウシ</t>
    </rPh>
    <rPh sb="15" eb="16">
      <t>ウ</t>
    </rPh>
    <rPh sb="21" eb="23">
      <t>ヨテイ</t>
    </rPh>
    <rPh sb="25" eb="27">
      <t>バアイ</t>
    </rPh>
    <rPh sb="29" eb="31">
      <t>ヨテイ</t>
    </rPh>
    <rPh sb="31" eb="33">
      <t>ネンド</t>
    </rPh>
    <rPh sb="34" eb="36">
      <t>ヨテイ</t>
    </rPh>
    <rPh sb="36" eb="38">
      <t>シキン</t>
    </rPh>
    <rPh sb="39" eb="42">
      <t>ヨテイカ</t>
    </rPh>
    <rPh sb="42" eb="43">
      <t>ツ</t>
    </rPh>
    <rPh sb="43" eb="44">
      <t>ガク</t>
    </rPh>
    <rPh sb="44" eb="45">
      <t>トウ</t>
    </rPh>
    <rPh sb="46" eb="48">
      <t>キサイ</t>
    </rPh>
    <phoneticPr fontId="3"/>
  </si>
  <si>
    <t>人材確保に向けた就業規則等の整備、相続・経営継承に関する取組等を記載
①現状
②目標
③具体的な方策
例）家族間の役割分担、多様な人材の育成・定着に向けた取組　等</t>
    <rPh sb="0" eb="2">
      <t>ジンザイ</t>
    </rPh>
    <rPh sb="2" eb="4">
      <t>カクホ</t>
    </rPh>
    <rPh sb="5" eb="6">
      <t>ム</t>
    </rPh>
    <rPh sb="8" eb="10">
      <t>シュウギョウ</t>
    </rPh>
    <rPh sb="10" eb="12">
      <t>キソク</t>
    </rPh>
    <rPh sb="12" eb="13">
      <t>トウ</t>
    </rPh>
    <rPh sb="14" eb="16">
      <t>セイビ</t>
    </rPh>
    <rPh sb="17" eb="19">
      <t>ソウゾク</t>
    </rPh>
    <rPh sb="20" eb="22">
      <t>ケイエイ</t>
    </rPh>
    <rPh sb="22" eb="24">
      <t>ケイショウ</t>
    </rPh>
    <rPh sb="25" eb="26">
      <t>カン</t>
    </rPh>
    <rPh sb="28" eb="30">
      <t>トリクミ</t>
    </rPh>
    <rPh sb="30" eb="31">
      <t>トウ</t>
    </rPh>
    <rPh sb="32" eb="34">
      <t>キサイ</t>
    </rPh>
    <rPh sb="53" eb="56">
      <t>カゾクカン</t>
    </rPh>
    <rPh sb="57" eb="59">
      <t>ヤクワリ</t>
    </rPh>
    <rPh sb="59" eb="61">
      <t>ブンタン</t>
    </rPh>
    <rPh sb="62" eb="64">
      <t>タヨウ</t>
    </rPh>
    <rPh sb="65" eb="67">
      <t>ジンザイ</t>
    </rPh>
    <rPh sb="68" eb="70">
      <t>イクセイ</t>
    </rPh>
    <rPh sb="71" eb="73">
      <t>テイチャク</t>
    </rPh>
    <rPh sb="74" eb="75">
      <t>ム</t>
    </rPh>
    <rPh sb="77" eb="79">
      <t>トリクミ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</si>
</sst>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e\.m\.d;@"/>
    <numFmt numFmtId="177" formatCode="yyyy/m/d;@"/>
    <numFmt numFmtId="178" formatCode="yyyy&quot;年&quot;m&quot;月&quot;d&quot;日&quot;;@"/>
    <numFmt numFmtId="179" formatCode="#,##0_ "/>
    <numFmt numFmtId="180" formatCode="0_ "/>
  </numFmts>
  <fonts count="34">
    <font>
      <sz val="10"/>
      <color rgb="FF000000"/>
      <name val="Times New Roman"/>
      <charset val="204"/>
    </font>
    <font>
      <sz val="11"/>
      <color theme="1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color rgb="FF000000"/>
      <name val="ＭＳ 明朝"/>
      <family val="1"/>
      <charset val="128"/>
    </font>
    <font>
      <sz val="1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name val="ＭＳ 明朝"/>
      <family val="1"/>
      <charset val="128"/>
    </font>
    <font>
      <sz val="10"/>
      <color rgb="FF000000"/>
      <name val="Times New Roman"/>
      <family val="1"/>
    </font>
    <font>
      <sz val="9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0"/>
      <color rgb="FF000000"/>
      <name val="ＭＳ Ｐゴシック"/>
      <family val="1"/>
      <charset val="128"/>
    </font>
    <font>
      <sz val="14"/>
      <color rgb="FF000000"/>
      <name val="Times New Roman"/>
      <family val="1"/>
    </font>
    <font>
      <sz val="10"/>
      <color rgb="FF000000"/>
      <name val="ＭＳ Ｐゴシック"/>
      <family val="3"/>
      <charset val="128"/>
      <scheme val="minor"/>
    </font>
    <font>
      <sz val="14"/>
      <color rgb="FF00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0"/>
      <color rgb="FF000000"/>
      <name val="ＭＳ Ｐゴシック"/>
      <family val="3"/>
      <charset val="128"/>
      <scheme val="minor"/>
    </font>
    <font>
      <sz val="11"/>
      <color indexed="81"/>
      <name val="MS P ゴシック"/>
      <family val="3"/>
      <charset val="128"/>
    </font>
    <font>
      <sz val="12"/>
      <color indexed="81"/>
      <name val="MS P ゴシック"/>
      <family val="3"/>
      <charset val="128"/>
    </font>
    <font>
      <sz val="18"/>
      <color rgb="FF000000"/>
      <name val="Times New Roman"/>
      <family val="1"/>
    </font>
    <font>
      <sz val="16"/>
      <color rgb="FF000000"/>
      <name val="ＭＳ 明朝"/>
      <family val="1"/>
      <charset val="128"/>
    </font>
    <font>
      <sz val="8"/>
      <color rgb="FF00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10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rgb="FF000000"/>
      </bottom>
      <diagonal/>
    </border>
    <border>
      <left/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hair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8" fillId="0" borderId="0"/>
    <xf numFmtId="0" fontId="1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551">
    <xf numFmtId="0" fontId="0" fillId="0" borderId="0" xfId="0" applyFill="1" applyBorder="1" applyAlignment="1">
      <alignment horizontal="left" vertical="top"/>
    </xf>
    <xf numFmtId="0" fontId="4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28" xfId="0" applyFont="1" applyFill="1" applyBorder="1" applyAlignment="1">
      <alignment vertical="center" wrapText="1"/>
    </xf>
    <xf numFmtId="0" fontId="4" fillId="0" borderId="29" xfId="0" applyFont="1" applyFill="1" applyBorder="1" applyAlignment="1">
      <alignment vertical="center" wrapText="1"/>
    </xf>
    <xf numFmtId="0" fontId="4" fillId="0" borderId="25" xfId="0" applyFont="1" applyFill="1" applyBorder="1" applyAlignment="1">
      <alignment vertical="center" wrapText="1"/>
    </xf>
    <xf numFmtId="0" fontId="4" fillId="0" borderId="26" xfId="0" applyFont="1" applyFill="1" applyBorder="1" applyAlignment="1">
      <alignment vertical="center" wrapText="1"/>
    </xf>
    <xf numFmtId="0" fontId="4" fillId="0" borderId="27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31" xfId="0" applyFont="1" applyFill="1" applyBorder="1" applyAlignment="1">
      <alignment vertical="center" wrapText="1"/>
    </xf>
    <xf numFmtId="0" fontId="4" fillId="0" borderId="32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52" xfId="0" applyFont="1" applyFill="1" applyBorder="1" applyAlignment="1">
      <alignment vertical="center" wrapText="1"/>
    </xf>
    <xf numFmtId="0" fontId="4" fillId="0" borderId="57" xfId="0" applyFont="1" applyFill="1" applyBorder="1" applyAlignment="1">
      <alignment horizontal="left" vertical="center"/>
    </xf>
    <xf numFmtId="0" fontId="4" fillId="0" borderId="64" xfId="0" applyFont="1" applyFill="1" applyBorder="1" applyAlignment="1">
      <alignment vertical="center" wrapText="1"/>
    </xf>
    <xf numFmtId="0" fontId="4" fillId="0" borderId="67" xfId="0" applyFont="1" applyFill="1" applyBorder="1" applyAlignment="1">
      <alignment vertical="center" wrapText="1"/>
    </xf>
    <xf numFmtId="0" fontId="4" fillId="0" borderId="68" xfId="0" applyFont="1" applyFill="1" applyBorder="1" applyAlignment="1">
      <alignment vertical="center" wrapText="1"/>
    </xf>
    <xf numFmtId="0" fontId="4" fillId="0" borderId="55" xfId="0" applyFont="1" applyFill="1" applyBorder="1" applyAlignment="1">
      <alignment vertical="center" wrapText="1"/>
    </xf>
    <xf numFmtId="0" fontId="4" fillId="0" borderId="74" xfId="0" applyFont="1" applyFill="1" applyBorder="1" applyAlignment="1">
      <alignment vertical="center" wrapText="1"/>
    </xf>
    <xf numFmtId="0" fontId="4" fillId="0" borderId="77" xfId="0" applyFont="1" applyFill="1" applyBorder="1" applyAlignment="1">
      <alignment vertical="center" wrapText="1"/>
    </xf>
    <xf numFmtId="0" fontId="4" fillId="0" borderId="79" xfId="0" applyFont="1" applyFill="1" applyBorder="1" applyAlignment="1">
      <alignment vertical="center" wrapText="1"/>
    </xf>
    <xf numFmtId="0" fontId="4" fillId="0" borderId="46" xfId="0" applyFont="1" applyFill="1" applyBorder="1" applyAlignment="1">
      <alignment vertical="center" wrapText="1"/>
    </xf>
    <xf numFmtId="0" fontId="4" fillId="0" borderId="47" xfId="0" applyFont="1" applyFill="1" applyBorder="1" applyAlignment="1">
      <alignment vertical="center" wrapText="1"/>
    </xf>
    <xf numFmtId="0" fontId="4" fillId="0" borderId="66" xfId="0" applyFont="1" applyFill="1" applyBorder="1" applyAlignment="1">
      <alignment vertical="center" wrapText="1"/>
    </xf>
    <xf numFmtId="0" fontId="4" fillId="0" borderId="61" xfId="0" applyFont="1" applyFill="1" applyBorder="1" applyAlignment="1">
      <alignment vertical="center" wrapText="1"/>
    </xf>
    <xf numFmtId="0" fontId="4" fillId="0" borderId="72" xfId="0" applyFont="1" applyFill="1" applyBorder="1" applyAlignment="1">
      <alignment vertical="center" wrapText="1"/>
    </xf>
    <xf numFmtId="0" fontId="4" fillId="0" borderId="50" xfId="0" applyFont="1" applyFill="1" applyBorder="1" applyAlignment="1">
      <alignment vertical="center" wrapText="1"/>
    </xf>
    <xf numFmtId="0" fontId="4" fillId="0" borderId="83" xfId="0" applyFont="1" applyFill="1" applyBorder="1" applyAlignment="1">
      <alignment vertical="center" wrapText="1"/>
    </xf>
    <xf numFmtId="0" fontId="4" fillId="0" borderId="48" xfId="0" applyFont="1" applyFill="1" applyBorder="1" applyAlignment="1">
      <alignment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left" vertical="center"/>
    </xf>
    <xf numFmtId="0" fontId="4" fillId="0" borderId="85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2" fillId="0" borderId="19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vertical="center" wrapText="1"/>
    </xf>
    <xf numFmtId="0" fontId="4" fillId="0" borderId="87" xfId="0" applyFont="1" applyFill="1" applyBorder="1" applyAlignment="1">
      <alignment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33" xfId="0" applyFont="1" applyFill="1" applyBorder="1" applyAlignment="1">
      <alignment vertical="center" wrapText="1"/>
    </xf>
    <xf numFmtId="0" fontId="4" fillId="0" borderId="51" xfId="0" applyFont="1" applyFill="1" applyBorder="1" applyAlignment="1">
      <alignment vertical="center"/>
    </xf>
    <xf numFmtId="0" fontId="4" fillId="0" borderId="52" xfId="0" applyFont="1" applyFill="1" applyBorder="1" applyAlignment="1">
      <alignment vertical="center"/>
    </xf>
    <xf numFmtId="0" fontId="4" fillId="0" borderId="53" xfId="0" applyFont="1" applyFill="1" applyBorder="1" applyAlignment="1">
      <alignment vertical="center"/>
    </xf>
    <xf numFmtId="0" fontId="4" fillId="0" borderId="54" xfId="0" applyFont="1" applyFill="1" applyBorder="1" applyAlignment="1">
      <alignment vertical="center"/>
    </xf>
    <xf numFmtId="0" fontId="4" fillId="0" borderId="16" xfId="0" applyFont="1" applyFill="1" applyBorder="1" applyAlignment="1">
      <alignment vertical="center"/>
    </xf>
    <xf numFmtId="0" fontId="4" fillId="0" borderId="17" xfId="0" applyFont="1" applyFill="1" applyBorder="1" applyAlignment="1">
      <alignment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67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63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56" xfId="0" applyFont="1" applyFill="1" applyBorder="1" applyAlignment="1">
      <alignment vertical="center" wrapText="1"/>
    </xf>
    <xf numFmtId="0" fontId="4" fillId="0" borderId="94" xfId="0" applyFont="1" applyFill="1" applyBorder="1" applyAlignment="1">
      <alignment vertical="center" wrapText="1"/>
    </xf>
    <xf numFmtId="0" fontId="4" fillId="0" borderId="10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47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59" xfId="0" applyFont="1" applyFill="1" applyBorder="1" applyAlignment="1">
      <alignment vertical="center" wrapText="1"/>
    </xf>
    <xf numFmtId="0" fontId="4" fillId="0" borderId="59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 shrinkToFit="1"/>
    </xf>
    <xf numFmtId="0" fontId="13" fillId="2" borderId="10" xfId="0" applyFont="1" applyFill="1" applyBorder="1" applyAlignment="1">
      <alignment vertical="center" wrapText="1"/>
    </xf>
    <xf numFmtId="0" fontId="13" fillId="2" borderId="11" xfId="0" applyFont="1" applyFill="1" applyBorder="1" applyAlignment="1">
      <alignment vertical="center" wrapText="1"/>
    </xf>
    <xf numFmtId="0" fontId="13" fillId="2" borderId="14" xfId="0" applyFont="1" applyFill="1" applyBorder="1" applyAlignment="1">
      <alignment vertical="center" wrapText="1"/>
    </xf>
    <xf numFmtId="0" fontId="13" fillId="2" borderId="23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vertical="center"/>
    </xf>
    <xf numFmtId="0" fontId="13" fillId="2" borderId="12" xfId="0" applyFont="1" applyFill="1" applyBorder="1" applyAlignment="1">
      <alignment vertical="center"/>
    </xf>
    <xf numFmtId="0" fontId="18" fillId="0" borderId="23" xfId="0" applyFont="1" applyBorder="1" applyAlignment="1">
      <alignment vertical="center" wrapText="1"/>
    </xf>
    <xf numFmtId="0" fontId="19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shrinkToFit="1"/>
    </xf>
    <xf numFmtId="0" fontId="4" fillId="0" borderId="10" xfId="0" applyFont="1" applyFill="1" applyBorder="1" applyAlignment="1">
      <alignment horizontal="right" vertical="center"/>
    </xf>
    <xf numFmtId="0" fontId="5" fillId="0" borderId="13" xfId="0" applyFont="1" applyFill="1" applyBorder="1" applyAlignment="1">
      <alignment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right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19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shrinkToFit="1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45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47" xfId="0" applyFont="1" applyFill="1" applyBorder="1" applyAlignment="1">
      <alignment vertical="center" shrinkToFit="1"/>
    </xf>
    <xf numFmtId="0" fontId="5" fillId="0" borderId="48" xfId="0" applyFont="1" applyFill="1" applyBorder="1" applyAlignment="1">
      <alignment vertical="center" shrinkToFit="1"/>
    </xf>
    <xf numFmtId="0" fontId="2" fillId="0" borderId="44" xfId="0" applyFont="1" applyFill="1" applyBorder="1" applyAlignment="1">
      <alignment vertical="center" shrinkToFit="1"/>
    </xf>
    <xf numFmtId="0" fontId="2" fillId="0" borderId="91" xfId="0" applyFont="1" applyFill="1" applyBorder="1" applyAlignment="1">
      <alignment vertical="center" shrinkToFit="1"/>
    </xf>
    <xf numFmtId="0" fontId="8" fillId="0" borderId="0" xfId="0" applyFont="1" applyFill="1" applyBorder="1" applyAlignment="1">
      <alignment horizontal="left" vertical="top"/>
    </xf>
    <xf numFmtId="14" fontId="8" fillId="0" borderId="0" xfId="0" applyNumberFormat="1" applyFont="1" applyFill="1" applyBorder="1" applyAlignment="1">
      <alignment horizontal="left" vertical="top"/>
    </xf>
    <xf numFmtId="0" fontId="4" fillId="0" borderId="16" xfId="0" applyFont="1" applyFill="1" applyBorder="1" applyAlignment="1">
      <alignment vertical="center" shrinkToFit="1"/>
    </xf>
    <xf numFmtId="0" fontId="4" fillId="0" borderId="63" xfId="0" applyFont="1" applyFill="1" applyBorder="1" applyAlignment="1">
      <alignment vertical="center" shrinkToFit="1"/>
    </xf>
    <xf numFmtId="0" fontId="5" fillId="0" borderId="88" xfId="0" applyFont="1" applyFill="1" applyBorder="1" applyAlignment="1">
      <alignment vertical="center" shrinkToFit="1"/>
    </xf>
    <xf numFmtId="0" fontId="5" fillId="0" borderId="11" xfId="0" applyFont="1" applyFill="1" applyBorder="1" applyAlignment="1">
      <alignment vertical="center" shrinkToFit="1"/>
    </xf>
    <xf numFmtId="0" fontId="9" fillId="0" borderId="11" xfId="0" applyFont="1" applyFill="1" applyBorder="1" applyAlignment="1">
      <alignment vertical="center" wrapText="1" shrinkToFit="1"/>
    </xf>
    <xf numFmtId="0" fontId="5" fillId="0" borderId="65" xfId="0" applyFont="1" applyFill="1" applyBorder="1" applyAlignment="1">
      <alignment vertical="center" shrinkToFit="1"/>
    </xf>
    <xf numFmtId="0" fontId="2" fillId="0" borderId="10" xfId="0" applyFont="1" applyFill="1" applyBorder="1" applyAlignment="1">
      <alignment vertical="center" shrinkToFit="1"/>
    </xf>
    <xf numFmtId="0" fontId="2" fillId="0" borderId="65" xfId="0" applyFont="1" applyFill="1" applyBorder="1" applyAlignment="1">
      <alignment vertical="center" shrinkToFit="1"/>
    </xf>
    <xf numFmtId="0" fontId="2" fillId="0" borderId="43" xfId="0" applyFont="1" applyFill="1" applyBorder="1" applyAlignment="1">
      <alignment wrapText="1"/>
    </xf>
    <xf numFmtId="0" fontId="20" fillId="0" borderId="13" xfId="0" applyFont="1" applyFill="1" applyBorder="1" applyAlignment="1">
      <alignment horizontal="right" wrapText="1"/>
    </xf>
    <xf numFmtId="0" fontId="4" fillId="0" borderId="65" xfId="0" applyFont="1" applyFill="1" applyBorder="1" applyAlignment="1">
      <alignment vertical="center"/>
    </xf>
    <xf numFmtId="0" fontId="5" fillId="4" borderId="40" xfId="0" applyFont="1" applyFill="1" applyBorder="1" applyAlignment="1">
      <alignment horizontal="left" vertical="center" shrinkToFit="1"/>
    </xf>
    <xf numFmtId="0" fontId="5" fillId="4" borderId="19" xfId="0" applyFont="1" applyFill="1" applyBorder="1" applyAlignment="1">
      <alignment horizontal="left" vertical="center" shrinkToFit="1"/>
    </xf>
    <xf numFmtId="0" fontId="2" fillId="4" borderId="19" xfId="0" applyFont="1" applyFill="1" applyBorder="1" applyAlignment="1">
      <alignment vertical="center" shrinkToFit="1"/>
    </xf>
    <xf numFmtId="0" fontId="6" fillId="0" borderId="13" xfId="0" applyFont="1" applyFill="1" applyBorder="1" applyAlignment="1">
      <alignment vertical="center" wrapText="1"/>
    </xf>
    <xf numFmtId="0" fontId="5" fillId="0" borderId="47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top"/>
    </xf>
    <xf numFmtId="0" fontId="8" fillId="5" borderId="0" xfId="0" applyFont="1" applyFill="1" applyBorder="1" applyAlignment="1">
      <alignment horizontal="left" vertical="top"/>
    </xf>
    <xf numFmtId="14" fontId="13" fillId="0" borderId="11" xfId="0" applyNumberFormat="1" applyFont="1" applyFill="1" applyBorder="1" applyAlignment="1">
      <alignment vertical="center"/>
    </xf>
    <xf numFmtId="0" fontId="24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24" fillId="0" borderId="0" xfId="0" applyFont="1" applyFill="1" applyBorder="1" applyAlignment="1">
      <alignment horizontal="left" vertical="top"/>
    </xf>
    <xf numFmtId="0" fontId="24" fillId="0" borderId="23" xfId="0" applyFont="1" applyBorder="1" applyAlignment="1">
      <alignment horizontal="left" vertical="top"/>
    </xf>
    <xf numFmtId="0" fontId="24" fillId="0" borderId="23" xfId="0" applyFont="1" applyBorder="1" applyAlignment="1">
      <alignment horizontal="center" vertical="top" wrapText="1"/>
    </xf>
    <xf numFmtId="0" fontId="24" fillId="0" borderId="23" xfId="0" applyFont="1" applyBorder="1" applyAlignment="1">
      <alignment horizontal="center" vertical="top"/>
    </xf>
    <xf numFmtId="0" fontId="24" fillId="0" borderId="0" xfId="0" applyFont="1" applyAlignment="1">
      <alignment horizontal="right" vertical="top"/>
    </xf>
    <xf numFmtId="0" fontId="24" fillId="0" borderId="74" xfId="0" applyFont="1" applyBorder="1" applyAlignment="1">
      <alignment horizontal="left" vertical="top"/>
    </xf>
    <xf numFmtId="0" fontId="26" fillId="0" borderId="75" xfId="0" applyFont="1" applyBorder="1" applyAlignment="1">
      <alignment horizontal="right" vertical="top"/>
    </xf>
    <xf numFmtId="179" fontId="26" fillId="0" borderId="75" xfId="0" applyNumberFormat="1" applyFont="1" applyBorder="1" applyAlignment="1">
      <alignment horizontal="right" vertical="top"/>
    </xf>
    <xf numFmtId="180" fontId="24" fillId="0" borderId="90" xfId="0" applyNumberFormat="1" applyFont="1" applyBorder="1" applyAlignment="1">
      <alignment horizontal="right" vertical="top"/>
    </xf>
    <xf numFmtId="179" fontId="24" fillId="0" borderId="90" xfId="0" applyNumberFormat="1" applyFont="1" applyBorder="1" applyAlignment="1">
      <alignment horizontal="right" vertical="top"/>
    </xf>
    <xf numFmtId="179" fontId="24" fillId="0" borderId="105" xfId="0" applyNumberFormat="1" applyFont="1" applyBorder="1" applyAlignment="1">
      <alignment horizontal="right" vertical="top"/>
    </xf>
    <xf numFmtId="0" fontId="24" fillId="0" borderId="77" xfId="0" applyFont="1" applyBorder="1" applyAlignment="1">
      <alignment horizontal="left" vertical="top"/>
    </xf>
    <xf numFmtId="0" fontId="27" fillId="0" borderId="9" xfId="0" applyFont="1" applyBorder="1" applyAlignment="1">
      <alignment horizontal="right" vertical="top"/>
    </xf>
    <xf numFmtId="179" fontId="27" fillId="0" borderId="9" xfId="0" applyNumberFormat="1" applyFont="1" applyBorder="1" applyAlignment="1">
      <alignment horizontal="right" vertical="top"/>
    </xf>
    <xf numFmtId="180" fontId="24" fillId="0" borderId="9" xfId="0" applyNumberFormat="1" applyFont="1" applyBorder="1" applyAlignment="1">
      <alignment horizontal="right" vertical="top"/>
    </xf>
    <xf numFmtId="179" fontId="24" fillId="0" borderId="9" xfId="0" applyNumberFormat="1" applyFont="1" applyBorder="1" applyAlignment="1">
      <alignment horizontal="right" vertical="top"/>
    </xf>
    <xf numFmtId="179" fontId="24" fillId="0" borderId="78" xfId="0" applyNumberFormat="1" applyFont="1" applyBorder="1" applyAlignment="1">
      <alignment horizontal="right" vertical="top"/>
    </xf>
    <xf numFmtId="0" fontId="24" fillId="0" borderId="67" xfId="0" applyFont="1" applyBorder="1" applyAlignment="1">
      <alignment horizontal="right" vertical="top"/>
    </xf>
    <xf numFmtId="0" fontId="24" fillId="0" borderId="80" xfId="0" applyFont="1" applyBorder="1" applyAlignment="1">
      <alignment horizontal="right" vertical="top"/>
    </xf>
    <xf numFmtId="180" fontId="24" fillId="6" borderId="80" xfId="0" applyNumberFormat="1" applyFont="1" applyFill="1" applyBorder="1" applyAlignment="1">
      <alignment horizontal="right" vertical="top"/>
    </xf>
    <xf numFmtId="179" fontId="24" fillId="6" borderId="80" xfId="0" applyNumberFormat="1" applyFont="1" applyFill="1" applyBorder="1" applyAlignment="1">
      <alignment horizontal="right" vertical="top"/>
    </xf>
    <xf numFmtId="179" fontId="24" fillId="0" borderId="80" xfId="0" applyNumberFormat="1" applyFont="1" applyBorder="1" applyAlignment="1">
      <alignment horizontal="right" vertical="top"/>
    </xf>
    <xf numFmtId="179" fontId="28" fillId="0" borderId="54" xfId="0" applyNumberFormat="1" applyFont="1" applyBorder="1" applyAlignment="1">
      <alignment horizontal="right" vertical="top"/>
    </xf>
    <xf numFmtId="179" fontId="24" fillId="0" borderId="0" xfId="0" applyNumberFormat="1" applyFont="1" applyAlignment="1">
      <alignment horizontal="left" vertical="top"/>
    </xf>
    <xf numFmtId="180" fontId="24" fillId="0" borderId="0" xfId="0" applyNumberFormat="1" applyFont="1" applyAlignment="1">
      <alignment horizontal="right" vertical="top"/>
    </xf>
    <xf numFmtId="179" fontId="24" fillId="0" borderId="0" xfId="0" applyNumberFormat="1" applyFont="1" applyAlignment="1">
      <alignment horizontal="right" vertical="top"/>
    </xf>
    <xf numFmtId="180" fontId="24" fillId="0" borderId="75" xfId="0" applyNumberFormat="1" applyFont="1" applyBorder="1" applyAlignment="1">
      <alignment horizontal="right" vertical="top"/>
    </xf>
    <xf numFmtId="180" fontId="27" fillId="0" borderId="9" xfId="0" applyNumberFormat="1" applyFont="1" applyBorder="1" applyAlignment="1">
      <alignment horizontal="right" vertical="top"/>
    </xf>
    <xf numFmtId="179" fontId="24" fillId="0" borderId="54" xfId="0" applyNumberFormat="1" applyFont="1" applyBorder="1" applyAlignment="1">
      <alignment horizontal="right" vertical="top"/>
    </xf>
    <xf numFmtId="0" fontId="13" fillId="0" borderId="11" xfId="0" applyFont="1" applyFill="1" applyBorder="1" applyAlignment="1">
      <alignment vertical="center"/>
    </xf>
    <xf numFmtId="177" fontId="13" fillId="0" borderId="9" xfId="0" applyNumberFormat="1" applyFont="1" applyFill="1" applyBorder="1" applyAlignment="1">
      <alignment vertical="center"/>
    </xf>
    <xf numFmtId="0" fontId="13" fillId="0" borderId="9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left" vertical="top" wrapText="1"/>
    </xf>
    <xf numFmtId="178" fontId="10" fillId="0" borderId="0" xfId="0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 wrapText="1"/>
    </xf>
    <xf numFmtId="0" fontId="4" fillId="0" borderId="45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0" fontId="4" fillId="0" borderId="44" xfId="0" applyFont="1" applyFill="1" applyBorder="1" applyAlignment="1">
      <alignment horizontal="left" vertical="center"/>
    </xf>
    <xf numFmtId="0" fontId="4" fillId="0" borderId="45" xfId="0" applyFont="1" applyFill="1" applyBorder="1" applyAlignment="1">
      <alignment horizontal="left" vertical="center"/>
    </xf>
    <xf numFmtId="0" fontId="5" fillId="0" borderId="43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shrinkToFit="1"/>
    </xf>
    <xf numFmtId="0" fontId="31" fillId="0" borderId="0" xfId="0" applyNumberFormat="1" applyFont="1" applyFill="1" applyBorder="1" applyAlignment="1">
      <alignment horizontal="left" vertical="top"/>
    </xf>
    <xf numFmtId="0" fontId="4" fillId="0" borderId="44" xfId="0" applyFont="1" applyFill="1" applyBorder="1" applyAlignment="1">
      <alignment vertical="center" wrapText="1"/>
    </xf>
    <xf numFmtId="0" fontId="31" fillId="0" borderId="44" xfId="0" applyNumberFormat="1" applyFont="1" applyFill="1" applyBorder="1" applyAlignment="1">
      <alignment horizontal="left" vertical="top"/>
    </xf>
    <xf numFmtId="0" fontId="13" fillId="3" borderId="9" xfId="0" applyFont="1" applyFill="1" applyBorder="1" applyAlignment="1">
      <alignment vertical="center"/>
    </xf>
    <xf numFmtId="0" fontId="0" fillId="3" borderId="9" xfId="0" applyFill="1" applyBorder="1" applyAlignment="1">
      <alignment horizontal="left" vertical="top"/>
    </xf>
    <xf numFmtId="178" fontId="13" fillId="3" borderId="9" xfId="0" applyNumberFormat="1" applyFont="1" applyFill="1" applyBorder="1" applyAlignment="1">
      <alignment horizontal="right" vertical="center"/>
    </xf>
    <xf numFmtId="0" fontId="8" fillId="3" borderId="19" xfId="0" applyFont="1" applyFill="1" applyBorder="1" applyAlignment="1">
      <alignment horizontal="left" vertical="top"/>
    </xf>
    <xf numFmtId="0" fontId="13" fillId="3" borderId="9" xfId="0" applyFont="1" applyFill="1" applyBorder="1" applyAlignment="1">
      <alignment horizontal="center" vertical="center"/>
    </xf>
    <xf numFmtId="3" fontId="13" fillId="3" borderId="9" xfId="0" applyNumberFormat="1" applyFont="1" applyFill="1" applyBorder="1" applyAlignment="1">
      <alignment horizontal="center" vertical="center"/>
    </xf>
    <xf numFmtId="177" fontId="13" fillId="3" borderId="10" xfId="0" applyNumberFormat="1" applyFont="1" applyFill="1" applyBorder="1" applyAlignment="1">
      <alignment vertical="center"/>
    </xf>
    <xf numFmtId="177" fontId="10" fillId="3" borderId="0" xfId="0" applyNumberFormat="1" applyFont="1" applyFill="1" applyBorder="1" applyAlignment="1">
      <alignment horizontal="left" vertical="top"/>
    </xf>
    <xf numFmtId="0" fontId="13" fillId="3" borderId="9" xfId="0" applyFont="1" applyFill="1" applyBorder="1" applyAlignment="1" applyProtection="1">
      <alignment vertical="center"/>
      <protection hidden="1"/>
    </xf>
    <xf numFmtId="0" fontId="8" fillId="3" borderId="0" xfId="0" applyFont="1" applyFill="1" applyBorder="1" applyAlignment="1">
      <alignment horizontal="left" vertical="top"/>
    </xf>
    <xf numFmtId="0" fontId="31" fillId="0" borderId="0" xfId="0" applyNumberFormat="1" applyFont="1" applyFill="1" applyBorder="1" applyAlignment="1">
      <alignment horizontal="right" vertical="top"/>
    </xf>
    <xf numFmtId="0" fontId="5" fillId="0" borderId="13" xfId="0" applyFont="1" applyFill="1" applyBorder="1" applyAlignment="1">
      <alignment horizontal="left" vertical="center"/>
    </xf>
    <xf numFmtId="0" fontId="32" fillId="0" borderId="77" xfId="0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center" vertical="center" wrapText="1"/>
    </xf>
    <xf numFmtId="0" fontId="21" fillId="0" borderId="77" xfId="0" applyFont="1" applyFill="1" applyBorder="1" applyAlignment="1">
      <alignment horizontal="center" vertical="center" wrapText="1"/>
    </xf>
    <xf numFmtId="0" fontId="4" fillId="0" borderId="8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left" vertical="center" wrapText="1"/>
    </xf>
    <xf numFmtId="0" fontId="20" fillId="0" borderId="31" xfId="0" applyFont="1" applyFill="1" applyBorder="1" applyAlignment="1">
      <alignment horizontal="left" vertical="center" wrapText="1"/>
    </xf>
    <xf numFmtId="0" fontId="20" fillId="0" borderId="33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shrinkToFit="1"/>
    </xf>
    <xf numFmtId="0" fontId="4" fillId="0" borderId="38" xfId="0" applyFont="1" applyFill="1" applyBorder="1" applyAlignment="1">
      <alignment horizontal="center" vertical="center" shrinkToFit="1"/>
    </xf>
    <xf numFmtId="0" fontId="2" fillId="0" borderId="86" xfId="0" applyFont="1" applyFill="1" applyBorder="1" applyAlignment="1">
      <alignment horizontal="center" vertical="center" wrapText="1"/>
    </xf>
    <xf numFmtId="0" fontId="2" fillId="0" borderId="84" xfId="0" applyFont="1" applyFill="1" applyBorder="1" applyAlignment="1">
      <alignment horizontal="center" vertical="center" wrapText="1"/>
    </xf>
    <xf numFmtId="0" fontId="11" fillId="0" borderId="86" xfId="0" applyFont="1" applyFill="1" applyBorder="1" applyAlignment="1">
      <alignment horizontal="center" vertical="center" wrapText="1" shrinkToFit="1"/>
    </xf>
    <xf numFmtId="0" fontId="11" fillId="0" borderId="13" xfId="0" applyFont="1" applyFill="1" applyBorder="1" applyAlignment="1">
      <alignment horizontal="center" vertical="center" wrapText="1" shrinkToFit="1"/>
    </xf>
    <xf numFmtId="0" fontId="11" fillId="0" borderId="84" xfId="0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wrapText="1" shrinkToFit="1"/>
    </xf>
    <xf numFmtId="0" fontId="11" fillId="0" borderId="6" xfId="0" applyFont="1" applyFill="1" applyBorder="1" applyAlignment="1">
      <alignment horizontal="center" vertical="center" wrapText="1" shrinkToFit="1"/>
    </xf>
    <xf numFmtId="0" fontId="11" fillId="0" borderId="7" xfId="0" applyFont="1" applyFill="1" applyBorder="1" applyAlignment="1">
      <alignment horizontal="center" vertical="center" wrapText="1" shrinkToFi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4" fillId="0" borderId="102" xfId="0" applyFont="1" applyFill="1" applyBorder="1" applyAlignment="1">
      <alignment horizontal="center" vertical="center" wrapText="1"/>
    </xf>
    <xf numFmtId="0" fontId="4" fillId="0" borderId="103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vertical="center" shrinkToFit="1"/>
    </xf>
    <xf numFmtId="0" fontId="2" fillId="0" borderId="78" xfId="0" applyFont="1" applyFill="1" applyBorder="1" applyAlignment="1">
      <alignment vertical="center" shrinkToFit="1"/>
    </xf>
    <xf numFmtId="0" fontId="2" fillId="0" borderId="80" xfId="0" applyFont="1" applyFill="1" applyBorder="1" applyAlignment="1">
      <alignment vertical="center" shrinkToFit="1"/>
    </xf>
    <xf numFmtId="0" fontId="2" fillId="0" borderId="81" xfId="0" applyFont="1" applyFill="1" applyBorder="1" applyAlignment="1">
      <alignment vertical="center" shrinkToFit="1"/>
    </xf>
    <xf numFmtId="0" fontId="4" fillId="0" borderId="69" xfId="0" applyFont="1" applyFill="1" applyBorder="1" applyAlignment="1">
      <alignment horizontal="left" vertical="center"/>
    </xf>
    <xf numFmtId="0" fontId="4" fillId="0" borderId="70" xfId="0" applyFont="1" applyFill="1" applyBorder="1" applyAlignment="1">
      <alignment horizontal="left" vertical="center"/>
    </xf>
    <xf numFmtId="0" fontId="4" fillId="0" borderId="71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10" fillId="0" borderId="85" xfId="0" applyFont="1" applyFill="1" applyBorder="1" applyAlignment="1">
      <alignment horizontal="center" vertical="center" wrapText="1" shrinkToFit="1"/>
    </xf>
    <xf numFmtId="0" fontId="2" fillId="0" borderId="58" xfId="0" applyFont="1" applyFill="1" applyBorder="1" applyAlignment="1">
      <alignment vertical="center" wrapText="1"/>
    </xf>
    <xf numFmtId="0" fontId="2" fillId="0" borderId="59" xfId="0" applyFont="1" applyFill="1" applyBorder="1" applyAlignment="1">
      <alignment vertical="center" wrapText="1"/>
    </xf>
    <xf numFmtId="0" fontId="2" fillId="0" borderId="60" xfId="0" applyFont="1" applyFill="1" applyBorder="1" applyAlignment="1">
      <alignment vertical="center" wrapText="1"/>
    </xf>
    <xf numFmtId="0" fontId="2" fillId="0" borderId="69" xfId="0" applyFont="1" applyFill="1" applyBorder="1" applyAlignment="1">
      <alignment horizontal="left" vertical="center" wrapText="1"/>
    </xf>
    <xf numFmtId="0" fontId="2" fillId="0" borderId="70" xfId="0" applyFont="1" applyFill="1" applyBorder="1" applyAlignment="1">
      <alignment horizontal="left" vertical="center" wrapText="1"/>
    </xf>
    <xf numFmtId="0" fontId="2" fillId="0" borderId="71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9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89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91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4" fillId="0" borderId="99" xfId="0" applyFont="1" applyFill="1" applyBorder="1" applyAlignment="1">
      <alignment horizontal="center" vertical="center" wrapText="1"/>
    </xf>
    <xf numFmtId="0" fontId="4" fillId="0" borderId="97" xfId="0" applyFont="1" applyFill="1" applyBorder="1" applyAlignment="1">
      <alignment horizontal="center" vertical="center" wrapText="1"/>
    </xf>
    <xf numFmtId="0" fontId="4" fillId="0" borderId="9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0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5" fillId="0" borderId="51" xfId="0" applyFont="1" applyFill="1" applyBorder="1" applyAlignment="1">
      <alignment horizontal="center" vertical="center" wrapText="1" shrinkToFit="1"/>
    </xf>
    <xf numFmtId="0" fontId="5" fillId="0" borderId="52" xfId="0" applyFont="1" applyFill="1" applyBorder="1" applyAlignment="1">
      <alignment horizontal="center" vertical="center" wrapText="1" shrinkToFit="1"/>
    </xf>
    <xf numFmtId="0" fontId="5" fillId="0" borderId="53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 wrapText="1"/>
    </xf>
    <xf numFmtId="0" fontId="2" fillId="0" borderId="70" xfId="0" applyFont="1" applyFill="1" applyBorder="1" applyAlignment="1">
      <alignment horizontal="center" vertical="center" wrapText="1"/>
    </xf>
    <xf numFmtId="0" fontId="2" fillId="0" borderId="71" xfId="0" applyFont="1" applyFill="1" applyBorder="1" applyAlignment="1">
      <alignment horizontal="center" vertical="center" wrapText="1"/>
    </xf>
    <xf numFmtId="0" fontId="2" fillId="0" borderId="75" xfId="0" applyFont="1" applyFill="1" applyBorder="1" applyAlignment="1">
      <alignment vertical="center" wrapText="1" shrinkToFit="1"/>
    </xf>
    <xf numFmtId="0" fontId="2" fillId="0" borderId="76" xfId="0" applyFont="1" applyFill="1" applyBorder="1" applyAlignment="1">
      <alignment vertical="center" wrapText="1" shrinkToFit="1"/>
    </xf>
    <xf numFmtId="0" fontId="4" fillId="0" borderId="58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10" fillId="0" borderId="67" xfId="0" applyFont="1" applyFill="1" applyBorder="1" applyAlignment="1">
      <alignment horizontal="center" vertical="center" wrapText="1"/>
    </xf>
    <xf numFmtId="0" fontId="10" fillId="0" borderId="52" xfId="0" applyFont="1" applyFill="1" applyBorder="1" applyAlignment="1">
      <alignment horizontal="center" vertical="center" wrapText="1"/>
    </xf>
    <xf numFmtId="0" fontId="10" fillId="0" borderId="53" xfId="0" applyFont="1" applyFill="1" applyBorder="1" applyAlignment="1">
      <alignment horizontal="center" vertical="center" wrapText="1"/>
    </xf>
    <xf numFmtId="0" fontId="4" fillId="0" borderId="64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8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78" xfId="0" applyFont="1" applyFill="1" applyBorder="1" applyAlignment="1">
      <alignment horizontal="center" vertical="center"/>
    </xf>
    <xf numFmtId="0" fontId="4" fillId="0" borderId="75" xfId="0" applyFont="1" applyFill="1" applyBorder="1" applyAlignment="1">
      <alignment horizontal="center" vertical="center"/>
    </xf>
    <xf numFmtId="0" fontId="4" fillId="0" borderId="76" xfId="0" applyFont="1" applyFill="1" applyBorder="1" applyAlignment="1">
      <alignment horizontal="center" vertical="center"/>
    </xf>
    <xf numFmtId="0" fontId="4" fillId="0" borderId="80" xfId="0" applyFont="1" applyFill="1" applyBorder="1" applyAlignment="1">
      <alignment horizontal="center" vertical="center"/>
    </xf>
    <xf numFmtId="0" fontId="4" fillId="0" borderId="8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wrapText="1" shrinkToFit="1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9" xfId="0" applyNumberFormat="1" applyFont="1" applyFill="1" applyBorder="1" applyAlignment="1">
      <alignment horizontal="center" vertical="center"/>
    </xf>
    <xf numFmtId="0" fontId="4" fillId="0" borderId="90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vertical="center" wrapText="1"/>
    </xf>
    <xf numFmtId="0" fontId="6" fillId="0" borderId="47" xfId="0" applyFont="1" applyFill="1" applyBorder="1" applyAlignment="1">
      <alignment vertical="center" wrapText="1"/>
    </xf>
    <xf numFmtId="0" fontId="6" fillId="0" borderId="48" xfId="0" applyFont="1" applyFill="1" applyBorder="1" applyAlignment="1">
      <alignment vertical="center" wrapText="1"/>
    </xf>
    <xf numFmtId="0" fontId="2" fillId="0" borderId="39" xfId="0" applyFont="1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right" vertical="center"/>
    </xf>
    <xf numFmtId="0" fontId="4" fillId="0" borderId="19" xfId="0" applyFont="1" applyFill="1" applyBorder="1" applyAlignment="1">
      <alignment horizontal="right" vertical="center"/>
    </xf>
    <xf numFmtId="0" fontId="4" fillId="0" borderId="65" xfId="0" applyFont="1" applyFill="1" applyBorder="1" applyAlignment="1">
      <alignment horizontal="right" vertical="center"/>
    </xf>
    <xf numFmtId="0" fontId="4" fillId="0" borderId="51" xfId="0" applyFont="1" applyFill="1" applyBorder="1" applyAlignment="1">
      <alignment horizontal="right" vertical="center"/>
    </xf>
    <xf numFmtId="0" fontId="4" fillId="0" borderId="52" xfId="0" applyFont="1" applyFill="1" applyBorder="1" applyAlignment="1">
      <alignment horizontal="right" vertical="center"/>
    </xf>
    <xf numFmtId="0" fontId="4" fillId="0" borderId="54" xfId="0" applyFont="1" applyFill="1" applyBorder="1" applyAlignment="1">
      <alignment horizontal="right" vertical="center"/>
    </xf>
    <xf numFmtId="0" fontId="2" fillId="0" borderId="26" xfId="0" applyFont="1" applyFill="1" applyBorder="1" applyAlignment="1">
      <alignment horizontal="right" vertical="center" wrapText="1"/>
    </xf>
    <xf numFmtId="0" fontId="2" fillId="0" borderId="27" xfId="0" applyFont="1" applyFill="1" applyBorder="1" applyAlignment="1">
      <alignment horizontal="right" vertical="center" wrapText="1"/>
    </xf>
    <xf numFmtId="0" fontId="2" fillId="0" borderId="25" xfId="0" applyFont="1" applyFill="1" applyBorder="1" applyAlignment="1">
      <alignment horizontal="right" vertical="center" wrapText="1"/>
    </xf>
    <xf numFmtId="0" fontId="2" fillId="0" borderId="93" xfId="0" applyFont="1" applyFill="1" applyBorder="1" applyAlignment="1">
      <alignment horizontal="right" vertical="center" wrapText="1"/>
    </xf>
    <xf numFmtId="0" fontId="2" fillId="0" borderId="73" xfId="0" applyFont="1" applyFill="1" applyBorder="1" applyAlignment="1">
      <alignment horizontal="right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92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106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0" borderId="47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vertical="center" wrapText="1"/>
    </xf>
    <xf numFmtId="0" fontId="2" fillId="0" borderId="40" xfId="0" applyFont="1" applyFill="1" applyBorder="1" applyAlignment="1">
      <alignment vertical="center" wrapText="1"/>
    </xf>
    <xf numFmtId="0" fontId="2" fillId="0" borderId="41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6" fillId="0" borderId="102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/>
    </xf>
    <xf numFmtId="0" fontId="2" fillId="0" borderId="88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 shrinkToFi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shrinkToFit="1"/>
    </xf>
    <xf numFmtId="0" fontId="10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right" vertical="center" wrapText="1" shrinkToFit="1"/>
    </xf>
    <xf numFmtId="0" fontId="4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 wrapText="1"/>
    </xf>
    <xf numFmtId="0" fontId="5" fillId="0" borderId="16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 shrinkToFit="1"/>
    </xf>
    <xf numFmtId="0" fontId="2" fillId="0" borderId="0" xfId="0" applyFont="1" applyFill="1" applyBorder="1" applyAlignment="1">
      <alignment horizontal="center" vertical="center" wrapText="1" shrinkToFit="1"/>
    </xf>
    <xf numFmtId="178" fontId="21" fillId="0" borderId="47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39" xfId="0" applyFont="1" applyFill="1" applyBorder="1" applyAlignment="1">
      <alignment horizontal="right" vertical="center" shrinkToFit="1"/>
    </xf>
    <xf numFmtId="0" fontId="4" fillId="0" borderId="40" xfId="0" applyFont="1" applyFill="1" applyBorder="1" applyAlignment="1">
      <alignment horizontal="right" vertical="center" shrinkToFit="1"/>
    </xf>
    <xf numFmtId="0" fontId="4" fillId="4" borderId="40" xfId="0" applyFont="1" applyFill="1" applyBorder="1" applyAlignment="1">
      <alignment horizontal="center" vertical="center" shrinkToFit="1"/>
    </xf>
    <xf numFmtId="0" fontId="5" fillId="0" borderId="82" xfId="0" applyFont="1" applyFill="1" applyBorder="1" applyAlignment="1">
      <alignment horizontal="center" vertical="center" shrinkToFit="1"/>
    </xf>
    <xf numFmtId="0" fontId="5" fillId="0" borderId="40" xfId="0" applyFont="1" applyFill="1" applyBorder="1" applyAlignment="1">
      <alignment horizontal="center" vertical="center" shrinkToFit="1"/>
    </xf>
    <xf numFmtId="0" fontId="4" fillId="4" borderId="10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0" borderId="60" xfId="0" applyFont="1" applyFill="1" applyBorder="1" applyAlignment="1">
      <alignment horizontal="center" vertical="center"/>
    </xf>
    <xf numFmtId="0" fontId="4" fillId="4" borderId="101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57" xfId="0" applyFont="1" applyFill="1" applyBorder="1" applyAlignment="1">
      <alignment horizontal="center" vertical="center"/>
    </xf>
    <xf numFmtId="0" fontId="5" fillId="0" borderId="85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center" vertical="center" wrapText="1" shrinkToFit="1"/>
    </xf>
    <xf numFmtId="0" fontId="2" fillId="0" borderId="13" xfId="0" applyFont="1" applyFill="1" applyBorder="1" applyAlignment="1">
      <alignment horizontal="center" vertical="center" wrapText="1" shrinkToFit="1"/>
    </xf>
    <xf numFmtId="0" fontId="2" fillId="0" borderId="14" xfId="0" applyFont="1" applyFill="1" applyBorder="1" applyAlignment="1">
      <alignment horizontal="center" vertical="center" wrapText="1" shrinkToFit="1"/>
    </xf>
    <xf numFmtId="0" fontId="4" fillId="0" borderId="85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0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5" fillId="0" borderId="86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horizontal="center" vertical="center" shrinkToFit="1"/>
    </xf>
    <xf numFmtId="0" fontId="2" fillId="0" borderId="45" xfId="0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wrapText="1"/>
    </xf>
    <xf numFmtId="0" fontId="20" fillId="0" borderId="12" xfId="0" applyFont="1" applyFill="1" applyBorder="1" applyAlignment="1">
      <alignment horizontal="center" wrapText="1"/>
    </xf>
    <xf numFmtId="0" fontId="20" fillId="0" borderId="13" xfId="0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 wrapText="1"/>
    </xf>
    <xf numFmtId="0" fontId="4" fillId="0" borderId="7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center" vertical="center" shrinkToFit="1"/>
    </xf>
    <xf numFmtId="0" fontId="2" fillId="0" borderId="14" xfId="0" applyFont="1" applyFill="1" applyBorder="1" applyAlignment="1">
      <alignment horizontal="center" vertical="center" shrinkToFit="1"/>
    </xf>
    <xf numFmtId="0" fontId="4" fillId="0" borderId="65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shrinkToFit="1"/>
    </xf>
    <xf numFmtId="0" fontId="2" fillId="0" borderId="69" xfId="0" applyFont="1" applyFill="1" applyBorder="1" applyAlignment="1">
      <alignment vertical="center" wrapText="1"/>
    </xf>
    <xf numFmtId="0" fontId="2" fillId="0" borderId="70" xfId="0" applyFont="1" applyFill="1" applyBorder="1" applyAlignment="1">
      <alignment vertical="center" wrapText="1"/>
    </xf>
    <xf numFmtId="0" fontId="2" fillId="0" borderId="71" xfId="0" applyFont="1" applyFill="1" applyBorder="1" applyAlignment="1">
      <alignment vertical="center" wrapText="1"/>
    </xf>
    <xf numFmtId="0" fontId="4" fillId="0" borderId="53" xfId="0" applyFont="1" applyFill="1" applyBorder="1" applyAlignment="1">
      <alignment horizontal="right" vertical="center"/>
    </xf>
    <xf numFmtId="0" fontId="2" fillId="0" borderId="67" xfId="0" applyFont="1" applyFill="1" applyBorder="1" applyAlignment="1">
      <alignment horizontal="center" vertical="center" wrapText="1"/>
    </xf>
    <xf numFmtId="0" fontId="2" fillId="0" borderId="52" xfId="0" applyFont="1" applyFill="1" applyBorder="1" applyAlignment="1">
      <alignment horizontal="center" vertical="center" wrapText="1"/>
    </xf>
    <xf numFmtId="0" fontId="2" fillId="0" borderId="53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0" fontId="2" fillId="0" borderId="19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4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4" borderId="96" xfId="0" applyFont="1" applyFill="1" applyBorder="1" applyAlignment="1">
      <alignment horizontal="center" vertical="center" wrapText="1"/>
    </xf>
    <xf numFmtId="0" fontId="4" fillId="4" borderId="95" xfId="0" applyFont="1" applyFill="1" applyBorder="1" applyAlignment="1">
      <alignment horizontal="center" vertical="center" wrapText="1"/>
    </xf>
    <xf numFmtId="0" fontId="4" fillId="4" borderId="104" xfId="0" applyFont="1" applyFill="1" applyBorder="1" applyAlignment="1">
      <alignment horizontal="center" vertical="center" wrapText="1"/>
    </xf>
    <xf numFmtId="0" fontId="4" fillId="4" borderId="98" xfId="0" applyFont="1" applyFill="1" applyBorder="1" applyAlignment="1">
      <alignment horizontal="center" vertical="center" wrapText="1"/>
    </xf>
    <xf numFmtId="0" fontId="4" fillId="0" borderId="64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43" xfId="0" applyFont="1" applyFill="1" applyBorder="1" applyAlignment="1">
      <alignment horizontal="left" vertical="center" wrapText="1"/>
    </xf>
    <xf numFmtId="0" fontId="4" fillId="0" borderId="4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45" xfId="0" applyFont="1" applyFill="1" applyBorder="1" applyAlignment="1">
      <alignment horizontal="left" vertical="center" wrapText="1"/>
    </xf>
    <xf numFmtId="0" fontId="4" fillId="0" borderId="46" xfId="0" applyFont="1" applyFill="1" applyBorder="1" applyAlignment="1">
      <alignment horizontal="left" vertical="center" wrapText="1"/>
    </xf>
    <xf numFmtId="0" fontId="4" fillId="0" borderId="47" xfId="0" applyFont="1" applyFill="1" applyBorder="1" applyAlignment="1">
      <alignment horizontal="left" vertical="center" wrapText="1"/>
    </xf>
    <xf numFmtId="0" fontId="4" fillId="0" borderId="48" xfId="0" applyFont="1" applyFill="1" applyBorder="1" applyAlignment="1">
      <alignment horizontal="left" vertical="center" wrapText="1"/>
    </xf>
    <xf numFmtId="0" fontId="4" fillId="0" borderId="51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4" fillId="0" borderId="67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0" fontId="4" fillId="0" borderId="64" xfId="1" applyFont="1" applyBorder="1" applyAlignment="1">
      <alignment horizontal="left" vertical="center"/>
    </xf>
    <xf numFmtId="0" fontId="4" fillId="0" borderId="19" xfId="1" applyFont="1" applyBorder="1" applyAlignment="1">
      <alignment horizontal="left" vertical="center"/>
    </xf>
    <xf numFmtId="0" fontId="4" fillId="0" borderId="11" xfId="1" applyFont="1" applyBorder="1" applyAlignment="1">
      <alignment horizontal="left" vertical="center"/>
    </xf>
    <xf numFmtId="0" fontId="4" fillId="0" borderId="107" xfId="0" applyFont="1" applyFill="1" applyBorder="1" applyAlignment="1">
      <alignment horizontal="center" vertical="center" wrapText="1"/>
    </xf>
    <xf numFmtId="0" fontId="4" fillId="0" borderId="94" xfId="0" applyFont="1" applyFill="1" applyBorder="1" applyAlignment="1">
      <alignment horizontal="center" vertical="center" wrapText="1"/>
    </xf>
    <xf numFmtId="0" fontId="4" fillId="0" borderId="6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left" vertical="center"/>
    </xf>
    <xf numFmtId="0" fontId="4" fillId="0" borderId="44" xfId="0" applyFont="1" applyFill="1" applyBorder="1" applyAlignment="1">
      <alignment horizontal="left" vertical="center"/>
    </xf>
    <xf numFmtId="0" fontId="4" fillId="0" borderId="46" xfId="0" applyFont="1" applyFill="1" applyBorder="1" applyAlignment="1">
      <alignment horizontal="left" vertical="center"/>
    </xf>
    <xf numFmtId="0" fontId="4" fillId="0" borderId="47" xfId="0" applyFont="1" applyFill="1" applyBorder="1" applyAlignment="1">
      <alignment horizontal="left" vertical="center"/>
    </xf>
    <xf numFmtId="0" fontId="4" fillId="0" borderId="48" xfId="0" applyFont="1" applyFill="1" applyBorder="1" applyAlignment="1">
      <alignment horizontal="left" vertical="center"/>
    </xf>
    <xf numFmtId="0" fontId="4" fillId="0" borderId="10" xfId="0" applyNumberFormat="1" applyFont="1" applyFill="1" applyBorder="1" applyAlignment="1">
      <alignment horizontal="left" vertical="center"/>
    </xf>
    <xf numFmtId="0" fontId="4" fillId="0" borderId="19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center" vertical="top" wrapText="1"/>
    </xf>
    <xf numFmtId="0" fontId="19" fillId="2" borderId="0" xfId="0" applyFont="1" applyFill="1" applyBorder="1" applyAlignment="1">
      <alignment horizontal="center" vertical="center"/>
    </xf>
    <xf numFmtId="0" fontId="0" fillId="2" borderId="91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 wrapText="1"/>
    </xf>
    <xf numFmtId="0" fontId="13" fillId="2" borderId="85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right" vertical="center" wrapText="1"/>
    </xf>
    <xf numFmtId="0" fontId="13" fillId="2" borderId="85" xfId="0" applyFont="1" applyFill="1" applyBorder="1" applyAlignment="1">
      <alignment horizontal="right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92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0" fontId="13" fillId="3" borderId="92" xfId="0" applyFont="1" applyFill="1" applyBorder="1" applyAlignment="1">
      <alignment horizontal="center" vertical="center" wrapText="1"/>
    </xf>
    <xf numFmtId="0" fontId="13" fillId="3" borderId="85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176" fontId="13" fillId="2" borderId="23" xfId="0" applyNumberFormat="1" applyFont="1" applyFill="1" applyBorder="1" applyAlignment="1">
      <alignment horizontal="center" vertical="center" wrapText="1"/>
    </xf>
    <xf numFmtId="176" fontId="13" fillId="2" borderId="85" xfId="0" applyNumberFormat="1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2" borderId="92" xfId="0" applyFont="1" applyFill="1" applyBorder="1" applyAlignment="1">
      <alignment horizontal="center" vertical="center"/>
    </xf>
    <xf numFmtId="0" fontId="13" fillId="2" borderId="85" xfId="0" applyFont="1" applyFill="1" applyBorder="1" applyAlignment="1">
      <alignment horizontal="center" vertical="center"/>
    </xf>
    <xf numFmtId="0" fontId="13" fillId="2" borderId="91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 textRotation="255" wrapText="1"/>
    </xf>
    <xf numFmtId="0" fontId="13" fillId="2" borderId="85" xfId="0" applyFont="1" applyFill="1" applyBorder="1" applyAlignment="1">
      <alignment horizontal="center" vertical="center" textRotation="255" wrapText="1"/>
    </xf>
    <xf numFmtId="0" fontId="22" fillId="0" borderId="0" xfId="0" applyFont="1" applyFill="1" applyBorder="1" applyAlignment="1">
      <alignment horizontal="center" vertical="top"/>
    </xf>
  </cellXfs>
  <cellStyles count="4">
    <cellStyle name="桁区切り 2" xfId="3" xr:uid="{D8FB34F7-DE27-41F2-A367-3524DCF982BF}"/>
    <cellStyle name="標準" xfId="0" builtinId="0"/>
    <cellStyle name="標準 2" xfId="1" xr:uid="{00000000-0005-0000-0000-000001000000}"/>
    <cellStyle name="標準 3" xfId="2" xr:uid="{54841A5F-1E5A-4A35-B0AB-17F736BD5F27}"/>
  </cellStyles>
  <dxfs count="1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208731</xdr:colOff>
      <xdr:row>10</xdr:row>
      <xdr:rowOff>355293</xdr:rowOff>
    </xdr:from>
    <xdr:to>
      <xdr:col>38</xdr:col>
      <xdr:colOff>467237</xdr:colOff>
      <xdr:row>11</xdr:row>
      <xdr:rowOff>300191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64F1EDF-F7F6-47DF-927A-95627431C6F3}"/>
            </a:ext>
          </a:extLst>
        </xdr:cNvPr>
        <xdr:cNvSpPr txBox="1"/>
      </xdr:nvSpPr>
      <xdr:spPr>
        <a:xfrm>
          <a:off x="13062360" y="2905535"/>
          <a:ext cx="1876732" cy="323850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FF00"/>
              </a:solidFill>
            </a:rPr>
            <a:t>営農形態はプルダウン選択</a:t>
          </a:r>
        </a:p>
      </xdr:txBody>
    </xdr:sp>
    <xdr:clientData/>
  </xdr:twoCellAnchor>
  <xdr:twoCellAnchor>
    <xdr:from>
      <xdr:col>36</xdr:col>
      <xdr:colOff>491613</xdr:colOff>
      <xdr:row>2</xdr:row>
      <xdr:rowOff>109486</xdr:rowOff>
    </xdr:from>
    <xdr:to>
      <xdr:col>40</xdr:col>
      <xdr:colOff>457712</xdr:colOff>
      <xdr:row>6</xdr:row>
      <xdr:rowOff>174112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E87BE36-6FA4-4CF5-8D39-694E319740D0}"/>
            </a:ext>
          </a:extLst>
        </xdr:cNvPr>
        <xdr:cNvSpPr txBox="1"/>
      </xdr:nvSpPr>
      <xdr:spPr>
        <a:xfrm>
          <a:off x="13345242" y="365534"/>
          <a:ext cx="2772389" cy="1211723"/>
        </a:xfrm>
        <a:prstGeom prst="rect">
          <a:avLst/>
        </a:prstGeom>
        <a:solidFill>
          <a:srgbClr val="FF0000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rgbClr val="FFFF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数式があるのでここに文字を入力しないこと</a:t>
          </a:r>
          <a:endParaRPr kumimoji="1" lang="en-US" altLang="ja-JP" sz="1100" b="1" i="0" u="none" strike="noStrike" kern="0" cap="none" spc="0" normalizeH="0" baseline="0" noProof="0">
            <a:ln>
              <a:noFill/>
            </a:ln>
            <a:solidFill>
              <a:srgbClr val="FFFF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1" i="0" u="none" strike="noStrike" kern="0" cap="none" spc="0" normalizeH="0" baseline="0" noProof="0">
            <a:ln>
              <a:noFill/>
            </a:ln>
            <a:solidFill>
              <a:srgbClr val="FFFF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515989</xdr:colOff>
      <xdr:row>4</xdr:row>
      <xdr:rowOff>112662</xdr:rowOff>
    </xdr:from>
    <xdr:to>
      <xdr:col>43</xdr:col>
      <xdr:colOff>321392</xdr:colOff>
      <xdr:row>8</xdr:row>
      <xdr:rowOff>51210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4121B64-34A1-4348-AF1B-DED98BB7BAAB}"/>
            </a:ext>
          </a:extLst>
        </xdr:cNvPr>
        <xdr:cNvSpPr txBox="1"/>
      </xdr:nvSpPr>
      <xdr:spPr>
        <a:xfrm>
          <a:off x="14987844" y="880807"/>
          <a:ext cx="2775564" cy="1208548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100" b="1">
              <a:solidFill>
                <a:srgbClr val="FFFF00"/>
              </a:solidFill>
            </a:rPr>
            <a:t>数式があるのでここに文字を入力しないこと</a:t>
          </a:r>
          <a:endParaRPr kumimoji="1" lang="en-US" altLang="ja-JP" sz="1100" b="1">
            <a:solidFill>
              <a:srgbClr val="FFFF00"/>
            </a:solidFill>
          </a:endParaRPr>
        </a:p>
        <a:p>
          <a:endParaRPr kumimoji="1" lang="ja-JP" altLang="en-US" sz="1100" b="1">
            <a:solidFill>
              <a:srgbClr val="FFFF00"/>
            </a:solidFill>
          </a:endParaRPr>
        </a:p>
      </xdr:txBody>
    </xdr:sp>
    <xdr:clientData/>
  </xdr:twoCellAnchor>
  <xdr:twoCellAnchor>
    <xdr:from>
      <xdr:col>1</xdr:col>
      <xdr:colOff>68520</xdr:colOff>
      <xdr:row>1</xdr:row>
      <xdr:rowOff>112662</xdr:rowOff>
    </xdr:from>
    <xdr:to>
      <xdr:col>16</xdr:col>
      <xdr:colOff>153629</xdr:colOff>
      <xdr:row>3</xdr:row>
      <xdr:rowOff>20485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9099BCD-9910-58CC-728F-F1F7E8FE3A37}"/>
            </a:ext>
          </a:extLst>
        </xdr:cNvPr>
        <xdr:cNvSpPr txBox="1"/>
      </xdr:nvSpPr>
      <xdr:spPr>
        <a:xfrm>
          <a:off x="662552" y="112662"/>
          <a:ext cx="5052448" cy="419920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FF00"/>
              </a:solidFill>
            </a:rPr>
            <a:t>黄色塗りつぶしセルは自動計算のため入力しない</a:t>
          </a:r>
        </a:p>
      </xdr:txBody>
    </xdr:sp>
    <xdr:clientData/>
  </xdr:twoCellAnchor>
  <xdr:twoCellAnchor>
    <xdr:from>
      <xdr:col>35</xdr:col>
      <xdr:colOff>64626</xdr:colOff>
      <xdr:row>17</xdr:row>
      <xdr:rowOff>153631</xdr:rowOff>
    </xdr:from>
    <xdr:to>
      <xdr:col>37</xdr:col>
      <xdr:colOff>734245</xdr:colOff>
      <xdr:row>20</xdr:row>
      <xdr:rowOff>194598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0F09E29-C7BA-3C14-47C3-2647701CAA6F}"/>
            </a:ext>
          </a:extLst>
        </xdr:cNvPr>
        <xdr:cNvSpPr txBox="1"/>
      </xdr:nvSpPr>
      <xdr:spPr>
        <a:xfrm>
          <a:off x="12324223" y="4680566"/>
          <a:ext cx="1857683" cy="932016"/>
        </a:xfrm>
        <a:prstGeom prst="rect">
          <a:avLst/>
        </a:prstGeom>
        <a:solidFill>
          <a:srgbClr val="FFFFC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年間労働時間、主たる従事者の人数は（参考）経営の構成からの自動計算になってます</a:t>
          </a:r>
        </a:p>
      </xdr:txBody>
    </xdr:sp>
    <xdr:clientData/>
  </xdr:twoCellAnchor>
  <xdr:twoCellAnchor>
    <xdr:from>
      <xdr:col>35</xdr:col>
      <xdr:colOff>140125</xdr:colOff>
      <xdr:row>57</xdr:row>
      <xdr:rowOff>17849</xdr:rowOff>
    </xdr:from>
    <xdr:to>
      <xdr:col>39</xdr:col>
      <xdr:colOff>106224</xdr:colOff>
      <xdr:row>65</xdr:row>
      <xdr:rowOff>147131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EEEAD652-5BDA-47E4-A58A-F411356CB7D1}"/>
            </a:ext>
          </a:extLst>
        </xdr:cNvPr>
        <xdr:cNvSpPr txBox="1"/>
      </xdr:nvSpPr>
      <xdr:spPr>
        <a:xfrm>
          <a:off x="12577054" y="14645528"/>
          <a:ext cx="2769170" cy="1939032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100" b="1">
              <a:solidFill>
                <a:srgbClr val="FFFF00"/>
              </a:solidFill>
            </a:rPr>
            <a:t>数式があるのでここに文字を入力しないこと</a:t>
          </a:r>
          <a:endParaRPr kumimoji="1" lang="en-US" altLang="ja-JP" sz="1100" b="1">
            <a:solidFill>
              <a:srgbClr val="FFFF00"/>
            </a:solidFill>
          </a:endParaRPr>
        </a:p>
        <a:p>
          <a:endParaRPr kumimoji="1" lang="ja-JP" altLang="en-US" sz="1100" b="1">
            <a:solidFill>
              <a:srgbClr val="FFFF00"/>
            </a:solidFill>
          </a:endParaRPr>
        </a:p>
      </xdr:txBody>
    </xdr:sp>
    <xdr:clientData/>
  </xdr:twoCellAnchor>
  <xdr:twoCellAnchor>
    <xdr:from>
      <xdr:col>36</xdr:col>
      <xdr:colOff>263832</xdr:colOff>
      <xdr:row>9</xdr:row>
      <xdr:rowOff>187529</xdr:rowOff>
    </xdr:from>
    <xdr:to>
      <xdr:col>39</xdr:col>
      <xdr:colOff>122903</xdr:colOff>
      <xdr:row>11</xdr:row>
      <xdr:rowOff>252873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D11BE25-7194-4F11-A632-0EF777853071}"/>
            </a:ext>
          </a:extLst>
        </xdr:cNvPr>
        <xdr:cNvSpPr txBox="1"/>
      </xdr:nvSpPr>
      <xdr:spPr>
        <a:xfrm>
          <a:off x="13117461" y="2481723"/>
          <a:ext cx="2071329" cy="700344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FF00"/>
              </a:solidFill>
            </a:rPr>
            <a:t>営農形態はプルダウン選択</a:t>
          </a:r>
          <a:endParaRPr kumimoji="1" lang="en-US" altLang="ja-JP" sz="1100" b="1">
            <a:solidFill>
              <a:srgbClr val="FFFF00"/>
            </a:solidFill>
          </a:endParaRPr>
        </a:p>
        <a:p>
          <a:r>
            <a:rPr lang="ja-JP" altLang="ja-JP" sz="1100" b="1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プルダウンで選択した営農形態の左に☑が自動で入ります</a:t>
          </a:r>
          <a:endParaRPr lang="ja-JP" altLang="ja-JP" sz="1100">
            <a:solidFill>
              <a:srgbClr val="FFFF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BR98"/>
  <sheetViews>
    <sheetView showGridLines="0" tabSelected="1" view="pageBreakPreview" topLeftCell="A2" zoomScale="93" zoomScaleNormal="100" zoomScaleSheetLayoutView="93" workbookViewId="0">
      <selection activeCell="N61" sqref="N61:O61"/>
    </sheetView>
  </sheetViews>
  <sheetFormatPr defaultColWidth="9.296875" defaultRowHeight="14"/>
  <cols>
    <col min="1" max="1" width="9.296875" style="5"/>
    <col min="2" max="2" width="1.5" style="40" customWidth="1"/>
    <col min="3" max="20" width="5.5" style="5" customWidth="1"/>
    <col min="21" max="34" width="5.796875" style="5" customWidth="1"/>
    <col min="35" max="35" width="2.296875" style="5" customWidth="1"/>
    <col min="36" max="37" width="9.296875" style="5"/>
    <col min="38" max="38" width="16.19921875" style="5" bestFit="1" customWidth="1"/>
    <col min="39" max="16384" width="9.296875" style="5"/>
  </cols>
  <sheetData>
    <row r="1" spans="2:70" ht="20.149999999999999" hidden="1" customHeight="1">
      <c r="D1" s="2"/>
      <c r="E1" s="2"/>
      <c r="F1" s="2"/>
      <c r="G1" s="2"/>
      <c r="Q1" s="2"/>
      <c r="T1" s="9"/>
      <c r="AG1" s="289"/>
      <c r="AH1" s="289"/>
    </row>
    <row r="2" spans="2:70" ht="20.149999999999999" customHeight="1">
      <c r="C2" s="6"/>
    </row>
    <row r="3" spans="2:70" ht="20.149999999999999" customHeight="1">
      <c r="C3" s="306" t="s">
        <v>274</v>
      </c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  <c r="AH3" s="306"/>
    </row>
    <row r="4" spans="2:70" ht="20.149999999999999" customHeight="1" thickBot="1">
      <c r="T4" s="7"/>
      <c r="AF4" s="418" t="s">
        <v>271</v>
      </c>
      <c r="AG4" s="418"/>
      <c r="AH4" s="418"/>
      <c r="AL4" s="124" t="e">
        <f>DATE(YEAR(AF4)+5, MONTH(AF4), DAY(AF4)-1)</f>
        <v>#VALUE!</v>
      </c>
    </row>
    <row r="5" spans="2:70" ht="25" customHeight="1">
      <c r="C5" s="27"/>
      <c r="D5" s="310" t="s">
        <v>19</v>
      </c>
      <c r="E5" s="310"/>
      <c r="F5" s="310"/>
      <c r="G5" s="310"/>
      <c r="H5" s="310"/>
      <c r="I5" s="311"/>
      <c r="L5" s="312" t="s">
        <v>63</v>
      </c>
      <c r="M5" s="324" t="s">
        <v>64</v>
      </c>
      <c r="N5" s="325"/>
      <c r="O5" s="325"/>
      <c r="P5" s="326"/>
      <c r="Q5" s="329" t="s">
        <v>279</v>
      </c>
      <c r="R5" s="329"/>
      <c r="S5" s="329"/>
      <c r="T5" s="329"/>
      <c r="U5" s="329"/>
      <c r="V5" s="329"/>
      <c r="W5" s="329"/>
      <c r="X5" s="329"/>
      <c r="Y5" s="338"/>
      <c r="Z5" s="338"/>
      <c r="AA5" s="338"/>
      <c r="AB5" s="329" t="s">
        <v>62</v>
      </c>
      <c r="AC5" s="329"/>
      <c r="AD5" s="329"/>
      <c r="AE5" s="329"/>
      <c r="AF5" s="329"/>
      <c r="AG5" s="329"/>
      <c r="AH5" s="330"/>
      <c r="AI5" s="40"/>
      <c r="AL5" s="5" t="e">
        <f>YEAR(AL4)</f>
        <v>#VALUE!</v>
      </c>
      <c r="AM5" s="6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</row>
    <row r="6" spans="2:70" ht="25" customHeight="1">
      <c r="C6" s="205" t="s">
        <v>270</v>
      </c>
      <c r="D6" s="254" t="s">
        <v>87</v>
      </c>
      <c r="E6" s="254"/>
      <c r="F6" s="254"/>
      <c r="G6" s="254"/>
      <c r="H6" s="254"/>
      <c r="I6" s="255"/>
      <c r="L6" s="313"/>
      <c r="M6" s="321" t="s">
        <v>65</v>
      </c>
      <c r="N6" s="322"/>
      <c r="O6" s="322"/>
      <c r="P6" s="323"/>
      <c r="Q6" s="335" t="s">
        <v>281</v>
      </c>
      <c r="R6" s="319"/>
      <c r="S6" s="319"/>
      <c r="T6" s="319"/>
      <c r="U6" s="319"/>
      <c r="V6" s="319"/>
      <c r="W6" s="319"/>
      <c r="X6" s="319"/>
      <c r="Y6" s="333" t="s">
        <v>2</v>
      </c>
      <c r="Z6" s="333"/>
      <c r="AA6" s="333"/>
      <c r="AB6" s="327"/>
      <c r="AC6" s="327"/>
      <c r="AD6" s="327"/>
      <c r="AE6" s="327"/>
      <c r="AF6" s="327"/>
      <c r="AG6" s="327"/>
      <c r="AH6" s="328"/>
      <c r="AI6" s="40"/>
      <c r="AJ6" s="40"/>
      <c r="AM6" s="306"/>
      <c r="AN6" s="306"/>
      <c r="AO6" s="306"/>
      <c r="AP6" s="306"/>
      <c r="AQ6" s="306"/>
      <c r="AR6" s="306"/>
      <c r="AS6" s="306"/>
      <c r="AT6" s="306"/>
      <c r="AU6" s="306"/>
      <c r="AV6" s="306"/>
      <c r="AW6" s="306"/>
      <c r="AX6" s="306"/>
      <c r="AY6" s="306"/>
      <c r="AZ6" s="306"/>
      <c r="BA6" s="306"/>
      <c r="BB6" s="306"/>
      <c r="BC6" s="306"/>
      <c r="BD6" s="306"/>
      <c r="BE6" s="306"/>
      <c r="BF6" s="306"/>
      <c r="BG6" s="306"/>
      <c r="BH6" s="306"/>
      <c r="BI6" s="306"/>
      <c r="BJ6" s="306"/>
      <c r="BK6" s="306"/>
      <c r="BL6" s="306"/>
      <c r="BM6" s="306"/>
      <c r="BN6" s="306"/>
      <c r="BO6" s="306"/>
      <c r="BP6" s="306"/>
      <c r="BQ6" s="306"/>
      <c r="BR6" s="306"/>
    </row>
    <row r="7" spans="2:70" ht="25" customHeight="1">
      <c r="C7" s="28"/>
      <c r="D7" s="254" t="s">
        <v>20</v>
      </c>
      <c r="E7" s="254"/>
      <c r="F7" s="254"/>
      <c r="G7" s="254"/>
      <c r="H7" s="254"/>
      <c r="I7" s="255"/>
      <c r="L7" s="313"/>
      <c r="M7" s="318" t="s">
        <v>74</v>
      </c>
      <c r="N7" s="319"/>
      <c r="O7" s="319"/>
      <c r="P7" s="320"/>
      <c r="Q7" s="336" t="s">
        <v>282</v>
      </c>
      <c r="R7" s="337"/>
      <c r="S7" s="337"/>
      <c r="T7" s="337"/>
      <c r="U7" s="337"/>
      <c r="V7" s="337"/>
      <c r="W7" s="337"/>
      <c r="X7" s="337"/>
      <c r="Y7" s="334" t="s">
        <v>68</v>
      </c>
      <c r="Z7" s="334"/>
      <c r="AA7" s="334"/>
      <c r="AB7" s="327"/>
      <c r="AC7" s="327"/>
      <c r="AD7" s="327"/>
      <c r="AE7" s="327"/>
      <c r="AF7" s="327"/>
      <c r="AG7" s="327"/>
      <c r="AH7" s="328"/>
      <c r="AI7" s="40"/>
      <c r="AJ7" s="40"/>
      <c r="AL7" s="5" t="str">
        <f>IF(ISNUMBER(SEARCH("農事組合法人", Q7)), "農事組合法人",
 IF(ISNUMBER(SEARCH("特例有限会社", Q7)), "特例有限会社",
 IF(ISNUMBER(SEARCH("株式会社", Q7)), "株式会社",
 IF(ISNUMBER(SEARCH("合同会社", Q7)), "合同会社",
 IF(ISNUMBER(SEARCH("合名会社", Q7)), "合名会社",
 IF(ISNUMBER(SEARCH("NPO法人", Q7)), "NPO法人",
 IF(ISNUMBER(SEARCH("社会福祉法人", Q7)), "社会福祉法人", "")))))))</f>
        <v/>
      </c>
      <c r="AM7" s="40"/>
      <c r="AN7" s="40" t="str">
        <f>SUBSTITUTE(
  SUBSTITUTE(
    SUBSTITUTE(
      SUBSTITUTE(
        SUBSTITUTE(
          SUBSTITUTE(
            SUBSTITUTE(Q7, "農事組合法人", ""),
            "特例有限会社", ""),
          "株式会社", ""),
        "合同会社", ""),
      "合名会社", ""),
    "NPO法人", ""),
  "社会福祉法人", "")</f>
        <v>山田太郎</v>
      </c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7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7"/>
    </row>
    <row r="8" spans="2:70" ht="25" customHeight="1" thickBot="1">
      <c r="C8" s="29"/>
      <c r="D8" s="256" t="s">
        <v>1</v>
      </c>
      <c r="E8" s="256"/>
      <c r="F8" s="256"/>
      <c r="G8" s="256"/>
      <c r="H8" s="256"/>
      <c r="I8" s="257"/>
      <c r="L8" s="314"/>
      <c r="M8" s="315" t="s">
        <v>66</v>
      </c>
      <c r="N8" s="316"/>
      <c r="O8" s="316"/>
      <c r="P8" s="317"/>
      <c r="Q8" s="331" t="s">
        <v>280</v>
      </c>
      <c r="R8" s="331"/>
      <c r="S8" s="331"/>
      <c r="T8" s="331"/>
      <c r="U8" s="331"/>
      <c r="V8" s="331"/>
      <c r="W8" s="331"/>
      <c r="X8" s="331"/>
      <c r="Y8" s="331" t="s">
        <v>3</v>
      </c>
      <c r="Z8" s="331"/>
      <c r="AA8" s="331"/>
      <c r="AB8" s="331"/>
      <c r="AC8" s="331"/>
      <c r="AD8" s="331"/>
      <c r="AE8" s="331"/>
      <c r="AF8" s="331"/>
      <c r="AG8" s="331"/>
      <c r="AH8" s="332"/>
      <c r="AL8" s="182"/>
      <c r="AM8" s="191"/>
      <c r="AN8" s="399"/>
      <c r="AO8" s="399"/>
      <c r="AP8" s="399"/>
      <c r="AQ8" s="399"/>
      <c r="AR8" s="399"/>
      <c r="AS8" s="399"/>
      <c r="AT8" s="40"/>
      <c r="AU8" s="40"/>
      <c r="AV8" s="400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  <c r="BQ8" s="271"/>
      <c r="BR8" s="271"/>
    </row>
    <row r="9" spans="2:70" ht="20.149999999999999" customHeight="1">
      <c r="C9" s="17"/>
      <c r="D9" s="304"/>
      <c r="E9" s="304"/>
      <c r="F9" s="304"/>
      <c r="G9" s="304"/>
      <c r="H9" s="304"/>
      <c r="U9" s="8"/>
      <c r="AM9" s="17"/>
      <c r="AN9" s="401"/>
      <c r="AO9" s="401"/>
      <c r="AP9" s="401"/>
      <c r="AQ9" s="401"/>
      <c r="AR9" s="401"/>
      <c r="AS9" s="401"/>
      <c r="AT9" s="40"/>
      <c r="AU9" s="40"/>
      <c r="AV9" s="400"/>
      <c r="AW9" s="402"/>
      <c r="AX9" s="402"/>
      <c r="AY9" s="402"/>
      <c r="AZ9" s="402"/>
      <c r="BA9" s="271"/>
      <c r="BB9" s="271"/>
      <c r="BC9" s="271"/>
      <c r="BD9" s="271"/>
      <c r="BE9" s="271"/>
      <c r="BF9" s="271"/>
      <c r="BG9" s="271"/>
      <c r="BH9" s="271"/>
      <c r="BI9" s="403"/>
      <c r="BJ9" s="403"/>
      <c r="BK9" s="403"/>
      <c r="BL9" s="271"/>
      <c r="BM9" s="271"/>
      <c r="BN9" s="271"/>
      <c r="BO9" s="271"/>
      <c r="BP9" s="271"/>
      <c r="BQ9" s="271"/>
      <c r="BR9" s="271"/>
    </row>
    <row r="10" spans="2:70" ht="20.149999999999999" customHeight="1" thickBot="1">
      <c r="C10" s="305" t="s">
        <v>12</v>
      </c>
      <c r="D10" s="305"/>
      <c r="E10" s="305"/>
      <c r="F10" s="305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5"/>
      <c r="AA10" s="305"/>
      <c r="AB10" s="305"/>
      <c r="AC10" s="305"/>
      <c r="AD10" s="305"/>
      <c r="AE10" s="305"/>
      <c r="AF10" s="305"/>
      <c r="AG10" s="305"/>
      <c r="AH10" s="305"/>
      <c r="AM10" s="17"/>
      <c r="AN10" s="401"/>
      <c r="AO10" s="401"/>
      <c r="AP10" s="401"/>
      <c r="AQ10" s="401"/>
      <c r="AR10" s="401"/>
      <c r="AS10" s="401"/>
      <c r="AT10" s="40"/>
      <c r="AU10" s="40"/>
      <c r="AV10" s="400"/>
      <c r="AW10" s="400"/>
      <c r="AX10" s="271"/>
      <c r="AY10" s="271"/>
      <c r="AZ10" s="271"/>
      <c r="BA10" s="404"/>
      <c r="BB10" s="404"/>
      <c r="BC10" s="404"/>
      <c r="BD10" s="404"/>
      <c r="BE10" s="404"/>
      <c r="BF10" s="404"/>
      <c r="BG10" s="404"/>
      <c r="BH10" s="404"/>
      <c r="BI10" s="405"/>
      <c r="BJ10" s="405"/>
      <c r="BK10" s="405"/>
      <c r="BL10" s="271"/>
      <c r="BM10" s="271"/>
      <c r="BN10" s="271"/>
      <c r="BO10" s="271"/>
      <c r="BP10" s="271"/>
      <c r="BQ10" s="271"/>
      <c r="BR10" s="271"/>
    </row>
    <row r="11" spans="2:70" ht="30" customHeight="1" thickBot="1">
      <c r="C11" s="307" t="s">
        <v>13</v>
      </c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  <c r="AH11" s="309"/>
      <c r="AM11" s="17"/>
      <c r="AN11" s="401"/>
      <c r="AO11" s="401"/>
      <c r="AP11" s="401"/>
      <c r="AQ11" s="401"/>
      <c r="AR11" s="401"/>
      <c r="AS11" s="401"/>
      <c r="AT11" s="40"/>
      <c r="AU11" s="40"/>
      <c r="AV11" s="400"/>
      <c r="AW11" s="406"/>
      <c r="AX11" s="406"/>
      <c r="AY11" s="406"/>
      <c r="AZ11" s="406"/>
      <c r="BA11" s="271" t="s">
        <v>67</v>
      </c>
      <c r="BB11" s="271"/>
      <c r="BC11" s="271"/>
      <c r="BD11" s="271"/>
      <c r="BE11" s="271"/>
      <c r="BF11" s="271"/>
      <c r="BG11" s="271"/>
      <c r="BH11" s="271"/>
      <c r="BI11" s="271"/>
      <c r="BJ11" s="271"/>
      <c r="BK11" s="271"/>
      <c r="BL11" s="271"/>
      <c r="BM11" s="271"/>
      <c r="BN11" s="271"/>
      <c r="BO11" s="271"/>
      <c r="BP11" s="271"/>
      <c r="BQ11" s="271"/>
      <c r="BR11" s="271"/>
    </row>
    <row r="12" spans="2:70" ht="25" customHeight="1" thickBot="1">
      <c r="C12" s="264" t="s">
        <v>79</v>
      </c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6"/>
      <c r="AL12" s="96"/>
      <c r="AM12" s="17"/>
      <c r="AN12" s="304"/>
      <c r="AO12" s="304"/>
      <c r="AP12" s="304"/>
      <c r="AQ12" s="304"/>
      <c r="AR12" s="304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8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</row>
    <row r="13" spans="2:70" ht="20.149999999999999" customHeight="1" thickBot="1">
      <c r="C13" s="267" t="s">
        <v>17</v>
      </c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268"/>
      <c r="AE13" s="268"/>
      <c r="AF13" s="268"/>
      <c r="AG13" s="268"/>
      <c r="AH13" s="269"/>
      <c r="AK13" s="271" t="s">
        <v>262</v>
      </c>
      <c r="AL13" s="271"/>
      <c r="AM13" s="271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</row>
    <row r="14" spans="2:70" ht="20.149999999999999" customHeight="1">
      <c r="C14" s="261" t="s">
        <v>14</v>
      </c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62"/>
      <c r="S14" s="421" t="s">
        <v>170</v>
      </c>
      <c r="T14" s="422"/>
      <c r="U14" s="422"/>
      <c r="V14" s="422"/>
      <c r="W14" s="422"/>
      <c r="X14" s="422"/>
      <c r="Y14" s="423" t="e">
        <f>AL5</f>
        <v>#VALUE!</v>
      </c>
      <c r="Z14" s="423"/>
      <c r="AA14" s="423"/>
      <c r="AB14" s="125" t="s">
        <v>171</v>
      </c>
      <c r="AC14" s="125"/>
      <c r="AD14" s="125"/>
      <c r="AE14" s="125"/>
      <c r="AF14" s="125"/>
      <c r="AG14" s="125"/>
      <c r="AH14" s="126"/>
      <c r="AK14" s="96" t="s">
        <v>260</v>
      </c>
      <c r="AL14" s="117"/>
      <c r="AM14" s="95" t="s">
        <v>261</v>
      </c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</row>
    <row r="15" spans="2:70" ht="20.149999999999999" customHeight="1">
      <c r="B15" s="116"/>
      <c r="C15" s="190" t="str">
        <f>IF(TEXT($AK$15,"@")=TEXT(D15,"@"),"☑","")</f>
        <v/>
      </c>
      <c r="D15" s="100" t="s">
        <v>243</v>
      </c>
      <c r="E15" s="190" t="str">
        <f>IF(TEXT($AK$15,"@")=TEXT(F15,"@"),"☑","")</f>
        <v/>
      </c>
      <c r="F15" s="118" t="s">
        <v>246</v>
      </c>
      <c r="G15" s="190" t="str">
        <f>IF(TEXT($AK$15,"@")=TEXT(H15,"@"),"☑","")</f>
        <v/>
      </c>
      <c r="H15" s="118" t="s">
        <v>255</v>
      </c>
      <c r="I15" s="100"/>
      <c r="J15" s="100"/>
      <c r="K15" s="190" t="str">
        <f>IF(TEXT($AK$15,"@")=TEXT(L15,"@"),"☑","")</f>
        <v/>
      </c>
      <c r="L15" s="118" t="s">
        <v>256</v>
      </c>
      <c r="M15" s="100"/>
      <c r="N15" s="203" t="str">
        <f>IF(TEXT($AK$15,"@")=TEXT(O15,"@"),"☑","")</f>
        <v>☑</v>
      </c>
      <c r="O15" s="117" t="s">
        <v>254</v>
      </c>
      <c r="Q15" s="100"/>
      <c r="R15" s="188"/>
      <c r="S15" s="190" t="str">
        <f>IF(TEXT($AM$15,"@")=TEXT(T15,"@"),"☑","")</f>
        <v/>
      </c>
      <c r="T15" s="100" t="s">
        <v>243</v>
      </c>
      <c r="U15" s="190" t="str">
        <f>IF(TEXT($AM$15,"@")=TEXT(V15,"@"),"☑","")</f>
        <v/>
      </c>
      <c r="V15" s="118" t="s">
        <v>246</v>
      </c>
      <c r="W15" s="190" t="str">
        <f>IF(TEXT($AM$15,"@")=TEXT(X15,"@"),"☑","")</f>
        <v/>
      </c>
      <c r="X15" s="118" t="s">
        <v>255</v>
      </c>
      <c r="Y15" s="100"/>
      <c r="Z15" s="100"/>
      <c r="AA15" s="190" t="str">
        <f>IF(TEXT($AM$15,"@")=TEXT(AB15,"@"),"☑","")</f>
        <v/>
      </c>
      <c r="AB15" s="118" t="s">
        <v>256</v>
      </c>
      <c r="AC15" s="100"/>
      <c r="AD15" s="203" t="str">
        <f>IF(TEXT($AM$15,"@")=TEXT(AE15,"@"),"☑","")</f>
        <v/>
      </c>
      <c r="AE15" s="117" t="s">
        <v>254</v>
      </c>
      <c r="AF15" s="180"/>
      <c r="AG15" s="100"/>
      <c r="AH15" s="188"/>
      <c r="AK15" s="96" t="s">
        <v>163</v>
      </c>
      <c r="AL15" s="189"/>
      <c r="AM15" s="180" t="s">
        <v>258</v>
      </c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/>
      <c r="AZ15" s="189"/>
      <c r="BA15" s="189"/>
      <c r="BB15" s="189"/>
      <c r="BC15" s="189"/>
      <c r="BD15" s="189"/>
      <c r="BE15" s="189"/>
      <c r="BF15" s="189"/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</row>
    <row r="16" spans="2:70" ht="20.149999999999999" customHeight="1">
      <c r="B16" s="182"/>
      <c r="C16" s="190" t="str">
        <f>IF(TEXT($AK$15,"@")=TEXT(D16,"@"),"☑","")</f>
        <v/>
      </c>
      <c r="D16" s="117" t="s">
        <v>244</v>
      </c>
      <c r="E16" s="97"/>
      <c r="F16" s="190" t="str">
        <f>IF(TEXT($AK$15,"@")=TEXT(G16,"@"),"☑","")</f>
        <v/>
      </c>
      <c r="G16" s="117" t="s">
        <v>247</v>
      </c>
      <c r="H16" s="117"/>
      <c r="I16" s="190" t="str">
        <f>IF(TEXT($AK$15,"@")=TEXT(J16,"@"),"☑","")</f>
        <v/>
      </c>
      <c r="J16" s="117" t="s">
        <v>248</v>
      </c>
      <c r="K16" s="97"/>
      <c r="L16" s="190" t="str">
        <f>IF(TEXT($AK$15,"@")=TEXT(M16,"@"),"☑","")</f>
        <v/>
      </c>
      <c r="M16" s="117" t="s">
        <v>249</v>
      </c>
      <c r="N16" s="97"/>
      <c r="O16" s="97"/>
      <c r="P16" s="190" t="str">
        <f>IF(TEXT($AK$15,"@")=TEXT(Q16,"@"),"☑","")</f>
        <v/>
      </c>
      <c r="Q16" s="117" t="s">
        <v>258</v>
      </c>
      <c r="S16" s="192" t="str">
        <f>IF(TEXT($AM$15,"@")=TEXT(T16,"@"),"☑","")</f>
        <v/>
      </c>
      <c r="T16" s="117" t="s">
        <v>244</v>
      </c>
      <c r="U16" s="181"/>
      <c r="V16" s="190" t="str">
        <f>IF(TEXT($AM$15,"@")=TEXT(W16,"@"),"☑","")</f>
        <v/>
      </c>
      <c r="W16" s="117" t="s">
        <v>247</v>
      </c>
      <c r="X16" s="117"/>
      <c r="Y16" s="190" t="str">
        <f>IF(TEXT($AM$15,"@")=TEXT(Z16,"@"),"☑","")</f>
        <v/>
      </c>
      <c r="Z16" s="117" t="s">
        <v>248</v>
      </c>
      <c r="AA16" s="181"/>
      <c r="AB16" s="190" t="str">
        <f>IF(TEXT($AM$15,"@")=TEXT(AC16,"@"),"☑","")</f>
        <v/>
      </c>
      <c r="AC16" s="117" t="s">
        <v>249</v>
      </c>
      <c r="AD16" s="181"/>
      <c r="AE16" s="181"/>
      <c r="AF16" s="190" t="str">
        <f>IF(TEXT($AM$15,"@")=TEXT(AG16,"@"),"☑","")</f>
        <v>☑</v>
      </c>
      <c r="AG16" s="117" t="s">
        <v>258</v>
      </c>
      <c r="AH16" s="180"/>
      <c r="AI16" s="186"/>
      <c r="AM16" s="305"/>
      <c r="AN16" s="305"/>
      <c r="AO16" s="305"/>
      <c r="AP16" s="305"/>
      <c r="AQ16" s="305"/>
      <c r="AR16" s="305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  <c r="BE16" s="305"/>
      <c r="BF16" s="305"/>
      <c r="BG16" s="305"/>
      <c r="BH16" s="305"/>
      <c r="BI16" s="305"/>
      <c r="BJ16" s="305"/>
      <c r="BK16" s="305"/>
      <c r="BL16" s="305"/>
      <c r="BM16" s="305"/>
      <c r="BN16" s="305"/>
      <c r="BO16" s="305"/>
      <c r="BP16" s="305"/>
      <c r="BQ16" s="305"/>
      <c r="BR16" s="305"/>
    </row>
    <row r="17" spans="2:70" ht="20.149999999999999" customHeight="1" thickBot="1">
      <c r="B17" s="182"/>
      <c r="C17" s="190" t="str">
        <f>IF(TEXT($AK$15,"@")=TEXT(D17,"@"),"☑","")</f>
        <v/>
      </c>
      <c r="D17" s="117" t="s">
        <v>245</v>
      </c>
      <c r="E17" s="190" t="str">
        <f>IF(TEXT($AK$15,"@")=TEXT(F17,"@"),"☑","")</f>
        <v/>
      </c>
      <c r="F17" s="140" t="s">
        <v>250</v>
      </c>
      <c r="G17" s="190" t="str">
        <f>IF(TEXT($AK$15,"@")=TEXT(H17,"@"),"☑","")</f>
        <v/>
      </c>
      <c r="H17" s="119" t="s">
        <v>251</v>
      </c>
      <c r="I17" s="190" t="str">
        <f>IF(TEXT($AK$15,"@")=TEXT(J17,"@"),"☑","")</f>
        <v/>
      </c>
      <c r="J17" s="119" t="s">
        <v>252</v>
      </c>
      <c r="K17" s="190" t="str">
        <f>IF(TEXT($AK$15,"@")=TEXT(L17,"@"),"☑","")</f>
        <v/>
      </c>
      <c r="L17" s="119" t="s">
        <v>259</v>
      </c>
      <c r="O17" s="119"/>
      <c r="P17" s="119"/>
      <c r="Q17" s="119"/>
      <c r="R17" s="120"/>
      <c r="S17" s="192" t="str">
        <f>IF(TEXT($AM$15,"@")=TEXT(T17,"@"),"☑","")</f>
        <v/>
      </c>
      <c r="T17" s="117" t="s">
        <v>245</v>
      </c>
      <c r="U17" s="190" t="str">
        <f>IF(TEXT($AM$15,"@")=TEXT(V17,"@"),"☑","")</f>
        <v/>
      </c>
      <c r="V17" s="140" t="s">
        <v>250</v>
      </c>
      <c r="W17" s="190" t="str">
        <f>IF(TEXT($AM$15,"@")=TEXT(X17,"@"),"☑","")</f>
        <v/>
      </c>
      <c r="X17" s="119" t="s">
        <v>251</v>
      </c>
      <c r="Y17" s="190" t="str">
        <f>IF(TEXT($AM$15,"@")=TEXT(Z17,"@"),"☑","")</f>
        <v/>
      </c>
      <c r="Z17" s="119" t="s">
        <v>252</v>
      </c>
      <c r="AA17" s="190" t="str">
        <f>IF(TEXT($AM$15,"@")=TEXT(AB17,"@"),"☑","")</f>
        <v/>
      </c>
      <c r="AB17" s="119" t="s">
        <v>259</v>
      </c>
      <c r="AE17" s="119"/>
      <c r="AF17" s="119"/>
      <c r="AG17" s="119"/>
      <c r="AH17" s="120"/>
      <c r="AM17" s="289"/>
      <c r="AN17" s="289"/>
      <c r="AO17" s="289"/>
      <c r="AP17" s="289"/>
      <c r="AQ17" s="289"/>
      <c r="AR17" s="289"/>
      <c r="AS17" s="289"/>
      <c r="AT17" s="289"/>
      <c r="AU17" s="289"/>
      <c r="AV17" s="289"/>
      <c r="AW17" s="289"/>
      <c r="AX17" s="289"/>
      <c r="AY17" s="289"/>
      <c r="AZ17" s="289"/>
      <c r="BA17" s="289"/>
      <c r="BB17" s="289"/>
      <c r="BC17" s="408"/>
      <c r="BD17" s="408"/>
      <c r="BE17" s="408"/>
      <c r="BF17" s="408"/>
      <c r="BG17" s="408"/>
      <c r="BH17" s="408"/>
      <c r="BI17" s="408"/>
      <c r="BJ17" s="408"/>
      <c r="BK17" s="408"/>
      <c r="BL17" s="408"/>
      <c r="BM17" s="408"/>
      <c r="BN17" s="408"/>
      <c r="BO17" s="408"/>
      <c r="BP17" s="408"/>
      <c r="BQ17" s="408"/>
      <c r="BR17" s="408"/>
    </row>
    <row r="18" spans="2:70" ht="20.149999999999999" customHeight="1" thickBot="1">
      <c r="C18" s="258" t="s">
        <v>33</v>
      </c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60"/>
      <c r="AM18" s="409"/>
      <c r="AN18" s="409"/>
      <c r="AO18" s="409"/>
      <c r="AP18" s="409"/>
      <c r="AQ18" s="409"/>
      <c r="AR18" s="409"/>
      <c r="AS18" s="409"/>
      <c r="AT18" s="409"/>
      <c r="AU18" s="409"/>
      <c r="AV18" s="409"/>
      <c r="AW18" s="409"/>
      <c r="AX18" s="409"/>
      <c r="AY18" s="409"/>
      <c r="AZ18" s="277"/>
      <c r="BA18" s="277"/>
      <c r="BB18" s="277"/>
      <c r="BC18" s="409"/>
      <c r="BD18" s="409"/>
      <c r="BE18" s="409"/>
      <c r="BF18" s="409"/>
      <c r="BG18" s="409"/>
      <c r="BH18" s="409"/>
      <c r="BI18" s="409"/>
      <c r="BJ18" s="409"/>
      <c r="BK18" s="409"/>
      <c r="BL18" s="409"/>
      <c r="BM18" s="409"/>
      <c r="BN18" s="409"/>
      <c r="BO18" s="409"/>
      <c r="BP18" s="277"/>
      <c r="BQ18" s="277"/>
      <c r="BR18" s="277"/>
    </row>
    <row r="19" spans="2:70" ht="20.149999999999999" customHeight="1">
      <c r="C19" s="121"/>
      <c r="D19" s="98"/>
      <c r="E19" s="98"/>
      <c r="F19" s="98"/>
      <c r="G19" s="98"/>
      <c r="H19" s="122"/>
      <c r="I19" s="432" t="s">
        <v>31</v>
      </c>
      <c r="J19" s="432"/>
      <c r="K19" s="432"/>
      <c r="L19" s="432"/>
      <c r="M19" s="424" t="s">
        <v>172</v>
      </c>
      <c r="N19" s="425"/>
      <c r="O19" s="136" t="e">
        <f>AL5</f>
        <v>#VALUE!</v>
      </c>
      <c r="P19" s="127" t="s">
        <v>171</v>
      </c>
      <c r="Q19" s="270"/>
      <c r="R19" s="271"/>
      <c r="S19" s="271"/>
      <c r="T19" s="271"/>
      <c r="U19" s="271"/>
      <c r="V19" s="272"/>
      <c r="W19" s="263" t="s">
        <v>23</v>
      </c>
      <c r="X19" s="263"/>
      <c r="Y19" s="263"/>
      <c r="Z19" s="263"/>
      <c r="AA19" s="424" t="s">
        <v>172</v>
      </c>
      <c r="AB19" s="425"/>
      <c r="AC19" s="136" t="e">
        <f>AL5</f>
        <v>#VALUE!</v>
      </c>
      <c r="AD19" s="127" t="s">
        <v>171</v>
      </c>
      <c r="AE19" s="436" t="s">
        <v>25</v>
      </c>
      <c r="AF19" s="437"/>
      <c r="AG19" s="429">
        <f>COUNTIF(R60:R63, "○")</f>
        <v>0</v>
      </c>
      <c r="AH19" s="428" t="s">
        <v>173</v>
      </c>
      <c r="AK19" s="443">
        <f>COUNTIF(M60:M63, "○")</f>
        <v>0</v>
      </c>
      <c r="AM19" s="410"/>
      <c r="AN19" s="410"/>
      <c r="AO19" s="410"/>
      <c r="AP19" s="410"/>
      <c r="AQ19" s="410"/>
      <c r="AR19" s="410"/>
      <c r="AS19" s="410"/>
      <c r="AT19" s="410"/>
      <c r="AU19" s="410"/>
      <c r="AV19" s="410"/>
      <c r="AW19" s="410"/>
      <c r="AX19" s="410"/>
      <c r="AY19" s="410"/>
      <c r="AZ19" s="277"/>
      <c r="BA19" s="277"/>
      <c r="BB19" s="277"/>
      <c r="BC19" s="409"/>
      <c r="BD19" s="409"/>
      <c r="BE19" s="409"/>
      <c r="BF19" s="409"/>
      <c r="BG19" s="409"/>
      <c r="BH19" s="409"/>
      <c r="BI19" s="409"/>
      <c r="BJ19" s="409"/>
      <c r="BK19" s="409"/>
      <c r="BL19" s="409"/>
      <c r="BM19" s="409"/>
      <c r="BN19" s="409"/>
      <c r="BO19" s="409"/>
      <c r="BP19" s="277"/>
      <c r="BQ19" s="277"/>
      <c r="BR19" s="277"/>
    </row>
    <row r="20" spans="2:70" s="40" customFormat="1" ht="30" customHeight="1">
      <c r="C20" s="458" t="s">
        <v>30</v>
      </c>
      <c r="D20" s="459"/>
      <c r="E20" s="459"/>
      <c r="F20" s="459"/>
      <c r="G20" s="459"/>
      <c r="H20" s="460"/>
      <c r="I20" s="335"/>
      <c r="J20" s="319"/>
      <c r="K20" s="319"/>
      <c r="L20" s="128" t="s">
        <v>24</v>
      </c>
      <c r="M20" s="335"/>
      <c r="N20" s="319"/>
      <c r="O20" s="319"/>
      <c r="P20" s="128" t="s">
        <v>24</v>
      </c>
      <c r="Q20" s="433" t="s">
        <v>35</v>
      </c>
      <c r="R20" s="434"/>
      <c r="S20" s="434"/>
      <c r="T20" s="434"/>
      <c r="U20" s="434"/>
      <c r="V20" s="435"/>
      <c r="W20" s="426">
        <f>AK64</f>
        <v>0</v>
      </c>
      <c r="X20" s="427"/>
      <c r="Y20" s="427"/>
      <c r="Z20" s="129" t="s">
        <v>78</v>
      </c>
      <c r="AA20" s="426">
        <f>AL64</f>
        <v>0</v>
      </c>
      <c r="AB20" s="427"/>
      <c r="AC20" s="427"/>
      <c r="AD20" s="129" t="s">
        <v>78</v>
      </c>
      <c r="AE20" s="438"/>
      <c r="AF20" s="439"/>
      <c r="AG20" s="430"/>
      <c r="AH20" s="384"/>
      <c r="AK20" s="443"/>
      <c r="AL20" s="96"/>
      <c r="AM20" s="412"/>
      <c r="AN20" s="412"/>
      <c r="AO20" s="412"/>
      <c r="AP20" s="412"/>
      <c r="AQ20" s="412"/>
      <c r="AR20" s="412"/>
      <c r="AS20" s="412"/>
      <c r="AT20" s="412"/>
      <c r="AU20" s="412"/>
      <c r="AV20" s="412"/>
      <c r="AW20" s="412"/>
      <c r="AX20" s="412"/>
      <c r="AY20" s="412"/>
      <c r="AZ20" s="412"/>
      <c r="BA20" s="412"/>
      <c r="BB20" s="412"/>
      <c r="BC20" s="412"/>
      <c r="BD20" s="412"/>
      <c r="BE20" s="412"/>
      <c r="BF20" s="412"/>
      <c r="BG20" s="412"/>
      <c r="BH20" s="412"/>
      <c r="BI20" s="412"/>
      <c r="BJ20" s="412"/>
      <c r="BK20" s="412"/>
      <c r="BL20" s="412"/>
      <c r="BM20" s="412"/>
      <c r="BN20" s="412"/>
      <c r="BO20" s="412"/>
      <c r="BP20" s="412"/>
      <c r="BQ20" s="412"/>
      <c r="BR20" s="412"/>
    </row>
    <row r="21" spans="2:70" s="40" customFormat="1" ht="30" customHeight="1" thickBot="1">
      <c r="C21" s="46"/>
      <c r="D21" s="301" t="s">
        <v>32</v>
      </c>
      <c r="E21" s="302"/>
      <c r="F21" s="302"/>
      <c r="G21" s="302"/>
      <c r="H21" s="303"/>
      <c r="I21" s="426" t="e">
        <f>I20/AK19</f>
        <v>#DIV/0!</v>
      </c>
      <c r="J21" s="427"/>
      <c r="K21" s="427"/>
      <c r="L21" s="128" t="s">
        <v>77</v>
      </c>
      <c r="M21" s="426" t="e">
        <f>M20/AG19</f>
        <v>#DIV/0!</v>
      </c>
      <c r="N21" s="427"/>
      <c r="O21" s="427"/>
      <c r="P21" s="128" t="s">
        <v>24</v>
      </c>
      <c r="Q21" s="22"/>
      <c r="R21" s="301" t="s">
        <v>34</v>
      </c>
      <c r="S21" s="302"/>
      <c r="T21" s="302"/>
      <c r="U21" s="302"/>
      <c r="V21" s="303"/>
      <c r="W21" s="426" t="e">
        <f>W20/AK19</f>
        <v>#DIV/0!</v>
      </c>
      <c r="X21" s="427"/>
      <c r="Y21" s="427"/>
      <c r="Z21" s="129" t="s">
        <v>78</v>
      </c>
      <c r="AA21" s="426" t="e">
        <f>AA20/AG19</f>
        <v>#DIV/0!</v>
      </c>
      <c r="AB21" s="427"/>
      <c r="AC21" s="427"/>
      <c r="AD21" s="129" t="s">
        <v>78</v>
      </c>
      <c r="AE21" s="440"/>
      <c r="AF21" s="441"/>
      <c r="AG21" s="431"/>
      <c r="AH21" s="387"/>
      <c r="AK21" s="443"/>
      <c r="AM21" s="413"/>
      <c r="AN21" s="413"/>
      <c r="AO21" s="413"/>
      <c r="AP21" s="413"/>
      <c r="AQ21" s="413"/>
      <c r="AR21" s="413"/>
      <c r="AS21" s="413"/>
      <c r="AT21" s="413"/>
      <c r="AU21" s="413"/>
      <c r="AV21" s="413"/>
      <c r="AW21" s="413"/>
      <c r="AX21" s="413"/>
      <c r="AY21" s="413"/>
      <c r="AZ21" s="413"/>
      <c r="BA21" s="413"/>
      <c r="BB21" s="413"/>
      <c r="BC21" s="413"/>
      <c r="BD21" s="413"/>
      <c r="BE21" s="413"/>
      <c r="BF21" s="413"/>
      <c r="BG21" s="413"/>
      <c r="BH21" s="413"/>
      <c r="BI21" s="413"/>
      <c r="BJ21" s="413"/>
      <c r="BK21" s="413"/>
      <c r="BL21" s="413"/>
      <c r="BM21" s="413"/>
      <c r="BN21" s="413"/>
      <c r="BO21" s="413"/>
      <c r="BP21" s="413"/>
      <c r="BQ21" s="413"/>
      <c r="BR21" s="413"/>
    </row>
    <row r="22" spans="2:70" ht="25" customHeight="1" thickBot="1">
      <c r="C22" s="343" t="s">
        <v>80</v>
      </c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  <c r="O22" s="344"/>
      <c r="P22" s="344"/>
      <c r="Q22" s="344"/>
      <c r="R22" s="344"/>
      <c r="S22" s="344"/>
      <c r="T22" s="344"/>
      <c r="U22" s="344"/>
      <c r="V22" s="344"/>
      <c r="W22" s="344"/>
      <c r="X22" s="344"/>
      <c r="Y22" s="344"/>
      <c r="Z22" s="344"/>
      <c r="AA22" s="344"/>
      <c r="AB22" s="344"/>
      <c r="AC22" s="344"/>
      <c r="AD22" s="344"/>
      <c r="AE22" s="344"/>
      <c r="AF22" s="344"/>
      <c r="AG22" s="344"/>
      <c r="AH22" s="345"/>
      <c r="AM22" s="84"/>
      <c r="AN22" s="84"/>
      <c r="AO22" s="84"/>
      <c r="AP22" s="84"/>
      <c r="AQ22" s="84"/>
      <c r="AR22" s="84"/>
      <c r="AS22" s="403"/>
      <c r="AT22" s="403"/>
      <c r="AU22" s="403"/>
      <c r="AV22" s="403"/>
      <c r="AW22" s="403"/>
      <c r="AX22" s="403"/>
      <c r="AY22" s="403"/>
      <c r="AZ22" s="403"/>
      <c r="BA22" s="271"/>
      <c r="BB22" s="271"/>
      <c r="BC22" s="271"/>
      <c r="BD22" s="271"/>
      <c r="BE22" s="271"/>
      <c r="BF22" s="271"/>
      <c r="BG22" s="414"/>
      <c r="BH22" s="414"/>
      <c r="BI22" s="414"/>
      <c r="BJ22" s="414"/>
      <c r="BK22" s="415"/>
      <c r="BL22" s="415"/>
      <c r="BM22" s="415"/>
      <c r="BN22" s="415"/>
      <c r="BO22" s="400"/>
      <c r="BP22" s="400"/>
      <c r="BQ22" s="404"/>
      <c r="BR22" s="404"/>
    </row>
    <row r="23" spans="2:70" ht="20.149999999999999" customHeight="1">
      <c r="C23" s="388" t="s">
        <v>18</v>
      </c>
      <c r="D23" s="389"/>
      <c r="E23" s="389"/>
      <c r="F23" s="389"/>
      <c r="G23" s="389"/>
      <c r="H23" s="389"/>
      <c r="I23" s="389"/>
      <c r="J23" s="265"/>
      <c r="K23" s="265"/>
      <c r="L23" s="265"/>
      <c r="M23" s="265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90"/>
      <c r="Y23" s="368" t="s">
        <v>29</v>
      </c>
      <c r="Z23" s="369"/>
      <c r="AA23" s="369"/>
      <c r="AB23" s="369"/>
      <c r="AC23" s="369"/>
      <c r="AD23" s="369"/>
      <c r="AE23" s="369"/>
      <c r="AF23" s="369"/>
      <c r="AG23" s="369"/>
      <c r="AH23" s="370"/>
      <c r="AM23" s="411"/>
      <c r="AN23" s="411"/>
      <c r="AO23" s="411"/>
      <c r="AP23" s="411"/>
      <c r="AQ23" s="411"/>
      <c r="AR23" s="411"/>
      <c r="AS23" s="416"/>
      <c r="AT23" s="416"/>
      <c r="AU23" s="416"/>
      <c r="AV23" s="416"/>
      <c r="AW23" s="416"/>
      <c r="AX23" s="416"/>
      <c r="AY23" s="416"/>
      <c r="AZ23" s="416"/>
      <c r="BA23" s="417"/>
      <c r="BB23" s="417"/>
      <c r="BC23" s="417"/>
      <c r="BD23" s="417"/>
      <c r="BE23" s="417"/>
      <c r="BF23" s="417"/>
      <c r="BG23" s="407"/>
      <c r="BH23" s="407"/>
      <c r="BI23" s="407"/>
      <c r="BJ23" s="407"/>
      <c r="BK23" s="407"/>
      <c r="BL23" s="407"/>
      <c r="BM23" s="407"/>
      <c r="BN23" s="407"/>
      <c r="BO23" s="400"/>
      <c r="BP23" s="400"/>
      <c r="BQ23" s="404"/>
      <c r="BR23" s="404"/>
    </row>
    <row r="24" spans="2:70" ht="20.149999999999999" customHeight="1">
      <c r="C24" s="273" t="s">
        <v>27</v>
      </c>
      <c r="D24" s="274"/>
      <c r="E24" s="275"/>
      <c r="F24" s="442" t="s">
        <v>5</v>
      </c>
      <c r="G24" s="274"/>
      <c r="H24" s="340"/>
      <c r="I24" s="341"/>
      <c r="J24" s="444" t="s">
        <v>172</v>
      </c>
      <c r="K24" s="445"/>
      <c r="L24" s="137" t="e">
        <f>AL5</f>
        <v>#VALUE!</v>
      </c>
      <c r="M24" s="130" t="s">
        <v>171</v>
      </c>
      <c r="N24" s="273" t="s">
        <v>28</v>
      </c>
      <c r="O24" s="274"/>
      <c r="P24" s="275"/>
      <c r="Q24" s="339" t="s">
        <v>5</v>
      </c>
      <c r="R24" s="340"/>
      <c r="S24" s="340"/>
      <c r="T24" s="341"/>
      <c r="U24" s="444" t="s">
        <v>172</v>
      </c>
      <c r="V24" s="445"/>
      <c r="W24" s="137" t="e">
        <f>AL5</f>
        <v>#VALUE!</v>
      </c>
      <c r="X24" s="130" t="s">
        <v>171</v>
      </c>
      <c r="Y24" s="261"/>
      <c r="Z24" s="238"/>
      <c r="AA24" s="238"/>
      <c r="AB24" s="238"/>
      <c r="AC24" s="238"/>
      <c r="AD24" s="238"/>
      <c r="AE24" s="238"/>
      <c r="AF24" s="238"/>
      <c r="AG24" s="238"/>
      <c r="AH24" s="262"/>
      <c r="AM24" s="40"/>
      <c r="AN24" s="405"/>
      <c r="AO24" s="405"/>
      <c r="AP24" s="405"/>
      <c r="AQ24" s="405"/>
      <c r="AR24" s="405"/>
      <c r="AS24" s="416"/>
      <c r="AT24" s="416"/>
      <c r="AU24" s="416"/>
      <c r="AV24" s="416"/>
      <c r="AW24" s="416"/>
      <c r="AX24" s="416"/>
      <c r="AY24" s="416"/>
      <c r="AZ24" s="416"/>
      <c r="BA24" s="40"/>
      <c r="BB24" s="405"/>
      <c r="BC24" s="405"/>
      <c r="BD24" s="405"/>
      <c r="BE24" s="405"/>
      <c r="BF24" s="405"/>
      <c r="BG24" s="407"/>
      <c r="BH24" s="407"/>
      <c r="BI24" s="407"/>
      <c r="BJ24" s="407"/>
      <c r="BK24" s="407"/>
      <c r="BL24" s="407"/>
      <c r="BM24" s="407"/>
      <c r="BN24" s="407"/>
      <c r="BO24" s="400"/>
      <c r="BP24" s="400"/>
      <c r="BQ24" s="404"/>
      <c r="BR24" s="404"/>
    </row>
    <row r="25" spans="2:70" ht="20.149999999999999" customHeight="1">
      <c r="C25" s="276"/>
      <c r="D25" s="277"/>
      <c r="E25" s="277"/>
      <c r="F25" s="280" t="s">
        <v>75</v>
      </c>
      <c r="G25" s="281"/>
      <c r="H25" s="280" t="s">
        <v>269</v>
      </c>
      <c r="I25" s="281"/>
      <c r="J25" s="280" t="s">
        <v>75</v>
      </c>
      <c r="K25" s="281"/>
      <c r="L25" s="280" t="s">
        <v>269</v>
      </c>
      <c r="M25" s="281"/>
      <c r="N25" s="276"/>
      <c r="O25" s="277"/>
      <c r="P25" s="374"/>
      <c r="Q25" s="284" t="s">
        <v>61</v>
      </c>
      <c r="R25" s="285"/>
      <c r="S25" s="280" t="s">
        <v>60</v>
      </c>
      <c r="T25" s="281"/>
      <c r="U25" s="284" t="s">
        <v>61</v>
      </c>
      <c r="V25" s="285"/>
      <c r="W25" s="280" t="s">
        <v>60</v>
      </c>
      <c r="X25" s="281"/>
      <c r="Y25" s="378" t="s">
        <v>26</v>
      </c>
      <c r="Z25" s="366"/>
      <c r="AA25" s="366"/>
      <c r="AB25" s="367"/>
      <c r="AC25" s="365" t="s">
        <v>4</v>
      </c>
      <c r="AD25" s="366"/>
      <c r="AE25" s="367"/>
      <c r="AF25" s="131" t="s">
        <v>172</v>
      </c>
      <c r="AG25" s="138" t="e">
        <f>AL5</f>
        <v>#VALUE!</v>
      </c>
      <c r="AH25" s="132" t="s">
        <v>171</v>
      </c>
      <c r="AM25" s="419"/>
      <c r="AN25" s="419"/>
      <c r="AO25" s="419"/>
      <c r="AP25" s="419"/>
      <c r="AQ25" s="419"/>
      <c r="AR25" s="419"/>
      <c r="AS25" s="419"/>
      <c r="AT25" s="419"/>
      <c r="AU25" s="419"/>
      <c r="AV25" s="419"/>
      <c r="AW25" s="419"/>
      <c r="AX25" s="419"/>
      <c r="AY25" s="419"/>
      <c r="AZ25" s="419"/>
      <c r="BA25" s="419"/>
      <c r="BB25" s="419"/>
      <c r="BC25" s="419"/>
      <c r="BD25" s="419"/>
      <c r="BE25" s="419"/>
      <c r="BF25" s="419"/>
      <c r="BG25" s="419"/>
      <c r="BH25" s="419"/>
      <c r="BI25" s="419"/>
      <c r="BJ25" s="419"/>
      <c r="BK25" s="419"/>
      <c r="BL25" s="419"/>
      <c r="BM25" s="419"/>
      <c r="BN25" s="419"/>
      <c r="BO25" s="419"/>
      <c r="BP25" s="419"/>
      <c r="BQ25" s="419"/>
      <c r="BR25" s="419"/>
    </row>
    <row r="26" spans="2:70" ht="20.149999999999999" customHeight="1">
      <c r="C26" s="278"/>
      <c r="D26" s="279"/>
      <c r="E26" s="279"/>
      <c r="F26" s="282"/>
      <c r="G26" s="283"/>
      <c r="H26" s="282"/>
      <c r="I26" s="283"/>
      <c r="J26" s="282"/>
      <c r="K26" s="283"/>
      <c r="L26" s="282"/>
      <c r="M26" s="283"/>
      <c r="N26" s="278"/>
      <c r="O26" s="279"/>
      <c r="P26" s="375"/>
      <c r="Q26" s="286"/>
      <c r="R26" s="279"/>
      <c r="S26" s="282"/>
      <c r="T26" s="283"/>
      <c r="U26" s="286"/>
      <c r="V26" s="279"/>
      <c r="W26" s="282"/>
      <c r="X26" s="283"/>
      <c r="Y26" s="23"/>
      <c r="Z26" s="20"/>
      <c r="AA26" s="20"/>
      <c r="AB26" s="20"/>
      <c r="AC26" s="349" t="s">
        <v>24</v>
      </c>
      <c r="AD26" s="350"/>
      <c r="AE26" s="364"/>
      <c r="AF26" s="349" t="s">
        <v>24</v>
      </c>
      <c r="AG26" s="350"/>
      <c r="AH26" s="351"/>
      <c r="AM26" s="420"/>
      <c r="AN26" s="420"/>
      <c r="AO26" s="420"/>
      <c r="AP26" s="420"/>
      <c r="AQ26" s="420"/>
      <c r="AR26" s="420"/>
      <c r="AS26" s="420"/>
      <c r="AT26" s="420"/>
      <c r="AU26" s="420"/>
      <c r="AV26" s="420"/>
      <c r="AW26" s="420"/>
      <c r="AX26" s="420"/>
      <c r="AY26" s="420"/>
      <c r="AZ26" s="420"/>
      <c r="BA26" s="420"/>
      <c r="BB26" s="420"/>
      <c r="BC26" s="420"/>
      <c r="BD26" s="420"/>
      <c r="BE26" s="420"/>
      <c r="BF26" s="420"/>
      <c r="BG26" s="420"/>
      <c r="BH26" s="420"/>
      <c r="BI26" s="289"/>
      <c r="BJ26" s="289"/>
      <c r="BK26" s="289"/>
      <c r="BL26" s="289"/>
      <c r="BM26" s="289"/>
      <c r="BN26" s="289"/>
      <c r="BO26" s="289"/>
      <c r="BP26" s="289"/>
      <c r="BQ26" s="289"/>
      <c r="BR26" s="289"/>
    </row>
    <row r="27" spans="2:70" ht="20.149999999999999" customHeight="1">
      <c r="C27" s="454"/>
      <c r="D27" s="455"/>
      <c r="E27" s="456"/>
      <c r="F27" s="240"/>
      <c r="G27" s="452"/>
      <c r="H27" s="439"/>
      <c r="I27" s="241"/>
      <c r="J27" s="240"/>
      <c r="K27" s="452"/>
      <c r="L27" s="439"/>
      <c r="M27" s="453"/>
      <c r="N27" s="34"/>
      <c r="O27" s="18"/>
      <c r="P27" s="18"/>
      <c r="Q27" s="19"/>
      <c r="R27" s="54"/>
      <c r="S27" s="18"/>
      <c r="T27" s="18"/>
      <c r="U27" s="19"/>
      <c r="V27" s="54"/>
      <c r="W27" s="18"/>
      <c r="X27" s="35"/>
      <c r="Y27" s="23"/>
      <c r="Z27" s="20"/>
      <c r="AA27" s="20"/>
      <c r="AB27" s="20"/>
      <c r="AC27" s="349" t="s">
        <v>24</v>
      </c>
      <c r="AD27" s="350"/>
      <c r="AE27" s="364"/>
      <c r="AF27" s="349" t="s">
        <v>24</v>
      </c>
      <c r="AG27" s="350"/>
      <c r="AH27" s="351"/>
      <c r="AM27" s="277"/>
      <c r="AN27" s="277"/>
      <c r="AO27" s="277"/>
      <c r="AP27" s="277"/>
      <c r="AQ27" s="277"/>
      <c r="AR27" s="277"/>
      <c r="AS27" s="277"/>
      <c r="AT27" s="277"/>
      <c r="AU27" s="277"/>
      <c r="AV27" s="277"/>
      <c r="AW27" s="277"/>
      <c r="AX27" s="277"/>
      <c r="AY27" s="277"/>
      <c r="AZ27" s="277"/>
      <c r="BA27" s="277"/>
      <c r="BB27" s="277"/>
      <c r="BC27" s="277"/>
      <c r="BD27" s="277"/>
      <c r="BE27" s="277"/>
      <c r="BF27" s="277"/>
      <c r="BG27" s="277"/>
      <c r="BH27" s="277"/>
      <c r="BI27" s="289"/>
      <c r="BJ27" s="289"/>
      <c r="BK27" s="289"/>
      <c r="BL27" s="289"/>
      <c r="BM27" s="289"/>
      <c r="BN27" s="289"/>
      <c r="BO27" s="289"/>
      <c r="BP27" s="289"/>
      <c r="BQ27" s="289"/>
      <c r="BR27" s="289"/>
    </row>
    <row r="28" spans="2:70" ht="20.149999999999999" customHeight="1">
      <c r="C28" s="457"/>
      <c r="D28" s="249"/>
      <c r="E28" s="377"/>
      <c r="F28" s="240"/>
      <c r="G28" s="452"/>
      <c r="H28" s="439"/>
      <c r="I28" s="241"/>
      <c r="J28" s="240"/>
      <c r="K28" s="452"/>
      <c r="L28" s="439"/>
      <c r="M28" s="453"/>
      <c r="N28" s="32"/>
      <c r="O28" s="11"/>
      <c r="P28" s="11"/>
      <c r="Q28" s="10"/>
      <c r="R28" s="48"/>
      <c r="S28" s="11"/>
      <c r="T28" s="11"/>
      <c r="U28" s="10"/>
      <c r="V28" s="48"/>
      <c r="W28" s="11"/>
      <c r="X28" s="33"/>
      <c r="Y28" s="23"/>
      <c r="Z28" s="20"/>
      <c r="AA28" s="20"/>
      <c r="AB28" s="20"/>
      <c r="AC28" s="349" t="s">
        <v>24</v>
      </c>
      <c r="AD28" s="350"/>
      <c r="AE28" s="364"/>
      <c r="AF28" s="349" t="s">
        <v>24</v>
      </c>
      <c r="AG28" s="350"/>
      <c r="AH28" s="351"/>
      <c r="AM28" s="277"/>
      <c r="AN28" s="277"/>
      <c r="AO28" s="277"/>
      <c r="AP28" s="277"/>
      <c r="AQ28" s="277"/>
      <c r="AR28" s="277"/>
      <c r="AS28" s="277"/>
      <c r="AT28" s="277"/>
      <c r="AU28" s="277"/>
      <c r="AV28" s="277"/>
      <c r="AW28" s="277"/>
      <c r="AX28" s="277"/>
      <c r="AY28" s="277"/>
      <c r="AZ28" s="277"/>
      <c r="BA28" s="277"/>
      <c r="BB28" s="277"/>
      <c r="BC28" s="277"/>
      <c r="BD28" s="277"/>
      <c r="BE28" s="277"/>
      <c r="BF28" s="277"/>
      <c r="BG28" s="277"/>
      <c r="BH28" s="277"/>
      <c r="BI28" s="289"/>
      <c r="BJ28" s="289"/>
      <c r="BK28" s="289"/>
      <c r="BL28" s="289"/>
      <c r="BM28" s="289"/>
      <c r="BN28" s="289"/>
      <c r="BO28" s="289"/>
      <c r="BP28" s="411"/>
      <c r="BQ28" s="411"/>
      <c r="BR28" s="411"/>
    </row>
    <row r="29" spans="2:70" ht="20.149999999999999" customHeight="1" thickBot="1">
      <c r="C29" s="30"/>
      <c r="D29" s="31"/>
      <c r="E29" s="31"/>
      <c r="F29" s="240"/>
      <c r="G29" s="452"/>
      <c r="H29" s="439"/>
      <c r="I29" s="241"/>
      <c r="J29" s="240"/>
      <c r="K29" s="452"/>
      <c r="L29" s="439"/>
      <c r="M29" s="453"/>
      <c r="N29" s="30"/>
      <c r="O29" s="31"/>
      <c r="P29" s="31"/>
      <c r="Q29" s="36"/>
      <c r="R29" s="74"/>
      <c r="S29" s="31"/>
      <c r="T29" s="31"/>
      <c r="U29" s="36"/>
      <c r="V29" s="74"/>
      <c r="W29" s="31"/>
      <c r="X29" s="37"/>
      <c r="Y29" s="24"/>
      <c r="Z29" s="21"/>
      <c r="AA29" s="21"/>
      <c r="AB29" s="21"/>
      <c r="AC29" s="352" t="s">
        <v>24</v>
      </c>
      <c r="AD29" s="353"/>
      <c r="AE29" s="466"/>
      <c r="AF29" s="352" t="s">
        <v>24</v>
      </c>
      <c r="AG29" s="353"/>
      <c r="AH29" s="354"/>
      <c r="AM29" s="277"/>
      <c r="AN29" s="277"/>
      <c r="AO29" s="277"/>
      <c r="AP29" s="277"/>
      <c r="AQ29" s="277"/>
      <c r="AR29" s="277"/>
      <c r="AS29" s="277"/>
      <c r="AT29" s="277"/>
      <c r="AU29" s="277"/>
      <c r="AV29" s="277"/>
      <c r="AW29" s="277"/>
      <c r="AX29" s="277"/>
      <c r="AY29" s="277"/>
      <c r="AZ29" s="277"/>
      <c r="BA29" s="277"/>
      <c r="BB29" s="277"/>
      <c r="BC29" s="277"/>
      <c r="BD29" s="277"/>
      <c r="BE29" s="277"/>
      <c r="BF29" s="277"/>
      <c r="BG29" s="277"/>
      <c r="BH29" s="277"/>
      <c r="BI29" s="17"/>
      <c r="BJ29" s="17"/>
      <c r="BK29" s="17"/>
      <c r="BL29" s="17"/>
      <c r="BM29" s="404"/>
      <c r="BN29" s="404"/>
      <c r="BO29" s="404"/>
      <c r="BP29" s="404"/>
      <c r="BQ29" s="404"/>
      <c r="BR29" s="404"/>
    </row>
    <row r="30" spans="2:70" s="40" customFormat="1" ht="11.25" customHeight="1"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3"/>
      <c r="AD30" s="83"/>
      <c r="AE30" s="83"/>
      <c r="AF30" s="83"/>
      <c r="AG30" s="83"/>
      <c r="AH30" s="83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404"/>
      <c r="BN30" s="404"/>
      <c r="BO30" s="404"/>
      <c r="BP30" s="404"/>
      <c r="BQ30" s="404"/>
      <c r="BR30" s="404"/>
    </row>
    <row r="31" spans="2:70" s="40" customFormat="1" ht="9" customHeight="1" thickBot="1"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79"/>
      <c r="AD31" s="79"/>
      <c r="AE31" s="79"/>
      <c r="AF31" s="79"/>
      <c r="AG31" s="79"/>
      <c r="AH31" s="79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404"/>
      <c r="BN31" s="404"/>
      <c r="BO31" s="404"/>
      <c r="BP31" s="404"/>
      <c r="BQ31" s="404"/>
      <c r="BR31" s="404"/>
    </row>
    <row r="32" spans="2:70" ht="20.149999999999999" customHeight="1" thickBot="1">
      <c r="C32" s="463" t="s">
        <v>22</v>
      </c>
      <c r="D32" s="464"/>
      <c r="E32" s="464"/>
      <c r="F32" s="464"/>
      <c r="G32" s="464"/>
      <c r="H32" s="464"/>
      <c r="I32" s="464"/>
      <c r="J32" s="464"/>
      <c r="K32" s="464"/>
      <c r="L32" s="464"/>
      <c r="M32" s="464"/>
      <c r="N32" s="464"/>
      <c r="O32" s="464"/>
      <c r="P32" s="464"/>
      <c r="Q32" s="464"/>
      <c r="R32" s="464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  <c r="AD32" s="464"/>
      <c r="AE32" s="464"/>
      <c r="AF32" s="464"/>
      <c r="AG32" s="464"/>
      <c r="AH32" s="465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404"/>
      <c r="BN32" s="404"/>
      <c r="BO32" s="404"/>
      <c r="BP32" s="404"/>
      <c r="BQ32" s="404"/>
      <c r="BR32" s="404"/>
    </row>
    <row r="33" spans="2:34" ht="20.149999999999999" customHeight="1">
      <c r="C33" s="346" t="s">
        <v>81</v>
      </c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8"/>
      <c r="S33" s="346" t="s">
        <v>82</v>
      </c>
      <c r="T33" s="347"/>
      <c r="U33" s="347"/>
      <c r="V33" s="347"/>
      <c r="W33" s="347"/>
      <c r="X33" s="347"/>
      <c r="Y33" s="347"/>
      <c r="Z33" s="347"/>
      <c r="AA33" s="347"/>
      <c r="AB33" s="347"/>
      <c r="AC33" s="347"/>
      <c r="AD33" s="347"/>
      <c r="AE33" s="347"/>
      <c r="AF33" s="347"/>
      <c r="AG33" s="347"/>
      <c r="AH33" s="348"/>
    </row>
    <row r="34" spans="2:34" ht="20.149999999999999" customHeight="1">
      <c r="C34" s="287" t="s">
        <v>15</v>
      </c>
      <c r="D34" s="228"/>
      <c r="E34" s="290"/>
      <c r="F34" s="360" t="s">
        <v>6</v>
      </c>
      <c r="G34" s="228"/>
      <c r="H34" s="228"/>
      <c r="I34" s="290"/>
      <c r="J34" s="361" t="s">
        <v>7</v>
      </c>
      <c r="K34" s="449" t="s">
        <v>175</v>
      </c>
      <c r="L34" s="450"/>
      <c r="M34" s="450"/>
      <c r="N34" s="451"/>
      <c r="O34" s="134" t="s">
        <v>172</v>
      </c>
      <c r="P34" s="448" t="e">
        <f>AL5</f>
        <v>#VALUE!</v>
      </c>
      <c r="Q34" s="448"/>
      <c r="R34" s="133" t="s">
        <v>171</v>
      </c>
      <c r="S34" s="287" t="s">
        <v>21</v>
      </c>
      <c r="T34" s="228"/>
      <c r="U34" s="228"/>
      <c r="V34" s="229"/>
      <c r="W34" s="220" t="s">
        <v>6</v>
      </c>
      <c r="X34" s="228"/>
      <c r="Y34" s="228"/>
      <c r="Z34" s="290"/>
      <c r="AA34" s="335" t="s">
        <v>16</v>
      </c>
      <c r="AB34" s="319"/>
      <c r="AC34" s="319"/>
      <c r="AD34" s="319"/>
      <c r="AE34" s="319"/>
      <c r="AF34" s="319"/>
      <c r="AG34" s="319"/>
      <c r="AH34" s="461"/>
    </row>
    <row r="35" spans="2:34" s="40" customFormat="1" ht="15.75" customHeight="1">
      <c r="C35" s="288"/>
      <c r="D35" s="289"/>
      <c r="E35" s="291"/>
      <c r="F35" s="462" t="s">
        <v>8</v>
      </c>
      <c r="G35" s="462"/>
      <c r="H35" s="462" t="s">
        <v>9</v>
      </c>
      <c r="I35" s="462"/>
      <c r="J35" s="362"/>
      <c r="K35" s="398" t="s">
        <v>174</v>
      </c>
      <c r="L35" s="289"/>
      <c r="M35" s="289"/>
      <c r="N35" s="291"/>
      <c r="O35" s="289" t="s">
        <v>174</v>
      </c>
      <c r="P35" s="289"/>
      <c r="Q35" s="289"/>
      <c r="R35" s="446"/>
      <c r="S35" s="288"/>
      <c r="T35" s="289"/>
      <c r="U35" s="289"/>
      <c r="V35" s="289"/>
      <c r="W35" s="462" t="s">
        <v>8</v>
      </c>
      <c r="X35" s="462"/>
      <c r="Y35" s="462" t="s">
        <v>9</v>
      </c>
      <c r="Z35" s="462"/>
      <c r="AA35" s="335" t="s">
        <v>69</v>
      </c>
      <c r="AB35" s="319"/>
      <c r="AC35" s="319"/>
      <c r="AD35" s="319"/>
      <c r="AE35" s="99" t="s">
        <v>176</v>
      </c>
      <c r="AF35" s="427" t="e">
        <f>AL5</f>
        <v>#VALUE!</v>
      </c>
      <c r="AG35" s="427"/>
      <c r="AH35" s="135" t="s">
        <v>171</v>
      </c>
    </row>
    <row r="36" spans="2:34" ht="15" customHeight="1">
      <c r="C36" s="261"/>
      <c r="D36" s="238"/>
      <c r="E36" s="292"/>
      <c r="F36" s="462"/>
      <c r="G36" s="462"/>
      <c r="H36" s="462"/>
      <c r="I36" s="462"/>
      <c r="J36" s="363"/>
      <c r="K36" s="382"/>
      <c r="L36" s="391"/>
      <c r="M36" s="391"/>
      <c r="N36" s="381"/>
      <c r="O36" s="391"/>
      <c r="P36" s="391"/>
      <c r="Q36" s="391"/>
      <c r="R36" s="447"/>
      <c r="S36" s="261"/>
      <c r="T36" s="238"/>
      <c r="U36" s="238"/>
      <c r="V36" s="238"/>
      <c r="W36" s="462"/>
      <c r="X36" s="462"/>
      <c r="Y36" s="462"/>
      <c r="Z36" s="462"/>
      <c r="AA36" s="357" t="s">
        <v>70</v>
      </c>
      <c r="AB36" s="358"/>
      <c r="AC36" s="355" t="s">
        <v>71</v>
      </c>
      <c r="AD36" s="356"/>
      <c r="AE36" s="357" t="s">
        <v>70</v>
      </c>
      <c r="AF36" s="358"/>
      <c r="AG36" s="355" t="s">
        <v>71</v>
      </c>
      <c r="AH36" s="359"/>
    </row>
    <row r="37" spans="2:34" ht="20.149999999999999" customHeight="1">
      <c r="C37" s="287" t="s">
        <v>10</v>
      </c>
      <c r="D37" s="228"/>
      <c r="E37" s="229"/>
      <c r="F37" s="376"/>
      <c r="G37" s="377"/>
      <c r="H37" s="376"/>
      <c r="I37" s="250"/>
      <c r="J37" s="38"/>
      <c r="K37" s="371"/>
      <c r="L37" s="372"/>
      <c r="M37" s="372"/>
      <c r="N37" s="373"/>
      <c r="O37" s="371"/>
      <c r="P37" s="372"/>
      <c r="Q37" s="372"/>
      <c r="R37" s="373"/>
      <c r="S37" s="26"/>
      <c r="T37" s="15"/>
      <c r="U37" s="15"/>
      <c r="V37" s="16"/>
      <c r="W37" s="14"/>
      <c r="X37" s="16"/>
      <c r="Y37" s="14"/>
      <c r="Z37" s="16"/>
      <c r="AA37" s="12"/>
      <c r="AB37" s="75"/>
      <c r="AC37" s="3"/>
      <c r="AD37" s="13"/>
      <c r="AE37" s="12"/>
      <c r="AF37" s="75"/>
      <c r="AG37" s="3"/>
      <c r="AH37" s="25"/>
    </row>
    <row r="38" spans="2:34" s="39" customFormat="1" ht="20.149999999999999" customHeight="1">
      <c r="B38" s="40"/>
      <c r="C38" s="288"/>
      <c r="D38" s="289"/>
      <c r="E38" s="342"/>
      <c r="F38" s="376"/>
      <c r="G38" s="377"/>
      <c r="H38" s="376"/>
      <c r="I38" s="250"/>
      <c r="J38" s="38"/>
      <c r="K38" s="371"/>
      <c r="L38" s="372"/>
      <c r="M38" s="372"/>
      <c r="N38" s="373"/>
      <c r="O38" s="371"/>
      <c r="P38" s="372"/>
      <c r="Q38" s="372"/>
      <c r="R38" s="373"/>
      <c r="S38" s="26"/>
      <c r="T38" s="15"/>
      <c r="U38" s="15"/>
      <c r="V38" s="16"/>
      <c r="W38" s="14"/>
      <c r="X38" s="16"/>
      <c r="Y38" s="14"/>
      <c r="Z38" s="16"/>
      <c r="AA38" s="12"/>
      <c r="AB38" s="75"/>
      <c r="AC38" s="3"/>
      <c r="AD38" s="13"/>
      <c r="AE38" s="12"/>
      <c r="AF38" s="75"/>
      <c r="AG38" s="3"/>
      <c r="AH38" s="25"/>
    </row>
    <row r="39" spans="2:34" s="39" customFormat="1" ht="20.149999999999999" customHeight="1">
      <c r="B39" s="40"/>
      <c r="C39" s="470" t="s">
        <v>11</v>
      </c>
      <c r="D39" s="235"/>
      <c r="E39" s="236"/>
      <c r="F39" s="376"/>
      <c r="G39" s="377"/>
      <c r="H39" s="376"/>
      <c r="I39" s="250"/>
      <c r="J39" s="38"/>
      <c r="K39" s="371"/>
      <c r="L39" s="372"/>
      <c r="M39" s="372"/>
      <c r="N39" s="373"/>
      <c r="O39" s="371"/>
      <c r="P39" s="372"/>
      <c r="Q39" s="372"/>
      <c r="R39" s="373"/>
      <c r="S39" s="26"/>
      <c r="T39" s="15"/>
      <c r="U39" s="15"/>
      <c r="V39" s="16"/>
      <c r="W39" s="14"/>
      <c r="X39" s="16"/>
      <c r="Y39" s="14"/>
      <c r="Z39" s="16"/>
      <c r="AA39" s="12"/>
      <c r="AB39" s="75"/>
      <c r="AC39" s="3"/>
      <c r="AD39" s="13"/>
      <c r="AE39" s="12"/>
      <c r="AF39" s="75"/>
      <c r="AG39" s="3"/>
      <c r="AH39" s="25"/>
    </row>
    <row r="40" spans="2:34" ht="20.149999999999999" customHeight="1">
      <c r="C40" s="261"/>
      <c r="D40" s="238"/>
      <c r="E40" s="239"/>
      <c r="F40" s="296"/>
      <c r="G40" s="297"/>
      <c r="H40" s="376"/>
      <c r="I40" s="250"/>
      <c r="J40" s="76"/>
      <c r="K40" s="371"/>
      <c r="L40" s="372"/>
      <c r="M40" s="372"/>
      <c r="N40" s="373"/>
      <c r="O40" s="371"/>
      <c r="P40" s="372"/>
      <c r="Q40" s="372"/>
      <c r="R40" s="373"/>
      <c r="S40" s="26"/>
      <c r="T40" s="15"/>
      <c r="U40" s="15"/>
      <c r="V40" s="16"/>
      <c r="W40" s="14"/>
      <c r="X40" s="16"/>
      <c r="Y40" s="14"/>
      <c r="Z40" s="16"/>
      <c r="AA40" s="12"/>
      <c r="AB40" s="75"/>
      <c r="AC40" s="3"/>
      <c r="AD40" s="13"/>
      <c r="AE40" s="12"/>
      <c r="AF40" s="75"/>
      <c r="AG40" s="3"/>
      <c r="AH40" s="25"/>
    </row>
    <row r="41" spans="2:34" s="39" customFormat="1" ht="20.149999999999999" customHeight="1">
      <c r="B41" s="40"/>
      <c r="C41" s="287" t="s">
        <v>73</v>
      </c>
      <c r="D41" s="228"/>
      <c r="E41" s="228"/>
      <c r="F41" s="296"/>
      <c r="G41" s="297"/>
      <c r="H41" s="376"/>
      <c r="I41" s="250"/>
      <c r="J41" s="77"/>
      <c r="K41" s="371"/>
      <c r="L41" s="372"/>
      <c r="M41" s="372"/>
      <c r="N41" s="373"/>
      <c r="O41" s="371"/>
      <c r="P41" s="372"/>
      <c r="Q41" s="372"/>
      <c r="R41" s="373"/>
      <c r="S41" s="26"/>
      <c r="T41" s="15"/>
      <c r="U41" s="15"/>
      <c r="V41" s="16"/>
      <c r="W41" s="14"/>
      <c r="X41" s="16"/>
      <c r="Y41" s="14"/>
      <c r="Z41" s="16"/>
      <c r="AA41" s="12"/>
      <c r="AB41" s="75"/>
      <c r="AC41" s="3"/>
      <c r="AD41" s="13"/>
      <c r="AE41" s="12"/>
      <c r="AF41" s="75"/>
      <c r="AG41" s="3"/>
      <c r="AH41" s="25"/>
    </row>
    <row r="42" spans="2:34" s="39" customFormat="1" ht="20.149999999999999" customHeight="1">
      <c r="B42" s="40"/>
      <c r="C42" s="288"/>
      <c r="D42" s="289"/>
      <c r="E42" s="289"/>
      <c r="F42" s="296"/>
      <c r="G42" s="297"/>
      <c r="H42" s="376"/>
      <c r="I42" s="250"/>
      <c r="J42" s="76"/>
      <c r="K42" s="371"/>
      <c r="L42" s="372"/>
      <c r="M42" s="372"/>
      <c r="N42" s="373"/>
      <c r="O42" s="371"/>
      <c r="P42" s="372"/>
      <c r="Q42" s="372"/>
      <c r="R42" s="373"/>
      <c r="S42" s="26"/>
      <c r="T42" s="15"/>
      <c r="U42" s="15"/>
      <c r="V42" s="16"/>
      <c r="W42" s="14"/>
      <c r="X42" s="16"/>
      <c r="Y42" s="14"/>
      <c r="Z42" s="16"/>
      <c r="AA42" s="12"/>
      <c r="AB42" s="75"/>
      <c r="AC42" s="3"/>
      <c r="AD42" s="13"/>
      <c r="AE42" s="12"/>
      <c r="AF42" s="75"/>
      <c r="AG42" s="3"/>
      <c r="AH42" s="25"/>
    </row>
    <row r="43" spans="2:34" ht="20.149999999999999" customHeight="1" thickBot="1">
      <c r="C43" s="467" t="s">
        <v>72</v>
      </c>
      <c r="D43" s="468"/>
      <c r="E43" s="468"/>
      <c r="F43" s="468"/>
      <c r="G43" s="468"/>
      <c r="H43" s="468"/>
      <c r="I43" s="468"/>
      <c r="J43" s="469"/>
      <c r="K43" s="471">
        <f>SUM(K37:N42)</f>
        <v>0</v>
      </c>
      <c r="L43" s="472"/>
      <c r="M43" s="472"/>
      <c r="N43" s="473"/>
      <c r="O43" s="471">
        <f>SUM(O37:R42)</f>
        <v>0</v>
      </c>
      <c r="P43" s="472"/>
      <c r="Q43" s="472"/>
      <c r="R43" s="473"/>
      <c r="S43" s="293" t="s">
        <v>72</v>
      </c>
      <c r="T43" s="294"/>
      <c r="U43" s="294"/>
      <c r="V43" s="294"/>
      <c r="W43" s="294"/>
      <c r="X43" s="294"/>
      <c r="Y43" s="294"/>
      <c r="Z43" s="295"/>
      <c r="AA43" s="483">
        <f>SUM(AA37:AB42)</f>
        <v>0</v>
      </c>
      <c r="AB43" s="484"/>
      <c r="AC43" s="485">
        <f>SUM(AC37:AD42)</f>
        <v>0</v>
      </c>
      <c r="AD43" s="486"/>
      <c r="AE43" s="483">
        <f>SUM(AE37:AF42)</f>
        <v>0</v>
      </c>
      <c r="AF43" s="484"/>
      <c r="AG43" s="485">
        <f>SUM(AG37:AH42)</f>
        <v>0</v>
      </c>
      <c r="AH43" s="486"/>
    </row>
    <row r="44" spans="2:34" ht="20.149999999999999" customHeight="1">
      <c r="C44" s="346" t="s">
        <v>83</v>
      </c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8"/>
      <c r="S44" s="388" t="s">
        <v>84</v>
      </c>
      <c r="T44" s="389"/>
      <c r="U44" s="389"/>
      <c r="V44" s="389"/>
      <c r="W44" s="389"/>
      <c r="X44" s="389"/>
      <c r="Y44" s="389"/>
      <c r="Z44" s="389"/>
      <c r="AA44" s="389"/>
      <c r="AB44" s="389"/>
      <c r="AC44" s="389"/>
      <c r="AD44" s="389"/>
      <c r="AE44" s="389"/>
      <c r="AF44" s="389"/>
      <c r="AG44" s="389"/>
      <c r="AH44" s="390"/>
    </row>
    <row r="45" spans="2:34" ht="20.149999999999999" customHeight="1">
      <c r="C45" s="383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384"/>
      <c r="S45" s="383"/>
      <c r="T45" s="271"/>
      <c r="U45" s="271"/>
      <c r="V45" s="271"/>
      <c r="W45" s="271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384"/>
    </row>
    <row r="46" spans="2:34" s="40" customFormat="1" ht="20.149999999999999" customHeight="1">
      <c r="C46" s="383"/>
      <c r="D46" s="271"/>
      <c r="E46" s="271"/>
      <c r="F46" s="271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384"/>
      <c r="S46" s="383"/>
      <c r="T46" s="271"/>
      <c r="U46" s="271"/>
      <c r="V46" s="271"/>
      <c r="W46" s="271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384"/>
    </row>
    <row r="47" spans="2:34" ht="20.149999999999999" customHeight="1">
      <c r="C47" s="383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1"/>
      <c r="O47" s="271"/>
      <c r="P47" s="271"/>
      <c r="Q47" s="271"/>
      <c r="R47" s="384"/>
      <c r="S47" s="383"/>
      <c r="T47" s="271"/>
      <c r="U47" s="271"/>
      <c r="V47" s="271"/>
      <c r="W47" s="271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384"/>
    </row>
    <row r="48" spans="2:34" ht="20.149999999999999" customHeight="1" thickBot="1">
      <c r="C48" s="385"/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7"/>
      <c r="S48" s="385"/>
      <c r="T48" s="386"/>
      <c r="U48" s="386"/>
      <c r="V48" s="386"/>
      <c r="W48" s="386"/>
      <c r="X48" s="386"/>
      <c r="Y48" s="386"/>
      <c r="Z48" s="386"/>
      <c r="AA48" s="386"/>
      <c r="AB48" s="386"/>
      <c r="AC48" s="386"/>
      <c r="AD48" s="386"/>
      <c r="AE48" s="386"/>
      <c r="AF48" s="386"/>
      <c r="AG48" s="386"/>
      <c r="AH48" s="387"/>
    </row>
    <row r="49" spans="3:38" ht="20.149999999999999" customHeight="1">
      <c r="C49" s="388" t="s">
        <v>85</v>
      </c>
      <c r="D49" s="389"/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90"/>
      <c r="S49" s="388" t="s">
        <v>86</v>
      </c>
      <c r="T49" s="389"/>
      <c r="U49" s="389"/>
      <c r="V49" s="389"/>
      <c r="W49" s="389"/>
      <c r="X49" s="389"/>
      <c r="Y49" s="389"/>
      <c r="Z49" s="389"/>
      <c r="AA49" s="389"/>
      <c r="AB49" s="389"/>
      <c r="AC49" s="389"/>
      <c r="AD49" s="389"/>
      <c r="AE49" s="389"/>
      <c r="AF49" s="389"/>
      <c r="AG49" s="389"/>
      <c r="AH49" s="390"/>
    </row>
    <row r="50" spans="3:38" ht="20.149999999999999" customHeight="1">
      <c r="C50" s="480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2"/>
      <c r="S50" s="480"/>
      <c r="T50" s="481"/>
      <c r="U50" s="481"/>
      <c r="V50" s="481"/>
      <c r="W50" s="481"/>
      <c r="X50" s="481"/>
      <c r="Y50" s="481"/>
      <c r="Z50" s="481"/>
      <c r="AA50" s="481"/>
      <c r="AB50" s="481"/>
      <c r="AC50" s="481"/>
      <c r="AD50" s="481"/>
      <c r="AE50" s="481"/>
      <c r="AF50" s="481"/>
      <c r="AG50" s="481"/>
      <c r="AH50" s="482"/>
    </row>
    <row r="51" spans="3:38" ht="20.149999999999999" customHeight="1">
      <c r="C51" s="383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384"/>
      <c r="S51" s="383"/>
      <c r="T51" s="271"/>
      <c r="U51" s="271"/>
      <c r="V51" s="271"/>
      <c r="W51" s="271"/>
      <c r="X51" s="271"/>
      <c r="Y51" s="271"/>
      <c r="Z51" s="271"/>
      <c r="AA51" s="271"/>
      <c r="AB51" s="271"/>
      <c r="AC51" s="271"/>
      <c r="AD51" s="271"/>
      <c r="AE51" s="271"/>
      <c r="AF51" s="271"/>
      <c r="AG51" s="271"/>
      <c r="AH51" s="384"/>
    </row>
    <row r="52" spans="3:38" ht="20.149999999999999" customHeight="1">
      <c r="C52" s="383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384"/>
      <c r="S52" s="383"/>
      <c r="T52" s="271"/>
      <c r="U52" s="271"/>
      <c r="V52" s="271"/>
      <c r="W52" s="271"/>
      <c r="X52" s="271"/>
      <c r="Y52" s="271"/>
      <c r="Z52" s="271"/>
      <c r="AA52" s="271"/>
      <c r="AB52" s="271"/>
      <c r="AC52" s="271"/>
      <c r="AD52" s="271"/>
      <c r="AE52" s="271"/>
      <c r="AF52" s="271"/>
      <c r="AG52" s="271"/>
      <c r="AH52" s="384"/>
    </row>
    <row r="53" spans="3:38" ht="20.149999999999999" customHeight="1" thickBot="1">
      <c r="C53" s="385"/>
      <c r="D53" s="386"/>
      <c r="E53" s="386"/>
      <c r="F53" s="386"/>
      <c r="G53" s="386"/>
      <c r="H53" s="386"/>
      <c r="I53" s="386"/>
      <c r="J53" s="386"/>
      <c r="K53" s="386"/>
      <c r="L53" s="386"/>
      <c r="M53" s="386"/>
      <c r="N53" s="386"/>
      <c r="O53" s="386"/>
      <c r="P53" s="386"/>
      <c r="Q53" s="386"/>
      <c r="R53" s="387"/>
      <c r="S53" s="385"/>
      <c r="T53" s="386"/>
      <c r="U53" s="386"/>
      <c r="V53" s="386"/>
      <c r="W53" s="386"/>
      <c r="X53" s="386"/>
      <c r="Y53" s="386"/>
      <c r="Z53" s="386"/>
      <c r="AA53" s="386"/>
      <c r="AB53" s="386"/>
      <c r="AC53" s="386"/>
      <c r="AD53" s="386"/>
      <c r="AE53" s="386"/>
      <c r="AF53" s="386"/>
      <c r="AG53" s="386"/>
      <c r="AH53" s="387"/>
    </row>
    <row r="54" spans="3:38" s="40" customFormat="1" ht="8.25" customHeight="1"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</row>
    <row r="55" spans="3:38" s="40" customFormat="1" ht="20.149999999999999" customHeight="1">
      <c r="C55" s="420" t="s">
        <v>36</v>
      </c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0"/>
      <c r="AA55" s="420"/>
      <c r="AB55" s="420"/>
      <c r="AC55" s="420"/>
      <c r="AD55" s="420"/>
      <c r="AE55" s="420"/>
      <c r="AF55" s="420"/>
      <c r="AG55" s="420"/>
      <c r="AH55" s="420"/>
    </row>
    <row r="56" spans="3:38" s="40" customFormat="1" ht="20.149999999999999" customHeight="1">
      <c r="C56" s="298" t="s">
        <v>37</v>
      </c>
      <c r="D56" s="299"/>
      <c r="E56" s="299"/>
      <c r="F56" s="299"/>
      <c r="G56" s="299"/>
      <c r="H56" s="299"/>
      <c r="I56" s="299"/>
      <c r="J56" s="299"/>
      <c r="K56" s="299"/>
      <c r="L56" s="299"/>
      <c r="M56" s="299"/>
      <c r="N56" s="299"/>
      <c r="O56" s="299"/>
      <c r="P56" s="299"/>
      <c r="Q56" s="299"/>
      <c r="R56" s="299"/>
      <c r="S56" s="299"/>
      <c r="T56" s="300"/>
      <c r="U56" s="477" t="s">
        <v>44</v>
      </c>
      <c r="V56" s="478"/>
      <c r="W56" s="478"/>
      <c r="X56" s="478"/>
      <c r="Y56" s="478"/>
      <c r="Z56" s="478"/>
      <c r="AA56" s="478"/>
      <c r="AB56" s="478"/>
      <c r="AC56" s="478"/>
      <c r="AD56" s="478"/>
      <c r="AE56" s="478"/>
      <c r="AF56" s="478"/>
      <c r="AG56" s="478"/>
      <c r="AH56" s="479"/>
    </row>
    <row r="57" spans="3:38" s="40" customFormat="1" ht="20.149999999999999" customHeight="1">
      <c r="C57" s="360" t="s">
        <v>38</v>
      </c>
      <c r="D57" s="228"/>
      <c r="E57" s="228"/>
      <c r="F57" s="229"/>
      <c r="G57" s="220" t="s">
        <v>39</v>
      </c>
      <c r="H57" s="220" t="s">
        <v>40</v>
      </c>
      <c r="I57" s="222" t="s">
        <v>41</v>
      </c>
      <c r="J57" s="223"/>
      <c r="K57" s="220" t="s">
        <v>4</v>
      </c>
      <c r="L57" s="228"/>
      <c r="M57" s="228"/>
      <c r="N57" s="228"/>
      <c r="O57" s="229"/>
      <c r="P57" s="393" t="s">
        <v>178</v>
      </c>
      <c r="Q57" s="394"/>
      <c r="R57" s="395" t="e">
        <f>AL5</f>
        <v>#VALUE!</v>
      </c>
      <c r="S57" s="395"/>
      <c r="T57" s="139" t="s">
        <v>179</v>
      </c>
      <c r="U57" s="382" t="s">
        <v>45</v>
      </c>
      <c r="V57" s="391"/>
      <c r="W57" s="391"/>
      <c r="X57" s="392"/>
      <c r="Y57" s="380" t="s">
        <v>46</v>
      </c>
      <c r="Z57" s="381"/>
      <c r="AA57" s="382" t="s">
        <v>47</v>
      </c>
      <c r="AB57" s="381"/>
      <c r="AC57" s="51"/>
      <c r="AD57" s="43" t="s">
        <v>48</v>
      </c>
      <c r="AE57" s="382" t="s">
        <v>49</v>
      </c>
      <c r="AF57" s="381"/>
      <c r="AG57" s="51"/>
      <c r="AH57" s="43" t="s">
        <v>48</v>
      </c>
    </row>
    <row r="58" spans="3:38" s="40" customFormat="1" ht="20.149999999999999" customHeight="1">
      <c r="C58" s="398"/>
      <c r="D58" s="289"/>
      <c r="E58" s="289"/>
      <c r="F58" s="342"/>
      <c r="G58" s="221"/>
      <c r="H58" s="221"/>
      <c r="I58" s="224"/>
      <c r="J58" s="225"/>
      <c r="K58" s="230" t="s">
        <v>42</v>
      </c>
      <c r="L58" s="230"/>
      <c r="M58" s="231" t="s">
        <v>43</v>
      </c>
      <c r="N58" s="232" t="s">
        <v>76</v>
      </c>
      <c r="O58" s="233"/>
      <c r="P58" s="230" t="s">
        <v>42</v>
      </c>
      <c r="Q58" s="230"/>
      <c r="R58" s="231" t="s">
        <v>43</v>
      </c>
      <c r="S58" s="232" t="s">
        <v>76</v>
      </c>
      <c r="T58" s="233"/>
      <c r="U58" s="234" t="s">
        <v>50</v>
      </c>
      <c r="V58" s="235"/>
      <c r="W58" s="235"/>
      <c r="X58" s="236"/>
      <c r="Y58" s="474" t="s">
        <v>46</v>
      </c>
      <c r="Z58" s="475"/>
      <c r="AA58" s="476" t="s">
        <v>47</v>
      </c>
      <c r="AB58" s="475"/>
      <c r="AC58" s="50"/>
      <c r="AD58" s="42" t="s">
        <v>48</v>
      </c>
      <c r="AE58" s="476" t="s">
        <v>49</v>
      </c>
      <c r="AF58" s="475"/>
      <c r="AG58" s="50"/>
      <c r="AH58" s="42" t="s">
        <v>48</v>
      </c>
    </row>
    <row r="59" spans="3:38" s="40" customFormat="1" ht="20.149999999999999" customHeight="1">
      <c r="C59" s="382"/>
      <c r="D59" s="391"/>
      <c r="E59" s="391"/>
      <c r="F59" s="392"/>
      <c r="G59" s="221"/>
      <c r="H59" s="221"/>
      <c r="I59" s="226"/>
      <c r="J59" s="227"/>
      <c r="K59" s="230"/>
      <c r="L59" s="230"/>
      <c r="M59" s="231"/>
      <c r="N59" s="233"/>
      <c r="O59" s="233"/>
      <c r="P59" s="230"/>
      <c r="Q59" s="230"/>
      <c r="R59" s="231"/>
      <c r="S59" s="233"/>
      <c r="T59" s="233"/>
      <c r="U59" s="237"/>
      <c r="V59" s="238"/>
      <c r="W59" s="238"/>
      <c r="X59" s="239"/>
      <c r="Y59" s="251" t="s">
        <v>51</v>
      </c>
      <c r="Z59" s="252"/>
      <c r="AA59" s="253" t="s">
        <v>47</v>
      </c>
      <c r="AB59" s="252"/>
      <c r="AC59" s="50"/>
      <c r="AD59" s="42" t="s">
        <v>48</v>
      </c>
      <c r="AE59" s="253" t="s">
        <v>49</v>
      </c>
      <c r="AF59" s="252"/>
      <c r="AG59" s="50"/>
      <c r="AH59" s="42" t="s">
        <v>48</v>
      </c>
    </row>
    <row r="60" spans="3:38" s="40" customFormat="1" ht="20.149999999999999" customHeight="1">
      <c r="C60" s="215"/>
      <c r="D60" s="216"/>
      <c r="E60" s="216"/>
      <c r="F60" s="217"/>
      <c r="G60" s="49"/>
      <c r="H60" s="49"/>
      <c r="I60" s="218" t="s">
        <v>52</v>
      </c>
      <c r="J60" s="219"/>
      <c r="K60" s="240"/>
      <c r="L60" s="241"/>
      <c r="M60" s="52"/>
      <c r="N60" s="240"/>
      <c r="O60" s="241"/>
      <c r="P60" s="52"/>
      <c r="Q60" s="53"/>
      <c r="R60" s="52"/>
      <c r="S60" s="240"/>
      <c r="T60" s="241"/>
      <c r="U60" s="41"/>
      <c r="AK60" s="123">
        <f>IF(M60="○",N60,AK56)</f>
        <v>0</v>
      </c>
      <c r="AL60" s="123">
        <f>IF(R60="○",S60,AL56)</f>
        <v>0</v>
      </c>
    </row>
    <row r="61" spans="3:38" s="40" customFormat="1" ht="20.149999999999999" customHeight="1">
      <c r="C61" s="242"/>
      <c r="D61" s="243"/>
      <c r="E61" s="243"/>
      <c r="F61" s="244"/>
      <c r="G61" s="47"/>
      <c r="H61" s="47"/>
      <c r="I61" s="11"/>
      <c r="J61" s="11"/>
      <c r="K61" s="240"/>
      <c r="L61" s="241"/>
      <c r="M61" s="52"/>
      <c r="N61" s="240"/>
      <c r="O61" s="241"/>
      <c r="P61" s="10"/>
      <c r="Q61" s="11"/>
      <c r="R61" s="52"/>
      <c r="S61" s="240"/>
      <c r="T61" s="241"/>
      <c r="U61" s="17"/>
      <c r="AK61" s="123">
        <f>IF(M61="○",N61,AK57)</f>
        <v>0</v>
      </c>
      <c r="AL61" s="123">
        <f t="shared" ref="AL61:AL62" si="0">IF(R61="○",S61,AL57)</f>
        <v>0</v>
      </c>
    </row>
    <row r="62" spans="3:38" s="40" customFormat="1" ht="20.149999999999999" customHeight="1">
      <c r="C62" s="245"/>
      <c r="D62" s="246"/>
      <c r="E62" s="246"/>
      <c r="F62" s="247"/>
      <c r="G62" s="49"/>
      <c r="H62" s="49"/>
      <c r="I62" s="3"/>
      <c r="J62" s="3"/>
      <c r="K62" s="240"/>
      <c r="L62" s="241"/>
      <c r="M62" s="52"/>
      <c r="N62" s="240"/>
      <c r="O62" s="241"/>
      <c r="P62" s="1"/>
      <c r="Q62" s="3"/>
      <c r="R62" s="52"/>
      <c r="S62" s="240"/>
      <c r="T62" s="241"/>
      <c r="U62" s="17"/>
      <c r="AK62" s="123">
        <f>IF(M62="○",N62,AK58)</f>
        <v>0</v>
      </c>
      <c r="AL62" s="123">
        <f t="shared" si="0"/>
        <v>0</v>
      </c>
    </row>
    <row r="63" spans="3:38" s="40" customFormat="1" ht="20.149999999999999" customHeight="1">
      <c r="C63" s="248"/>
      <c r="D63" s="249"/>
      <c r="E63" s="249"/>
      <c r="F63" s="250"/>
      <c r="G63" s="49"/>
      <c r="H63" s="49"/>
      <c r="I63" s="18"/>
      <c r="J63" s="18"/>
      <c r="K63" s="240"/>
      <c r="L63" s="241"/>
      <c r="M63" s="52"/>
      <c r="N63" s="240"/>
      <c r="O63" s="241"/>
      <c r="P63" s="19"/>
      <c r="Q63" s="18"/>
      <c r="R63" s="52"/>
      <c r="S63" s="240"/>
      <c r="T63" s="241"/>
      <c r="U63" s="17"/>
      <c r="AK63" s="123">
        <f>IF(M63="○",N63,AK59)</f>
        <v>0</v>
      </c>
      <c r="AL63" s="123">
        <f>IF(R63="○",S63,AL59)</f>
        <v>0</v>
      </c>
    </row>
    <row r="64" spans="3:38" s="40" customFormat="1" ht="12.75" customHeight="1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AK64" s="40">
        <f>SUM(AK60:AK63)</f>
        <v>0</v>
      </c>
      <c r="AL64" s="96">
        <f>SUM(AL60:AL63)</f>
        <v>0</v>
      </c>
    </row>
    <row r="65" spans="3:69" s="40" customFormat="1" ht="7.5" customHeight="1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6" spans="3:69" ht="20.149999999999999" customHeight="1" thickBot="1">
      <c r="C66" s="8" t="s">
        <v>56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73"/>
      <c r="T66" s="73"/>
      <c r="U66" s="73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</row>
    <row r="67" spans="3:69" s="40" customFormat="1" ht="24" customHeight="1">
      <c r="C67" s="396" t="s">
        <v>55</v>
      </c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397"/>
      <c r="Q67" s="212" t="s">
        <v>53</v>
      </c>
      <c r="R67" s="213"/>
      <c r="S67" s="213"/>
      <c r="T67" s="213"/>
      <c r="U67" s="214"/>
    </row>
    <row r="68" spans="3:69" s="40" customFormat="1" ht="24" customHeight="1">
      <c r="C68" s="67"/>
      <c r="D68" s="68"/>
      <c r="E68" s="68"/>
      <c r="F68" s="68"/>
      <c r="G68" s="68"/>
      <c r="H68" s="61"/>
      <c r="I68" s="61"/>
      <c r="J68" s="61"/>
      <c r="K68" s="61"/>
      <c r="L68" s="61"/>
      <c r="M68" s="68"/>
      <c r="N68" s="59"/>
      <c r="O68" s="59"/>
      <c r="P68" s="60"/>
      <c r="Q68" s="62"/>
      <c r="R68" s="61"/>
      <c r="S68" s="61"/>
      <c r="T68" s="61"/>
      <c r="U68" s="66"/>
    </row>
    <row r="69" spans="3:69" s="40" customFormat="1" ht="24" customHeight="1">
      <c r="C69" s="67"/>
      <c r="D69" s="68"/>
      <c r="E69" s="68"/>
      <c r="F69" s="68"/>
      <c r="G69" s="68"/>
      <c r="H69" s="61"/>
      <c r="I69" s="61"/>
      <c r="J69" s="61"/>
      <c r="K69" s="61"/>
      <c r="L69" s="61"/>
      <c r="M69" s="61"/>
      <c r="N69" s="59"/>
      <c r="O69" s="59"/>
      <c r="P69" s="60"/>
      <c r="Q69" s="62"/>
      <c r="R69" s="61"/>
      <c r="S69" s="61"/>
      <c r="T69" s="61"/>
      <c r="U69" s="66"/>
    </row>
    <row r="70" spans="3:69" s="40" customFormat="1" ht="24" customHeight="1">
      <c r="C70" s="67"/>
      <c r="D70" s="68"/>
      <c r="E70" s="68"/>
      <c r="F70" s="68"/>
      <c r="G70" s="68"/>
      <c r="H70" s="61"/>
      <c r="I70" s="61"/>
      <c r="J70" s="61"/>
      <c r="K70" s="61"/>
      <c r="L70" s="61"/>
      <c r="M70" s="61"/>
      <c r="N70" s="59"/>
      <c r="O70" s="59"/>
      <c r="P70" s="60"/>
      <c r="Q70" s="62"/>
      <c r="R70" s="61"/>
      <c r="S70" s="61"/>
      <c r="T70" s="61"/>
      <c r="U70" s="66"/>
    </row>
    <row r="71" spans="3:69" s="40" customFormat="1" ht="24" customHeight="1">
      <c r="C71" s="67"/>
      <c r="D71" s="68"/>
      <c r="E71" s="68"/>
      <c r="F71" s="68"/>
      <c r="G71" s="68"/>
      <c r="H71" s="61"/>
      <c r="I71" s="61"/>
      <c r="J71" s="61"/>
      <c r="K71" s="61"/>
      <c r="L71" s="61"/>
      <c r="M71" s="61"/>
      <c r="N71" s="59"/>
      <c r="O71" s="59"/>
      <c r="P71" s="60"/>
      <c r="Q71" s="62"/>
      <c r="R71" s="61"/>
      <c r="S71" s="61"/>
      <c r="T71" s="61"/>
      <c r="U71" s="66"/>
    </row>
    <row r="72" spans="3:69" s="40" customFormat="1" ht="24" customHeight="1">
      <c r="C72" s="67"/>
      <c r="D72" s="68"/>
      <c r="E72" s="68"/>
      <c r="F72" s="68"/>
      <c r="G72" s="68"/>
      <c r="H72" s="61"/>
      <c r="I72" s="61"/>
      <c r="J72" s="61"/>
      <c r="K72" s="61"/>
      <c r="L72" s="61"/>
      <c r="M72" s="61"/>
      <c r="N72" s="59"/>
      <c r="O72" s="59"/>
      <c r="P72" s="60"/>
      <c r="Q72" s="62"/>
      <c r="R72" s="61"/>
      <c r="S72" s="61"/>
      <c r="T72" s="61"/>
      <c r="U72" s="66"/>
    </row>
    <row r="73" spans="3:69" s="40" customFormat="1" ht="24" customHeight="1">
      <c r="C73" s="67"/>
      <c r="D73" s="68"/>
      <c r="E73" s="68"/>
      <c r="F73" s="68"/>
      <c r="G73" s="68"/>
      <c r="H73" s="61"/>
      <c r="I73" s="61"/>
      <c r="J73" s="61"/>
      <c r="K73" s="61"/>
      <c r="L73" s="61"/>
      <c r="M73" s="61"/>
      <c r="N73" s="59"/>
      <c r="O73" s="59"/>
      <c r="P73" s="60"/>
      <c r="Q73" s="62"/>
      <c r="R73" s="61"/>
      <c r="S73" s="61"/>
      <c r="T73" s="61"/>
      <c r="U73" s="66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73"/>
      <c r="BC73" s="73"/>
      <c r="BD73" s="73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</row>
    <row r="74" spans="3:69" s="40" customFormat="1" ht="24" customHeight="1">
      <c r="C74" s="67"/>
      <c r="D74" s="68"/>
      <c r="E74" s="68"/>
      <c r="F74" s="68"/>
      <c r="G74" s="68"/>
      <c r="H74" s="61"/>
      <c r="I74" s="61"/>
      <c r="J74" s="61"/>
      <c r="K74" s="61"/>
      <c r="L74" s="61"/>
      <c r="M74" s="61"/>
      <c r="N74" s="59"/>
      <c r="O74" s="59"/>
      <c r="P74" s="60"/>
      <c r="Q74" s="62"/>
      <c r="R74" s="61"/>
      <c r="S74" s="61"/>
      <c r="T74" s="61"/>
      <c r="U74" s="66"/>
      <c r="AL74" s="379"/>
      <c r="AM74" s="379"/>
      <c r="AN74" s="379"/>
      <c r="AO74" s="379"/>
      <c r="AP74" s="379"/>
      <c r="AQ74" s="379"/>
      <c r="AR74" s="379"/>
      <c r="AS74" s="379"/>
      <c r="AT74" s="379"/>
      <c r="AU74" s="379"/>
      <c r="AV74" s="379"/>
      <c r="AW74" s="379"/>
      <c r="AX74" s="379"/>
      <c r="AY74" s="379"/>
      <c r="AZ74" s="379"/>
      <c r="BA74" s="379"/>
      <c r="BB74" s="379"/>
      <c r="BC74" s="379"/>
      <c r="BD74" s="379"/>
    </row>
    <row r="75" spans="3:69" s="40" customFormat="1" ht="24" customHeight="1">
      <c r="C75" s="67"/>
      <c r="D75" s="68"/>
      <c r="E75" s="68"/>
      <c r="F75" s="68"/>
      <c r="G75" s="68"/>
      <c r="H75" s="61"/>
      <c r="I75" s="61"/>
      <c r="J75" s="61"/>
      <c r="K75" s="61"/>
      <c r="L75" s="61"/>
      <c r="M75" s="61"/>
      <c r="N75" s="59"/>
      <c r="O75" s="59"/>
      <c r="P75" s="60"/>
      <c r="Q75" s="62"/>
      <c r="R75" s="61"/>
      <c r="S75" s="61"/>
      <c r="T75" s="61"/>
      <c r="U75" s="66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4"/>
      <c r="AX75" s="4"/>
      <c r="AY75" s="4"/>
      <c r="AZ75" s="81"/>
      <c r="BA75" s="81"/>
      <c r="BB75" s="81"/>
      <c r="BC75" s="81"/>
      <c r="BD75" s="81"/>
    </row>
    <row r="76" spans="3:69" s="40" customFormat="1" ht="24" customHeight="1">
      <c r="C76" s="67"/>
      <c r="D76" s="68"/>
      <c r="E76" s="68"/>
      <c r="F76" s="68"/>
      <c r="G76" s="68"/>
      <c r="H76" s="61"/>
      <c r="I76" s="61"/>
      <c r="J76" s="61"/>
      <c r="K76" s="61"/>
      <c r="L76" s="61"/>
      <c r="M76" s="61"/>
      <c r="N76" s="59"/>
      <c r="O76" s="59"/>
      <c r="P76" s="60"/>
      <c r="Q76" s="62"/>
      <c r="R76" s="61"/>
      <c r="S76" s="61"/>
      <c r="T76" s="61"/>
      <c r="U76" s="66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4"/>
      <c r="AX76" s="4"/>
      <c r="AY76" s="4"/>
      <c r="AZ76" s="81"/>
      <c r="BA76" s="81"/>
      <c r="BB76" s="81"/>
      <c r="BC76" s="81"/>
      <c r="BD76" s="81"/>
    </row>
    <row r="77" spans="3:69" s="40" customFormat="1" ht="24" customHeight="1">
      <c r="C77" s="67"/>
      <c r="D77" s="68"/>
      <c r="E77" s="68"/>
      <c r="F77" s="68"/>
      <c r="G77" s="68"/>
      <c r="H77" s="61"/>
      <c r="I77" s="61"/>
      <c r="J77" s="61"/>
      <c r="K77" s="61"/>
      <c r="L77" s="61"/>
      <c r="M77" s="61"/>
      <c r="N77" s="59"/>
      <c r="O77" s="59"/>
      <c r="P77" s="60"/>
      <c r="Q77" s="62"/>
      <c r="R77" s="61"/>
      <c r="S77" s="61"/>
      <c r="T77" s="61"/>
      <c r="U77" s="66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4"/>
      <c r="AX77" s="4"/>
      <c r="AY77" s="4"/>
      <c r="AZ77" s="81"/>
      <c r="BA77" s="81"/>
      <c r="BB77" s="81"/>
      <c r="BC77" s="81"/>
      <c r="BD77" s="81"/>
    </row>
    <row r="78" spans="3:69" s="40" customFormat="1" ht="24" customHeight="1">
      <c r="C78" s="67"/>
      <c r="D78" s="68"/>
      <c r="E78" s="68"/>
      <c r="F78" s="68"/>
      <c r="G78" s="68"/>
      <c r="H78" s="61"/>
      <c r="I78" s="61"/>
      <c r="J78" s="61"/>
      <c r="K78" s="61"/>
      <c r="L78" s="61"/>
      <c r="M78" s="61"/>
      <c r="N78" s="59"/>
      <c r="O78" s="59"/>
      <c r="P78" s="60"/>
      <c r="Q78" s="62"/>
      <c r="R78" s="61"/>
      <c r="S78" s="61"/>
      <c r="T78" s="61"/>
      <c r="U78" s="66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4"/>
      <c r="AX78" s="4"/>
      <c r="AY78" s="4"/>
      <c r="AZ78" s="81"/>
      <c r="BA78" s="81"/>
      <c r="BB78" s="81"/>
      <c r="BC78" s="81"/>
      <c r="BD78" s="81"/>
    </row>
    <row r="79" spans="3:69" s="40" customFormat="1" ht="24" customHeight="1">
      <c r="C79" s="67"/>
      <c r="D79" s="68"/>
      <c r="E79" s="68"/>
      <c r="F79" s="68"/>
      <c r="G79" s="68"/>
      <c r="H79" s="61"/>
      <c r="I79" s="61"/>
      <c r="J79" s="61"/>
      <c r="K79" s="61"/>
      <c r="L79" s="61"/>
      <c r="M79" s="61"/>
      <c r="N79" s="59"/>
      <c r="O79" s="59"/>
      <c r="P79" s="60"/>
      <c r="Q79" s="62"/>
      <c r="R79" s="61"/>
      <c r="S79" s="61"/>
      <c r="T79" s="61"/>
      <c r="U79" s="66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4"/>
      <c r="AX79" s="4"/>
      <c r="AY79" s="4"/>
      <c r="AZ79" s="81"/>
      <c r="BA79" s="81"/>
      <c r="BB79" s="81"/>
      <c r="BC79" s="81"/>
      <c r="BD79" s="81"/>
    </row>
    <row r="80" spans="3:69" s="40" customFormat="1" ht="24" customHeight="1">
      <c r="C80" s="67"/>
      <c r="D80" s="68"/>
      <c r="E80" s="68"/>
      <c r="F80" s="68"/>
      <c r="G80" s="68"/>
      <c r="H80" s="61"/>
      <c r="I80" s="61"/>
      <c r="J80" s="61"/>
      <c r="K80" s="61"/>
      <c r="L80" s="61"/>
      <c r="M80" s="61"/>
      <c r="N80" s="59"/>
      <c r="O80" s="59"/>
      <c r="P80" s="60"/>
      <c r="Q80" s="62"/>
      <c r="R80" s="61"/>
      <c r="S80" s="61"/>
      <c r="T80" s="61"/>
      <c r="U80" s="66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4"/>
      <c r="AX80" s="4"/>
      <c r="AY80" s="4"/>
      <c r="AZ80" s="81"/>
      <c r="BA80" s="81"/>
      <c r="BB80" s="81"/>
      <c r="BC80" s="81"/>
      <c r="BD80" s="81"/>
    </row>
    <row r="81" spans="3:69" s="40" customFormat="1" ht="24" customHeight="1">
      <c r="C81" s="67"/>
      <c r="D81" s="68"/>
      <c r="E81" s="68"/>
      <c r="F81" s="68"/>
      <c r="G81" s="68"/>
      <c r="H81" s="61"/>
      <c r="I81" s="61"/>
      <c r="J81" s="61"/>
      <c r="K81" s="61"/>
      <c r="L81" s="61"/>
      <c r="M81" s="61"/>
      <c r="N81" s="59"/>
      <c r="O81" s="59"/>
      <c r="P81" s="60"/>
      <c r="Q81" s="62"/>
      <c r="R81" s="61"/>
      <c r="S81" s="61"/>
      <c r="T81" s="61"/>
      <c r="U81" s="66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4"/>
      <c r="AX81" s="4"/>
      <c r="AY81" s="4"/>
      <c r="AZ81" s="81"/>
      <c r="BA81" s="81"/>
      <c r="BB81" s="81"/>
      <c r="BC81" s="81"/>
      <c r="BD81" s="81"/>
    </row>
    <row r="82" spans="3:69" s="40" customFormat="1" ht="24" customHeight="1">
      <c r="C82" s="67"/>
      <c r="D82" s="68"/>
      <c r="E82" s="68"/>
      <c r="F82" s="68"/>
      <c r="G82" s="68"/>
      <c r="H82" s="61"/>
      <c r="I82" s="61"/>
      <c r="J82" s="61"/>
      <c r="K82" s="61"/>
      <c r="L82" s="61"/>
      <c r="M82" s="61"/>
      <c r="N82" s="59"/>
      <c r="O82" s="59"/>
      <c r="P82" s="60"/>
      <c r="Q82" s="62"/>
      <c r="R82" s="61"/>
      <c r="S82" s="61"/>
      <c r="T82" s="61"/>
      <c r="U82" s="66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4"/>
      <c r="AX82" s="4"/>
      <c r="AY82" s="4"/>
      <c r="AZ82" s="81"/>
      <c r="BA82" s="81"/>
      <c r="BB82" s="81"/>
      <c r="BC82" s="81"/>
      <c r="BD82" s="81"/>
    </row>
    <row r="83" spans="3:69" s="40" customFormat="1" ht="24" customHeight="1">
      <c r="C83" s="67"/>
      <c r="D83" s="68"/>
      <c r="E83" s="68"/>
      <c r="F83" s="68"/>
      <c r="G83" s="68"/>
      <c r="H83" s="61"/>
      <c r="I83" s="61"/>
      <c r="J83" s="61"/>
      <c r="K83" s="61"/>
      <c r="L83" s="61"/>
      <c r="M83" s="61"/>
      <c r="N83" s="59"/>
      <c r="O83" s="59"/>
      <c r="P83" s="60"/>
      <c r="Q83" s="62"/>
      <c r="R83" s="61"/>
      <c r="S83" s="61"/>
      <c r="T83" s="61"/>
      <c r="U83" s="66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4"/>
      <c r="AX83" s="4"/>
      <c r="AY83" s="4"/>
      <c r="AZ83" s="81"/>
      <c r="BA83" s="81"/>
      <c r="BB83" s="81"/>
      <c r="BC83" s="81"/>
      <c r="BD83" s="81"/>
    </row>
    <row r="84" spans="3:69" s="40" customFormat="1" ht="24" customHeight="1">
      <c r="C84" s="67"/>
      <c r="D84" s="68"/>
      <c r="E84" s="68"/>
      <c r="F84" s="68"/>
      <c r="G84" s="68"/>
      <c r="H84" s="61"/>
      <c r="I84" s="61"/>
      <c r="J84" s="61"/>
      <c r="K84" s="61"/>
      <c r="L84" s="61"/>
      <c r="M84" s="61"/>
      <c r="N84" s="59"/>
      <c r="O84" s="59"/>
      <c r="P84" s="60"/>
      <c r="Q84" s="62"/>
      <c r="R84" s="61"/>
      <c r="S84" s="61"/>
      <c r="T84" s="61"/>
      <c r="U84" s="66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4"/>
      <c r="AX84" s="4"/>
      <c r="AY84" s="4"/>
      <c r="AZ84" s="81"/>
      <c r="BA84" s="81"/>
      <c r="BB84" s="81"/>
      <c r="BC84" s="81"/>
      <c r="BD84" s="81"/>
    </row>
    <row r="85" spans="3:69" s="40" customFormat="1" ht="24" customHeight="1">
      <c r="C85" s="67"/>
      <c r="D85" s="68"/>
      <c r="E85" s="68"/>
      <c r="F85" s="68"/>
      <c r="G85" s="68"/>
      <c r="H85" s="61"/>
      <c r="I85" s="61"/>
      <c r="J85" s="61"/>
      <c r="K85" s="61"/>
      <c r="L85" s="61"/>
      <c r="M85" s="61"/>
      <c r="N85" s="59"/>
      <c r="O85" s="59"/>
      <c r="P85" s="60"/>
      <c r="Q85" s="62"/>
      <c r="R85" s="61"/>
      <c r="S85" s="61"/>
      <c r="T85" s="61"/>
      <c r="U85" s="66"/>
      <c r="AL85" s="81"/>
      <c r="AM85" s="81"/>
      <c r="AN85" s="81"/>
      <c r="AO85" s="81"/>
      <c r="AP85" s="81"/>
      <c r="AQ85" s="81"/>
      <c r="AR85" s="81"/>
      <c r="AS85" s="81"/>
      <c r="AT85" s="81"/>
      <c r="AU85" s="81"/>
      <c r="AV85" s="81"/>
      <c r="AW85" s="4"/>
      <c r="AX85" s="4"/>
      <c r="AY85" s="4"/>
      <c r="AZ85" s="81"/>
      <c r="BA85" s="81"/>
      <c r="BB85" s="81"/>
      <c r="BC85" s="81"/>
      <c r="BD85" s="81"/>
    </row>
    <row r="86" spans="3:69" s="40" customFormat="1" ht="24" customHeight="1">
      <c r="C86" s="67"/>
      <c r="D86" s="68"/>
      <c r="E86" s="68"/>
      <c r="F86" s="68"/>
      <c r="G86" s="68"/>
      <c r="H86" s="61"/>
      <c r="I86" s="61"/>
      <c r="J86" s="61"/>
      <c r="K86" s="61"/>
      <c r="L86" s="61"/>
      <c r="M86" s="61"/>
      <c r="N86" s="59"/>
      <c r="O86" s="59"/>
      <c r="P86" s="60"/>
      <c r="Q86" s="62"/>
      <c r="R86" s="61"/>
      <c r="S86" s="61"/>
      <c r="T86" s="61"/>
      <c r="U86" s="66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4"/>
      <c r="AX86" s="4"/>
      <c r="AY86" s="4"/>
      <c r="AZ86" s="81"/>
      <c r="BA86" s="81"/>
      <c r="BB86" s="81"/>
      <c r="BC86" s="81"/>
      <c r="BD86" s="81"/>
    </row>
    <row r="87" spans="3:69" ht="24" customHeight="1" thickBot="1">
      <c r="C87" s="63"/>
      <c r="D87" s="56"/>
      <c r="E87" s="56"/>
      <c r="F87" s="56"/>
      <c r="G87" s="56"/>
      <c r="H87" s="65"/>
      <c r="I87" s="65"/>
      <c r="J87" s="65"/>
      <c r="K87" s="65"/>
      <c r="L87" s="65"/>
      <c r="M87" s="65"/>
      <c r="N87" s="56"/>
      <c r="O87" s="56"/>
      <c r="P87" s="57"/>
      <c r="Q87" s="55"/>
      <c r="R87" s="56"/>
      <c r="S87" s="56"/>
      <c r="T87" s="56"/>
      <c r="U87" s="58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4"/>
      <c r="AX87" s="4"/>
      <c r="AY87" s="4"/>
      <c r="AZ87" s="81"/>
      <c r="BA87" s="81"/>
      <c r="BB87" s="81"/>
      <c r="BC87" s="81"/>
      <c r="BD87" s="81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</row>
    <row r="88" spans="3:69" s="40" customFormat="1" ht="20.149999999999999" customHeight="1">
      <c r="C88" s="4" t="s">
        <v>54</v>
      </c>
      <c r="D88" s="70"/>
      <c r="E88" s="70"/>
      <c r="F88" s="70"/>
      <c r="G88" s="70"/>
      <c r="H88" s="70"/>
      <c r="I88" s="70"/>
      <c r="J88" s="70"/>
      <c r="K88" s="71"/>
      <c r="L88" s="71"/>
      <c r="M88" s="71"/>
      <c r="N88" s="71"/>
      <c r="O88" s="71"/>
      <c r="P88" s="70"/>
      <c r="Q88" s="70"/>
      <c r="R88" s="70"/>
      <c r="S88" s="70"/>
      <c r="T88" s="4"/>
      <c r="U88" s="4"/>
      <c r="V88" s="4"/>
      <c r="W88" s="4"/>
      <c r="X88" s="4"/>
      <c r="Y88" s="64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4"/>
      <c r="AX88" s="4"/>
      <c r="AY88" s="4"/>
      <c r="AZ88" s="81"/>
      <c r="BA88" s="81"/>
      <c r="BB88" s="81"/>
      <c r="BC88" s="81"/>
      <c r="BD88" s="81"/>
    </row>
    <row r="89" spans="3:69" s="40" customFormat="1" ht="20.149999999999999" customHeight="1">
      <c r="C89" s="4" t="s">
        <v>57</v>
      </c>
      <c r="D89" s="72"/>
      <c r="E89" s="72"/>
      <c r="F89" s="72"/>
      <c r="G89" s="72"/>
      <c r="H89" s="72"/>
      <c r="I89" s="72"/>
      <c r="J89" s="70"/>
      <c r="K89" s="70"/>
      <c r="L89" s="70"/>
      <c r="M89" s="70"/>
      <c r="N89" s="70"/>
      <c r="O89" s="70"/>
      <c r="P89" s="70"/>
      <c r="Q89" s="70"/>
      <c r="R89" s="70"/>
      <c r="S89" s="71"/>
      <c r="T89" s="45"/>
      <c r="U89" s="45"/>
      <c r="V89" s="45"/>
      <c r="W89" s="45"/>
      <c r="X89" s="4"/>
      <c r="Y89" s="64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4"/>
      <c r="AX89" s="4"/>
      <c r="AY89" s="4"/>
      <c r="AZ89" s="81"/>
      <c r="BA89" s="81"/>
      <c r="BB89" s="81"/>
      <c r="BC89" s="81"/>
      <c r="BD89" s="81"/>
    </row>
    <row r="90" spans="3:69" s="40" customFormat="1" ht="20.149999999999999" customHeight="1">
      <c r="C90" s="4" t="s">
        <v>59</v>
      </c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  <c r="P90" s="70"/>
      <c r="Q90" s="70"/>
      <c r="R90" s="70"/>
      <c r="S90" s="71"/>
      <c r="T90" s="45"/>
      <c r="U90" s="45"/>
      <c r="V90" s="45"/>
      <c r="W90" s="45"/>
      <c r="X90" s="5"/>
      <c r="Y90" s="5"/>
      <c r="Z90" s="5"/>
      <c r="AA90" s="44"/>
      <c r="AB90" s="5"/>
      <c r="AC90" s="5"/>
      <c r="AD90" s="5"/>
      <c r="AE90" s="5"/>
      <c r="AF90" s="5"/>
      <c r="AG90" s="5"/>
      <c r="AH90" s="5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4"/>
      <c r="AX90" s="4"/>
      <c r="AY90" s="4"/>
      <c r="AZ90" s="81"/>
      <c r="BA90" s="81"/>
      <c r="BB90" s="81"/>
      <c r="BC90" s="81"/>
      <c r="BD90" s="81"/>
    </row>
    <row r="91" spans="3:69" s="40" customFormat="1" ht="19.5" customHeight="1">
      <c r="C91" s="4" t="s">
        <v>58</v>
      </c>
      <c r="D91" s="72"/>
      <c r="E91" s="72"/>
      <c r="F91" s="72"/>
      <c r="G91" s="72"/>
      <c r="H91" s="72"/>
      <c r="I91" s="72"/>
      <c r="J91" s="70"/>
      <c r="K91" s="70"/>
      <c r="L91" s="70"/>
      <c r="M91" s="70"/>
      <c r="N91" s="70"/>
      <c r="O91" s="70"/>
      <c r="P91" s="70"/>
      <c r="Q91" s="70"/>
      <c r="R91" s="70"/>
      <c r="S91" s="71"/>
      <c r="T91" s="69"/>
      <c r="U91" s="69"/>
      <c r="V91" s="69"/>
      <c r="W91" s="69"/>
      <c r="AA91" s="69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4"/>
      <c r="AX91" s="4"/>
      <c r="AY91" s="4"/>
      <c r="AZ91" s="81"/>
      <c r="BA91" s="81"/>
      <c r="BB91" s="81"/>
      <c r="BC91" s="81"/>
      <c r="BD91" s="81"/>
    </row>
    <row r="92" spans="3:69" s="40" customFormat="1" ht="20.149999999999999" customHeight="1">
      <c r="C92" s="4"/>
      <c r="J92" s="4"/>
      <c r="K92" s="4"/>
      <c r="L92" s="4"/>
      <c r="M92" s="4"/>
      <c r="N92" s="4"/>
      <c r="O92" s="4"/>
      <c r="P92" s="4"/>
      <c r="Q92" s="4"/>
      <c r="R92" s="4"/>
      <c r="S92" s="45"/>
      <c r="T92" s="45"/>
      <c r="U92" s="45"/>
      <c r="V92" s="45"/>
      <c r="W92" s="45"/>
      <c r="X92" s="5"/>
      <c r="Y92" s="5"/>
      <c r="Z92" s="5"/>
      <c r="AA92" s="44"/>
      <c r="AB92" s="5"/>
      <c r="AC92" s="5"/>
      <c r="AD92" s="5"/>
      <c r="AE92" s="5"/>
      <c r="AF92" s="5"/>
      <c r="AG92" s="5"/>
      <c r="AH92" s="5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4"/>
      <c r="AX92" s="4"/>
      <c r="AY92" s="4"/>
      <c r="AZ92" s="81"/>
      <c r="BA92" s="81"/>
      <c r="BB92" s="81"/>
      <c r="BC92" s="81"/>
      <c r="BD92" s="81"/>
    </row>
    <row r="93" spans="3:69" s="40" customFormat="1" ht="20.149999999999999" customHeight="1">
      <c r="C93" s="4"/>
      <c r="J93" s="4"/>
      <c r="K93" s="4"/>
      <c r="L93" s="4"/>
      <c r="M93" s="4"/>
      <c r="N93" s="4"/>
      <c r="O93" s="4"/>
      <c r="P93" s="4"/>
      <c r="Q93" s="4"/>
      <c r="R93" s="4"/>
      <c r="S93" s="45"/>
      <c r="T93" s="45"/>
      <c r="U93" s="45"/>
      <c r="V93" s="45"/>
      <c r="W93" s="45"/>
      <c r="AA93" s="64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4"/>
      <c r="AX93" s="4"/>
      <c r="AY93" s="4"/>
      <c r="AZ93" s="81"/>
      <c r="BA93" s="81"/>
      <c r="BB93" s="81"/>
      <c r="BC93" s="81"/>
      <c r="BD93" s="81"/>
    </row>
    <row r="94" spans="3:69" s="40" customFormat="1" ht="20.149999999999999" customHeight="1">
      <c r="C94" s="4"/>
      <c r="J94" s="4"/>
      <c r="K94" s="4"/>
      <c r="L94" s="4"/>
      <c r="M94" s="4"/>
      <c r="N94" s="4"/>
      <c r="O94" s="4"/>
      <c r="P94" s="4"/>
      <c r="Q94" s="4"/>
      <c r="R94" s="4"/>
      <c r="S94" s="45"/>
      <c r="T94" s="45"/>
      <c r="U94" s="45"/>
      <c r="V94" s="45"/>
      <c r="W94" s="45"/>
      <c r="X94" s="4"/>
      <c r="Y94" s="4"/>
      <c r="AF94" s="64"/>
      <c r="AL94" s="4"/>
      <c r="AM94" s="4"/>
      <c r="AN94" s="4"/>
      <c r="AO94" s="4"/>
      <c r="AP94" s="4"/>
      <c r="AQ94" s="81"/>
      <c r="AR94" s="81"/>
      <c r="AS94" s="81"/>
      <c r="AT94" s="81"/>
      <c r="AU94" s="81"/>
      <c r="AV94" s="81"/>
      <c r="AW94" s="4"/>
      <c r="AX94" s="4"/>
      <c r="AY94" s="4"/>
      <c r="AZ94" s="4"/>
      <c r="BA94" s="4"/>
      <c r="BB94" s="4"/>
      <c r="BC94" s="4"/>
      <c r="BD94" s="4"/>
    </row>
    <row r="95" spans="3:69" s="40" customFormat="1" ht="20.149999999999999" customHeight="1">
      <c r="C95" s="4"/>
      <c r="J95" s="4"/>
      <c r="K95" s="4"/>
      <c r="L95" s="4"/>
      <c r="M95" s="4"/>
      <c r="N95" s="4"/>
      <c r="O95" s="4"/>
      <c r="P95" s="4"/>
      <c r="Q95" s="4"/>
      <c r="R95" s="4"/>
      <c r="S95" s="45"/>
      <c r="T95" s="45"/>
      <c r="U95" s="45"/>
      <c r="V95" s="45"/>
      <c r="W95" s="45"/>
      <c r="X95" s="45"/>
      <c r="Y95" s="45"/>
      <c r="AF95" s="45"/>
      <c r="AG95" s="45"/>
      <c r="AH95" s="45"/>
      <c r="AL95" s="4"/>
      <c r="AM95" s="70"/>
      <c r="AN95" s="70"/>
      <c r="AO95" s="70"/>
      <c r="AP95" s="70"/>
      <c r="AQ95" s="70"/>
      <c r="AR95" s="70"/>
      <c r="AS95" s="70"/>
      <c r="AT95" s="71"/>
      <c r="AU95" s="71"/>
      <c r="AV95" s="71"/>
      <c r="AW95" s="71"/>
      <c r="AX95" s="71"/>
      <c r="AY95" s="70"/>
      <c r="AZ95" s="70"/>
      <c r="BA95" s="70"/>
      <c r="BB95" s="70"/>
      <c r="BC95" s="4"/>
      <c r="BD95" s="4"/>
      <c r="BE95" s="4"/>
      <c r="BF95" s="4"/>
      <c r="BG95" s="4"/>
      <c r="BH95" s="78"/>
    </row>
    <row r="96" spans="3:69">
      <c r="AL96" s="4"/>
      <c r="AM96" s="72"/>
      <c r="AN96" s="72"/>
      <c r="AO96" s="72"/>
      <c r="AP96" s="72"/>
      <c r="AQ96" s="72"/>
      <c r="AR96" s="72"/>
      <c r="AS96" s="70"/>
      <c r="AT96" s="70"/>
      <c r="AU96" s="70"/>
      <c r="AV96" s="70"/>
      <c r="AW96" s="70"/>
      <c r="AX96" s="70"/>
      <c r="AY96" s="70"/>
      <c r="AZ96" s="70"/>
      <c r="BA96" s="70"/>
      <c r="BB96" s="71"/>
      <c r="BC96" s="81"/>
      <c r="BD96" s="81"/>
      <c r="BE96" s="78"/>
      <c r="BF96" s="78"/>
      <c r="BG96" s="4"/>
      <c r="BH96" s="78"/>
      <c r="BI96" s="40"/>
      <c r="BJ96" s="40"/>
      <c r="BK96" s="40"/>
      <c r="BL96" s="40"/>
      <c r="BM96" s="40"/>
      <c r="BN96" s="40"/>
      <c r="BO96" s="40"/>
      <c r="BP96" s="40"/>
      <c r="BQ96" s="40"/>
    </row>
    <row r="97" spans="38:69">
      <c r="AL97" s="4"/>
      <c r="AM97" s="72"/>
      <c r="AN97" s="72"/>
      <c r="AO97" s="72"/>
      <c r="AP97" s="72"/>
      <c r="AQ97" s="72"/>
      <c r="AR97" s="72"/>
      <c r="AS97" s="70"/>
      <c r="AT97" s="70"/>
      <c r="AU97" s="70"/>
      <c r="AV97" s="70"/>
      <c r="AW97" s="70"/>
      <c r="AX97" s="70"/>
      <c r="AY97" s="70"/>
      <c r="AZ97" s="70"/>
      <c r="BA97" s="70"/>
      <c r="BB97" s="71"/>
      <c r="BC97" s="78"/>
      <c r="BD97" s="78"/>
      <c r="BE97" s="78"/>
      <c r="BF97" s="78"/>
      <c r="BG97" s="40"/>
      <c r="BH97" s="40"/>
      <c r="BI97" s="40"/>
      <c r="BJ97" s="78"/>
      <c r="BK97" s="40"/>
      <c r="BL97" s="40"/>
      <c r="BM97" s="40"/>
      <c r="BN97" s="40"/>
      <c r="BO97" s="40"/>
      <c r="BP97" s="40"/>
      <c r="BQ97" s="40"/>
    </row>
    <row r="98" spans="38:69">
      <c r="AL98" s="4"/>
      <c r="AM98" s="72"/>
      <c r="AN98" s="72"/>
      <c r="AO98" s="72"/>
      <c r="AP98" s="72"/>
      <c r="AQ98" s="72"/>
      <c r="AR98" s="72"/>
      <c r="AS98" s="70"/>
      <c r="AT98" s="70"/>
      <c r="AU98" s="70"/>
      <c r="AV98" s="70"/>
      <c r="AW98" s="70"/>
      <c r="AX98" s="70"/>
      <c r="AY98" s="70"/>
      <c r="AZ98" s="70"/>
      <c r="BA98" s="70"/>
      <c r="BB98" s="71"/>
      <c r="BC98" s="78"/>
      <c r="BD98" s="78"/>
      <c r="BE98" s="78"/>
      <c r="BF98" s="78"/>
      <c r="BG98" s="40"/>
      <c r="BH98" s="40"/>
      <c r="BI98" s="40"/>
      <c r="BJ98" s="78"/>
      <c r="BK98" s="40"/>
      <c r="BL98" s="40"/>
      <c r="BM98" s="40"/>
      <c r="BN98" s="40"/>
      <c r="BO98" s="40"/>
      <c r="BP98" s="40"/>
      <c r="BQ98" s="40"/>
    </row>
  </sheetData>
  <mergeCells count="292">
    <mergeCell ref="C43:J43"/>
    <mergeCell ref="C41:E42"/>
    <mergeCell ref="C39:E40"/>
    <mergeCell ref="K43:N43"/>
    <mergeCell ref="O43:R43"/>
    <mergeCell ref="K39:N39"/>
    <mergeCell ref="H39:I39"/>
    <mergeCell ref="Y58:Z58"/>
    <mergeCell ref="AA58:AB58"/>
    <mergeCell ref="C55:AH55"/>
    <mergeCell ref="U56:AH56"/>
    <mergeCell ref="S50:AH53"/>
    <mergeCell ref="C50:R53"/>
    <mergeCell ref="AE43:AF43"/>
    <mergeCell ref="AG43:AH43"/>
    <mergeCell ref="H42:I42"/>
    <mergeCell ref="C44:R44"/>
    <mergeCell ref="S44:AH44"/>
    <mergeCell ref="K42:N42"/>
    <mergeCell ref="AA43:AB43"/>
    <mergeCell ref="AC43:AD43"/>
    <mergeCell ref="AE58:AF58"/>
    <mergeCell ref="O42:R42"/>
    <mergeCell ref="F27:G27"/>
    <mergeCell ref="F28:G28"/>
    <mergeCell ref="F29:G29"/>
    <mergeCell ref="H27:I27"/>
    <mergeCell ref="H28:I28"/>
    <mergeCell ref="H29:I29"/>
    <mergeCell ref="C32:AH32"/>
    <mergeCell ref="AC29:AE29"/>
    <mergeCell ref="C33:R33"/>
    <mergeCell ref="AF27:AH27"/>
    <mergeCell ref="F35:G36"/>
    <mergeCell ref="H35:I36"/>
    <mergeCell ref="W35:X36"/>
    <mergeCell ref="Y35:Z36"/>
    <mergeCell ref="AA35:AD35"/>
    <mergeCell ref="K40:N40"/>
    <mergeCell ref="K41:N41"/>
    <mergeCell ref="O38:R38"/>
    <mergeCell ref="O39:R39"/>
    <mergeCell ref="F38:G38"/>
    <mergeCell ref="F39:G39"/>
    <mergeCell ref="F40:G40"/>
    <mergeCell ref="F41:G41"/>
    <mergeCell ref="O40:R40"/>
    <mergeCell ref="O41:R41"/>
    <mergeCell ref="H40:I40"/>
    <mergeCell ref="H41:I41"/>
    <mergeCell ref="C23:X23"/>
    <mergeCell ref="F24:I24"/>
    <mergeCell ref="AK19:AK21"/>
    <mergeCell ref="K37:N37"/>
    <mergeCell ref="K38:N38"/>
    <mergeCell ref="J24:K24"/>
    <mergeCell ref="U24:V24"/>
    <mergeCell ref="O35:R36"/>
    <mergeCell ref="P34:Q34"/>
    <mergeCell ref="K35:N36"/>
    <mergeCell ref="K34:N34"/>
    <mergeCell ref="AF35:AG35"/>
    <mergeCell ref="J29:K29"/>
    <mergeCell ref="L27:M27"/>
    <mergeCell ref="L28:M28"/>
    <mergeCell ref="L29:M29"/>
    <mergeCell ref="J27:K27"/>
    <mergeCell ref="J28:K28"/>
    <mergeCell ref="C27:E27"/>
    <mergeCell ref="C28:E28"/>
    <mergeCell ref="H37:I37"/>
    <mergeCell ref="H38:I38"/>
    <mergeCell ref="C20:H20"/>
    <mergeCell ref="AA34:AH34"/>
    <mergeCell ref="S14:X14"/>
    <mergeCell ref="Y14:AA14"/>
    <mergeCell ref="M19:N19"/>
    <mergeCell ref="AA19:AB19"/>
    <mergeCell ref="I21:K21"/>
    <mergeCell ref="M21:O21"/>
    <mergeCell ref="I20:K20"/>
    <mergeCell ref="M20:O20"/>
    <mergeCell ref="AH19:AH21"/>
    <mergeCell ref="AG19:AG21"/>
    <mergeCell ref="W21:Y21"/>
    <mergeCell ref="AA21:AC21"/>
    <mergeCell ref="W20:Y20"/>
    <mergeCell ref="AA20:AC20"/>
    <mergeCell ref="I19:L19"/>
    <mergeCell ref="Q20:V20"/>
    <mergeCell ref="AE19:AF21"/>
    <mergeCell ref="R21:V21"/>
    <mergeCell ref="AF4:AH4"/>
    <mergeCell ref="BM30:BO30"/>
    <mergeCell ref="BP30:BR30"/>
    <mergeCell ref="BM31:BO31"/>
    <mergeCell ref="BP31:BR31"/>
    <mergeCell ref="BM32:BO32"/>
    <mergeCell ref="BP32:BR32"/>
    <mergeCell ref="AM25:BR25"/>
    <mergeCell ref="AM26:BH26"/>
    <mergeCell ref="BI26:BR27"/>
    <mergeCell ref="AM27:AO29"/>
    <mergeCell ref="AP27:AS27"/>
    <mergeCell ref="AT27:AW27"/>
    <mergeCell ref="AX27:AZ29"/>
    <mergeCell ref="BA27:BD27"/>
    <mergeCell ref="BE27:BH27"/>
    <mergeCell ref="AP28:AQ29"/>
    <mergeCell ref="AR28:AS29"/>
    <mergeCell ref="AT28:AU29"/>
    <mergeCell ref="AV28:AW29"/>
    <mergeCell ref="BA28:BB29"/>
    <mergeCell ref="BC28:BD29"/>
    <mergeCell ref="BE28:BF29"/>
    <mergeCell ref="BG28:BH29"/>
    <mergeCell ref="BI28:BL28"/>
    <mergeCell ref="BM28:BO28"/>
    <mergeCell ref="BP28:BR28"/>
    <mergeCell ref="BM29:BO29"/>
    <mergeCell ref="BP29:BR29"/>
    <mergeCell ref="AM20:BB20"/>
    <mergeCell ref="BC20:BR20"/>
    <mergeCell ref="AM21:BR21"/>
    <mergeCell ref="AS22:AV22"/>
    <mergeCell ref="AW22:AZ22"/>
    <mergeCell ref="BA22:BF22"/>
    <mergeCell ref="BG22:BJ22"/>
    <mergeCell ref="BK22:BN22"/>
    <mergeCell ref="BO22:BP24"/>
    <mergeCell ref="BQ22:BR24"/>
    <mergeCell ref="AM23:AR23"/>
    <mergeCell ref="AS23:AV23"/>
    <mergeCell ref="AW23:AZ23"/>
    <mergeCell ref="BA23:BF23"/>
    <mergeCell ref="BG23:BJ23"/>
    <mergeCell ref="BK23:BN23"/>
    <mergeCell ref="AN24:AR24"/>
    <mergeCell ref="AS24:AV24"/>
    <mergeCell ref="AW24:AZ24"/>
    <mergeCell ref="BB24:BF24"/>
    <mergeCell ref="BG24:BJ24"/>
    <mergeCell ref="BK24:BN24"/>
    <mergeCell ref="AN12:AR12"/>
    <mergeCell ref="AM16:BR16"/>
    <mergeCell ref="AM17:BB17"/>
    <mergeCell ref="BC17:BR17"/>
    <mergeCell ref="AM18:AY18"/>
    <mergeCell ref="AZ18:BB19"/>
    <mergeCell ref="BC18:BO18"/>
    <mergeCell ref="BP18:BR19"/>
    <mergeCell ref="AM19:AY19"/>
    <mergeCell ref="BC19:BO19"/>
    <mergeCell ref="AK13:AM13"/>
    <mergeCell ref="AM6:BR6"/>
    <mergeCell ref="AN8:AS8"/>
    <mergeCell ref="AV8:AV11"/>
    <mergeCell ref="AW8:AZ8"/>
    <mergeCell ref="BA8:BK8"/>
    <mergeCell ref="BL8:BM8"/>
    <mergeCell ref="BN8:BR8"/>
    <mergeCell ref="AN9:AS9"/>
    <mergeCell ref="AW9:AZ9"/>
    <mergeCell ref="BA9:BH9"/>
    <mergeCell ref="BI9:BK9"/>
    <mergeCell ref="BL9:BR9"/>
    <mergeCell ref="AN10:AS10"/>
    <mergeCell ref="AW10:AZ10"/>
    <mergeCell ref="BA10:BH10"/>
    <mergeCell ref="BI10:BK10"/>
    <mergeCell ref="BL10:BR10"/>
    <mergeCell ref="AN11:AS11"/>
    <mergeCell ref="AW11:AZ11"/>
    <mergeCell ref="BA11:BH11"/>
    <mergeCell ref="BI11:BK11"/>
    <mergeCell ref="BL11:BR11"/>
    <mergeCell ref="AL74:AY74"/>
    <mergeCell ref="AZ74:BD74"/>
    <mergeCell ref="Y57:Z57"/>
    <mergeCell ref="AA57:AB57"/>
    <mergeCell ref="C45:R48"/>
    <mergeCell ref="C49:R49"/>
    <mergeCell ref="S49:AH49"/>
    <mergeCell ref="S45:AH48"/>
    <mergeCell ref="AE59:AF59"/>
    <mergeCell ref="U57:X57"/>
    <mergeCell ref="P57:Q57"/>
    <mergeCell ref="R57:S57"/>
    <mergeCell ref="N60:O60"/>
    <mergeCell ref="N61:O61"/>
    <mergeCell ref="N62:O62"/>
    <mergeCell ref="N63:O63"/>
    <mergeCell ref="S60:T60"/>
    <mergeCell ref="C67:P67"/>
    <mergeCell ref="C57:F59"/>
    <mergeCell ref="G57:G59"/>
    <mergeCell ref="AE57:AF57"/>
    <mergeCell ref="K58:L59"/>
    <mergeCell ref="M58:M59"/>
    <mergeCell ref="N58:O59"/>
    <mergeCell ref="Q24:T24"/>
    <mergeCell ref="C37:E38"/>
    <mergeCell ref="C22:AH22"/>
    <mergeCell ref="S33:AH33"/>
    <mergeCell ref="AF28:AH28"/>
    <mergeCell ref="AF29:AH29"/>
    <mergeCell ref="AC36:AD36"/>
    <mergeCell ref="AA36:AB36"/>
    <mergeCell ref="AE36:AF36"/>
    <mergeCell ref="AG36:AH36"/>
    <mergeCell ref="F34:I34"/>
    <mergeCell ref="J34:J36"/>
    <mergeCell ref="AC27:AE27"/>
    <mergeCell ref="AC28:AE28"/>
    <mergeCell ref="AC26:AE26"/>
    <mergeCell ref="AC25:AE25"/>
    <mergeCell ref="AF26:AH26"/>
    <mergeCell ref="Y23:AH24"/>
    <mergeCell ref="U25:V26"/>
    <mergeCell ref="W25:X26"/>
    <mergeCell ref="O37:R37"/>
    <mergeCell ref="N24:P26"/>
    <mergeCell ref="F37:G37"/>
    <mergeCell ref="Y25:AB25"/>
    <mergeCell ref="AG1:AH1"/>
    <mergeCell ref="D9:H9"/>
    <mergeCell ref="C10:AH10"/>
    <mergeCell ref="C3:AH3"/>
    <mergeCell ref="C11:AH11"/>
    <mergeCell ref="D5:I5"/>
    <mergeCell ref="D6:I6"/>
    <mergeCell ref="L5:L8"/>
    <mergeCell ref="M8:P8"/>
    <mergeCell ref="M7:P7"/>
    <mergeCell ref="M6:P6"/>
    <mergeCell ref="M5:P5"/>
    <mergeCell ref="AB6:AH6"/>
    <mergeCell ref="AB7:AH7"/>
    <mergeCell ref="AB5:AC5"/>
    <mergeCell ref="AD5:AH5"/>
    <mergeCell ref="Y8:AA8"/>
    <mergeCell ref="Q8:X8"/>
    <mergeCell ref="AB8:AH8"/>
    <mergeCell ref="Y6:AA6"/>
    <mergeCell ref="Y7:AA7"/>
    <mergeCell ref="Q6:X6"/>
    <mergeCell ref="Q7:X7"/>
    <mergeCell ref="Q5:AA5"/>
    <mergeCell ref="Y59:Z59"/>
    <mergeCell ref="AA59:AB59"/>
    <mergeCell ref="D7:I7"/>
    <mergeCell ref="D8:I8"/>
    <mergeCell ref="C18:AH18"/>
    <mergeCell ref="C14:R14"/>
    <mergeCell ref="W19:Z19"/>
    <mergeCell ref="C12:AH12"/>
    <mergeCell ref="C13:AH13"/>
    <mergeCell ref="Q19:V19"/>
    <mergeCell ref="C24:E26"/>
    <mergeCell ref="F25:G26"/>
    <mergeCell ref="H25:I26"/>
    <mergeCell ref="J25:K26"/>
    <mergeCell ref="L25:M26"/>
    <mergeCell ref="Q25:R26"/>
    <mergeCell ref="S25:T26"/>
    <mergeCell ref="S34:V36"/>
    <mergeCell ref="W34:Z34"/>
    <mergeCell ref="C34:E36"/>
    <mergeCell ref="S43:Z43"/>
    <mergeCell ref="F42:G42"/>
    <mergeCell ref="C56:T56"/>
    <mergeCell ref="D21:H21"/>
    <mergeCell ref="Q67:U67"/>
    <mergeCell ref="C60:F60"/>
    <mergeCell ref="I60:J60"/>
    <mergeCell ref="H57:H59"/>
    <mergeCell ref="I57:J59"/>
    <mergeCell ref="K57:O57"/>
    <mergeCell ref="P58:Q59"/>
    <mergeCell ref="R58:R59"/>
    <mergeCell ref="S58:T59"/>
    <mergeCell ref="U58:X59"/>
    <mergeCell ref="S61:T61"/>
    <mergeCell ref="S62:T62"/>
    <mergeCell ref="S63:T63"/>
    <mergeCell ref="C61:F61"/>
    <mergeCell ref="C62:F62"/>
    <mergeCell ref="C63:F63"/>
    <mergeCell ref="K60:L60"/>
    <mergeCell ref="K61:L61"/>
    <mergeCell ref="K62:L62"/>
    <mergeCell ref="K63:L63"/>
  </mergeCells>
  <phoneticPr fontId="3"/>
  <conditionalFormatting sqref="C60:G60">
    <cfRule type="expression" dxfId="16" priority="3">
      <formula>ISBLANK(C60)</formula>
    </cfRule>
  </conditionalFormatting>
  <conditionalFormatting sqref="C45:AH48">
    <cfRule type="expression" dxfId="15" priority="7">
      <formula>ISBLANK(C45)</formula>
    </cfRule>
  </conditionalFormatting>
  <conditionalFormatting sqref="C50:AH53">
    <cfRule type="expression" dxfId="14" priority="5">
      <formula>ISBLANK(C50)</formula>
    </cfRule>
  </conditionalFormatting>
  <conditionalFormatting sqref="I20:K20">
    <cfRule type="expression" dxfId="13" priority="10">
      <formula>ISBLANK(I20)</formula>
    </cfRule>
  </conditionalFormatting>
  <conditionalFormatting sqref="M20:O20">
    <cfRule type="expression" dxfId="12" priority="9">
      <formula>ISBLANK(M20)</formula>
    </cfRule>
  </conditionalFormatting>
  <conditionalFormatting sqref="N60:O60">
    <cfRule type="expression" dxfId="11" priority="2">
      <formula>ISBLANK(N60)</formula>
    </cfRule>
  </conditionalFormatting>
  <conditionalFormatting sqref="Q6:X8">
    <cfRule type="expression" dxfId="10" priority="12">
      <formula>ISBLANK(Q6)</formula>
    </cfRule>
  </conditionalFormatting>
  <conditionalFormatting sqref="Q5:AA5">
    <cfRule type="expression" dxfId="9" priority="16">
      <formula>ISBLANK(Q5)</formula>
    </cfRule>
  </conditionalFormatting>
  <conditionalFormatting sqref="S60:T60">
    <cfRule type="expression" dxfId="8" priority="1">
      <formula>ISBLANK(S60)</formula>
    </cfRule>
  </conditionalFormatting>
  <conditionalFormatting sqref="AD5:AH5">
    <cfRule type="expression" dxfId="7" priority="13">
      <formula>ISBLANK(AD5)</formula>
    </cfRule>
  </conditionalFormatting>
  <conditionalFormatting sqref="AF4:AH4">
    <cfRule type="expression" dxfId="6" priority="11">
      <formula>ISBLANK(AF4)</formula>
    </cfRule>
  </conditionalFormatting>
  <pageMargins left="0.70866141732283472" right="0.59055118110236227" top="0.55118110236220474" bottom="0.35433070866141736" header="0.31496062992125984" footer="0.31496062992125984"/>
  <pageSetup paperSize="9" scale="80" fitToHeight="0" orientation="landscape" r:id="rId1"/>
  <rowBreaks count="2" manualBreakCount="2">
    <brk id="30" min="1" max="34" man="1"/>
    <brk id="64" min="1" max="34" man="1"/>
  </rowBreaks>
  <colBreaks count="1" manualBreakCount="1">
    <brk id="20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23A104C-ACE4-446E-B375-780AF3FBA8A1}">
          <x14:formula1>
            <xm:f>データ!$B$22:$B$36</xm:f>
          </x14:formula1>
          <xm:sqref>AK15 AM15</xm:sqref>
        </x14:dataValidation>
        <x14:dataValidation type="list" allowBlank="1" showInputMessage="1" showErrorMessage="1" xr:uid="{89B74A7F-6848-4CFE-A7FE-66CD08B4AE5C}">
          <x14:formula1>
            <xm:f>データ!$D$22:$D$25</xm:f>
          </x14:formula1>
          <xm:sqref>J37:J42</xm:sqref>
        </x14:dataValidation>
        <x14:dataValidation type="list" allowBlank="1" showInputMessage="1" showErrorMessage="1" xr:uid="{9D8FCE27-2612-478C-BE48-46039F744D3D}">
          <x14:formula1>
            <xm:f>データ!$B$7:$B$8</xm:f>
          </x14:formula1>
          <xm:sqref>H60:H63</xm:sqref>
        </x14:dataValidation>
        <x14:dataValidation type="list" allowBlank="1" showInputMessage="1" showErrorMessage="1" xr:uid="{F2411252-8961-4E8F-8886-FD2749FD063D}">
          <x14:formula1>
            <xm:f>データ!$C$7</xm:f>
          </x14:formula1>
          <xm:sqref>M60:M63 R60:R63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9B5A8-2821-4FD4-8CCC-9FF593B07041}">
  <sheetPr>
    <pageSetUpPr fitToPage="1"/>
  </sheetPr>
  <dimension ref="B1:BR98"/>
  <sheetViews>
    <sheetView showGridLines="0" view="pageBreakPreview" topLeftCell="A17" zoomScale="140" zoomScaleNormal="100" zoomScaleSheetLayoutView="140" workbookViewId="0">
      <selection activeCell="C19" sqref="C19:H20"/>
    </sheetView>
  </sheetViews>
  <sheetFormatPr defaultColWidth="9.296875" defaultRowHeight="14"/>
  <cols>
    <col min="1" max="1" width="9.296875" style="115"/>
    <col min="2" max="2" width="1.5" style="115" customWidth="1"/>
    <col min="3" max="20" width="5.5" style="115" customWidth="1"/>
    <col min="21" max="34" width="5.796875" style="115" customWidth="1"/>
    <col min="35" max="35" width="2.296875" style="115" customWidth="1"/>
    <col min="36" max="37" width="9.296875" style="115"/>
    <col min="38" max="38" width="16.19921875" style="115" bestFit="1" customWidth="1"/>
    <col min="39" max="16384" width="9.296875" style="115"/>
  </cols>
  <sheetData>
    <row r="1" spans="2:70" ht="20.149999999999999" hidden="1" customHeight="1">
      <c r="D1" s="108"/>
      <c r="E1" s="108"/>
      <c r="F1" s="108"/>
      <c r="G1" s="108"/>
      <c r="Q1" s="108"/>
      <c r="T1" s="104"/>
      <c r="AG1" s="289"/>
      <c r="AH1" s="289"/>
    </row>
    <row r="2" spans="2:70" ht="20.149999999999999" customHeight="1">
      <c r="C2" s="6"/>
    </row>
    <row r="3" spans="2:70" ht="20.149999999999999" customHeight="1">
      <c r="C3" s="306" t="s">
        <v>0</v>
      </c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  <c r="AH3" s="306"/>
    </row>
    <row r="4" spans="2:70" ht="20.149999999999999" customHeight="1" thickBot="1">
      <c r="T4" s="7"/>
      <c r="AF4" s="418">
        <v>45854</v>
      </c>
      <c r="AG4" s="418"/>
      <c r="AH4" s="418"/>
      <c r="AL4" s="124">
        <f>DATE(YEAR(AF4)+5, MONTH(AF4), DAY(AF4)-1)</f>
        <v>47679</v>
      </c>
    </row>
    <row r="5" spans="2:70" ht="25" customHeight="1">
      <c r="C5" s="27"/>
      <c r="D5" s="310" t="s">
        <v>19</v>
      </c>
      <c r="E5" s="310"/>
      <c r="F5" s="310"/>
      <c r="G5" s="310"/>
      <c r="H5" s="310"/>
      <c r="I5" s="311"/>
      <c r="L5" s="312" t="s">
        <v>63</v>
      </c>
      <c r="M5" s="324" t="s">
        <v>64</v>
      </c>
      <c r="N5" s="325"/>
      <c r="O5" s="325"/>
      <c r="P5" s="326"/>
      <c r="Q5" s="329" t="s">
        <v>263</v>
      </c>
      <c r="R5" s="329"/>
      <c r="S5" s="329"/>
      <c r="T5" s="329"/>
      <c r="U5" s="329"/>
      <c r="V5" s="329"/>
      <c r="W5" s="329"/>
      <c r="X5" s="329"/>
      <c r="Y5" s="338"/>
      <c r="Z5" s="338"/>
      <c r="AA5" s="338"/>
      <c r="AB5" s="329" t="s">
        <v>62</v>
      </c>
      <c r="AC5" s="329"/>
      <c r="AD5" s="329" t="s">
        <v>180</v>
      </c>
      <c r="AE5" s="329"/>
      <c r="AF5" s="329"/>
      <c r="AG5" s="329"/>
      <c r="AH5" s="330"/>
      <c r="AL5" s="115">
        <f>YEAR(AL4)</f>
        <v>2030</v>
      </c>
      <c r="AM5" s="6"/>
    </row>
    <row r="6" spans="2:70" ht="25" customHeight="1">
      <c r="C6" s="209" t="s">
        <v>285</v>
      </c>
      <c r="D6" s="254" t="s">
        <v>87</v>
      </c>
      <c r="E6" s="254"/>
      <c r="F6" s="254"/>
      <c r="G6" s="254"/>
      <c r="H6" s="254"/>
      <c r="I6" s="255"/>
      <c r="L6" s="313"/>
      <c r="M6" s="321" t="s">
        <v>65</v>
      </c>
      <c r="N6" s="322"/>
      <c r="O6" s="322"/>
      <c r="P6" s="323"/>
      <c r="Q6" s="335" t="s">
        <v>198</v>
      </c>
      <c r="R6" s="319"/>
      <c r="S6" s="319"/>
      <c r="T6" s="319"/>
      <c r="U6" s="319"/>
      <c r="V6" s="319"/>
      <c r="W6" s="319"/>
      <c r="X6" s="319"/>
      <c r="Y6" s="333" t="s">
        <v>2</v>
      </c>
      <c r="Z6" s="333"/>
      <c r="AA6" s="333"/>
      <c r="AB6" s="327" t="s">
        <v>199</v>
      </c>
      <c r="AC6" s="327"/>
      <c r="AD6" s="327"/>
      <c r="AE6" s="327"/>
      <c r="AF6" s="327"/>
      <c r="AG6" s="327"/>
      <c r="AH6" s="328"/>
      <c r="AM6" s="306"/>
      <c r="AN6" s="306"/>
      <c r="AO6" s="306"/>
      <c r="AP6" s="306"/>
      <c r="AQ6" s="306"/>
      <c r="AR6" s="306"/>
      <c r="AS6" s="306"/>
      <c r="AT6" s="306"/>
      <c r="AU6" s="306"/>
      <c r="AV6" s="306"/>
      <c r="AW6" s="306"/>
      <c r="AX6" s="306"/>
      <c r="AY6" s="306"/>
      <c r="AZ6" s="306"/>
      <c r="BA6" s="306"/>
      <c r="BB6" s="306"/>
      <c r="BC6" s="306"/>
      <c r="BD6" s="306"/>
      <c r="BE6" s="306"/>
      <c r="BF6" s="306"/>
      <c r="BG6" s="306"/>
      <c r="BH6" s="306"/>
      <c r="BI6" s="306"/>
      <c r="BJ6" s="306"/>
      <c r="BK6" s="306"/>
      <c r="BL6" s="306"/>
      <c r="BM6" s="306"/>
      <c r="BN6" s="306"/>
      <c r="BO6" s="306"/>
      <c r="BP6" s="306"/>
      <c r="BQ6" s="306"/>
      <c r="BR6" s="306"/>
    </row>
    <row r="7" spans="2:70" ht="25" customHeight="1">
      <c r="C7" s="28"/>
      <c r="D7" s="254" t="s">
        <v>20</v>
      </c>
      <c r="E7" s="254"/>
      <c r="F7" s="254"/>
      <c r="G7" s="254"/>
      <c r="H7" s="254"/>
      <c r="I7" s="255"/>
      <c r="L7" s="313"/>
      <c r="M7" s="318" t="s">
        <v>74</v>
      </c>
      <c r="N7" s="319"/>
      <c r="O7" s="319"/>
      <c r="P7" s="320"/>
      <c r="Q7" s="514" t="s">
        <v>201</v>
      </c>
      <c r="R7" s="515"/>
      <c r="S7" s="515"/>
      <c r="T7" s="515"/>
      <c r="U7" s="515"/>
      <c r="V7" s="515"/>
      <c r="W7" s="515"/>
      <c r="X7" s="515"/>
      <c r="Y7" s="334" t="s">
        <v>68</v>
      </c>
      <c r="Z7" s="334"/>
      <c r="AA7" s="334"/>
      <c r="AB7" s="327" t="s">
        <v>200</v>
      </c>
      <c r="AC7" s="327"/>
      <c r="AD7" s="327"/>
      <c r="AE7" s="327"/>
      <c r="AF7" s="327"/>
      <c r="AG7" s="327"/>
      <c r="AH7" s="328"/>
      <c r="AL7" s="115" t="str">
        <f>IF(ISNUMBER(SEARCH("農事組合法人", Q7)), "農事組合法人",
 IF(ISNUMBER(SEARCH("特例有限会社", Q7)), "特例有限会社",
 IF(ISNUMBER(SEARCH("株式会社", Q7)), "株式会社",
 IF(ISNUMBER(SEARCH("合同会社", Q7)), "合同会社",
 IF(ISNUMBER(SEARCH("合名会社", Q7)), "合名会社",
 IF(ISNUMBER(SEARCH("NPO法人", Q7)), "NPO法人",
 IF(ISNUMBER(SEARCH("社会福祉法人", Q7)), "社会福祉法人", "")))))))</f>
        <v>農事組合法人</v>
      </c>
      <c r="AN7" s="115" t="str">
        <f>SUBSTITUTE(
  SUBSTITUTE(
    SUBSTITUTE(
      SUBSTITUTE(
        SUBSTITUTE(
          SUBSTITUTE(
            SUBSTITUTE(Q7, "農事組合法人", ""),
            "特例有限会社", ""),
          "株式会社", ""),
        "合同会社", ""),
      "合名会社", ""),
    "NPO法人", ""),
  "社会福祉法人", "")</f>
        <v>経営技術課</v>
      </c>
      <c r="BD7" s="7"/>
      <c r="BR7" s="7"/>
    </row>
    <row r="8" spans="2:70" ht="25" customHeight="1" thickBot="1">
      <c r="C8" s="29"/>
      <c r="D8" s="256" t="s">
        <v>1</v>
      </c>
      <c r="E8" s="256"/>
      <c r="F8" s="256"/>
      <c r="G8" s="256"/>
      <c r="H8" s="256"/>
      <c r="I8" s="257"/>
      <c r="L8" s="314"/>
      <c r="M8" s="315" t="s">
        <v>66</v>
      </c>
      <c r="N8" s="316"/>
      <c r="O8" s="316"/>
      <c r="P8" s="317"/>
      <c r="Q8" s="331" t="s">
        <v>160</v>
      </c>
      <c r="R8" s="331"/>
      <c r="S8" s="331"/>
      <c r="T8" s="331"/>
      <c r="U8" s="331"/>
      <c r="V8" s="331"/>
      <c r="W8" s="331"/>
      <c r="X8" s="331"/>
      <c r="Y8" s="331" t="s">
        <v>3</v>
      </c>
      <c r="Z8" s="331"/>
      <c r="AA8" s="331"/>
      <c r="AB8" s="331">
        <v>11111111</v>
      </c>
      <c r="AC8" s="331"/>
      <c r="AD8" s="331"/>
      <c r="AE8" s="331"/>
      <c r="AF8" s="331"/>
      <c r="AG8" s="331"/>
      <c r="AH8" s="332"/>
      <c r="AM8" s="17"/>
      <c r="AN8" s="399"/>
      <c r="AO8" s="399"/>
      <c r="AP8" s="399"/>
      <c r="AQ8" s="399"/>
      <c r="AR8" s="399"/>
      <c r="AS8" s="399"/>
      <c r="AV8" s="400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  <c r="BQ8" s="271"/>
      <c r="BR8" s="271"/>
    </row>
    <row r="9" spans="2:70" ht="20.149999999999999" customHeight="1">
      <c r="C9" s="17"/>
      <c r="D9" s="304"/>
      <c r="E9" s="304"/>
      <c r="F9" s="304"/>
      <c r="G9" s="304"/>
      <c r="H9" s="304"/>
      <c r="U9" s="8"/>
      <c r="AM9" s="17"/>
      <c r="AN9" s="401"/>
      <c r="AO9" s="401"/>
      <c r="AP9" s="401"/>
      <c r="AQ9" s="401"/>
      <c r="AR9" s="401"/>
      <c r="AS9" s="401"/>
      <c r="AV9" s="400"/>
      <c r="AW9" s="402"/>
      <c r="AX9" s="402"/>
      <c r="AY9" s="402"/>
      <c r="AZ9" s="402"/>
      <c r="BA9" s="271"/>
      <c r="BB9" s="271"/>
      <c r="BC9" s="271"/>
      <c r="BD9" s="271"/>
      <c r="BE9" s="271"/>
      <c r="BF9" s="271"/>
      <c r="BG9" s="271"/>
      <c r="BH9" s="271"/>
      <c r="BI9" s="403"/>
      <c r="BJ9" s="403"/>
      <c r="BK9" s="403"/>
      <c r="BL9" s="271"/>
      <c r="BM9" s="271"/>
      <c r="BN9" s="271"/>
      <c r="BO9" s="271"/>
      <c r="BP9" s="271"/>
      <c r="BQ9" s="271"/>
      <c r="BR9" s="271"/>
    </row>
    <row r="10" spans="2:70" ht="20.149999999999999" customHeight="1" thickBot="1">
      <c r="C10" s="305" t="s">
        <v>12</v>
      </c>
      <c r="D10" s="305"/>
      <c r="E10" s="305"/>
      <c r="F10" s="305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5"/>
      <c r="AA10" s="305"/>
      <c r="AB10" s="305"/>
      <c r="AC10" s="305"/>
      <c r="AD10" s="305"/>
      <c r="AE10" s="305"/>
      <c r="AF10" s="305"/>
      <c r="AG10" s="305"/>
      <c r="AH10" s="305"/>
      <c r="AM10" s="17"/>
      <c r="AN10" s="401"/>
      <c r="AO10" s="401"/>
      <c r="AP10" s="401"/>
      <c r="AQ10" s="401"/>
      <c r="AR10" s="401"/>
      <c r="AS10" s="401"/>
      <c r="AV10" s="400"/>
      <c r="AW10" s="400"/>
      <c r="AX10" s="271"/>
      <c r="AY10" s="271"/>
      <c r="AZ10" s="271"/>
      <c r="BA10" s="404"/>
      <c r="BB10" s="404"/>
      <c r="BC10" s="404"/>
      <c r="BD10" s="404"/>
      <c r="BE10" s="404"/>
      <c r="BF10" s="404"/>
      <c r="BG10" s="404"/>
      <c r="BH10" s="404"/>
      <c r="BI10" s="405"/>
      <c r="BJ10" s="405"/>
      <c r="BK10" s="405"/>
      <c r="BL10" s="271"/>
      <c r="BM10" s="271"/>
      <c r="BN10" s="271"/>
      <c r="BO10" s="271"/>
      <c r="BP10" s="271"/>
      <c r="BQ10" s="271"/>
      <c r="BR10" s="271"/>
    </row>
    <row r="11" spans="2:70" ht="30" customHeight="1" thickBot="1">
      <c r="C11" s="307" t="s">
        <v>13</v>
      </c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  <c r="AH11" s="309"/>
      <c r="AM11" s="17"/>
      <c r="AN11" s="401"/>
      <c r="AO11" s="401"/>
      <c r="AP11" s="401"/>
      <c r="AQ11" s="401"/>
      <c r="AR11" s="401"/>
      <c r="AS11" s="401"/>
      <c r="AV11" s="400"/>
      <c r="AW11" s="406"/>
      <c r="AX11" s="406"/>
      <c r="AY11" s="406"/>
      <c r="AZ11" s="406"/>
      <c r="BA11" s="271" t="s">
        <v>67</v>
      </c>
      <c r="BB11" s="271"/>
      <c r="BC11" s="271"/>
      <c r="BD11" s="271"/>
      <c r="BE11" s="271"/>
      <c r="BF11" s="271"/>
      <c r="BG11" s="271"/>
      <c r="BH11" s="271"/>
      <c r="BI11" s="271"/>
      <c r="BJ11" s="271"/>
      <c r="BK11" s="271"/>
      <c r="BL11" s="271"/>
      <c r="BM11" s="271"/>
      <c r="BN11" s="271"/>
      <c r="BO11" s="271"/>
      <c r="BP11" s="271"/>
      <c r="BQ11" s="271"/>
      <c r="BR11" s="271"/>
    </row>
    <row r="12" spans="2:70" ht="25" customHeight="1" thickBot="1">
      <c r="C12" s="264" t="s">
        <v>79</v>
      </c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6"/>
      <c r="AK12" s="184"/>
      <c r="AL12" s="184"/>
      <c r="AM12" s="17"/>
      <c r="AN12" s="304"/>
      <c r="AO12" s="304"/>
      <c r="AP12" s="304"/>
      <c r="AQ12" s="304"/>
      <c r="AR12" s="304"/>
      <c r="BE12" s="8"/>
    </row>
    <row r="13" spans="2:70" ht="20.149999999999999" customHeight="1" thickBot="1">
      <c r="C13" s="267" t="s">
        <v>17</v>
      </c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268"/>
      <c r="AE13" s="268"/>
      <c r="AF13" s="268"/>
      <c r="AG13" s="268"/>
      <c r="AH13" s="269"/>
      <c r="AK13" s="271" t="s">
        <v>262</v>
      </c>
      <c r="AL13" s="271"/>
      <c r="AM13" s="271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</row>
    <row r="14" spans="2:70" ht="20.149999999999999" customHeight="1">
      <c r="C14" s="261" t="s">
        <v>14</v>
      </c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62"/>
      <c r="S14" s="421" t="s">
        <v>170</v>
      </c>
      <c r="T14" s="422"/>
      <c r="U14" s="422"/>
      <c r="V14" s="422"/>
      <c r="W14" s="422"/>
      <c r="X14" s="422"/>
      <c r="Y14" s="423">
        <f>AL5</f>
        <v>2030</v>
      </c>
      <c r="Z14" s="423"/>
      <c r="AA14" s="423"/>
      <c r="AB14" s="125" t="s">
        <v>171</v>
      </c>
      <c r="AC14" s="125"/>
      <c r="AD14" s="125"/>
      <c r="AE14" s="125"/>
      <c r="AF14" s="125"/>
      <c r="AG14" s="125"/>
      <c r="AH14" s="126"/>
      <c r="AK14" s="184" t="s">
        <v>23</v>
      </c>
      <c r="AL14" s="117"/>
      <c r="AM14" s="185" t="s">
        <v>172</v>
      </c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</row>
    <row r="15" spans="2:70" s="184" customFormat="1" ht="20.149999999999999" customHeight="1">
      <c r="B15" s="187"/>
      <c r="C15" s="190" t="str">
        <f>IF(TEXT($AK$15,"@")=TEXT(D15,"@"),"☑","")</f>
        <v/>
      </c>
      <c r="D15" s="100" t="s">
        <v>161</v>
      </c>
      <c r="E15" s="190" t="str">
        <f>IF(TEXT($AK$15,"@")=TEXT(F15,"@"),"☑","")</f>
        <v/>
      </c>
      <c r="F15" s="204" t="s">
        <v>162</v>
      </c>
      <c r="G15" s="203" t="str">
        <f>IF(TEXT($AK$15,"@")=TEXT(H15,"@"),"☑","")</f>
        <v>☑</v>
      </c>
      <c r="H15" s="118" t="s">
        <v>255</v>
      </c>
      <c r="I15" s="100"/>
      <c r="J15" s="100"/>
      <c r="K15" s="190" t="str">
        <f>IF(TEXT($AK$15,"@")=TEXT(L15,"@"),"☑","")</f>
        <v/>
      </c>
      <c r="L15" s="118" t="s">
        <v>256</v>
      </c>
      <c r="M15" s="100"/>
      <c r="N15" s="190" t="str">
        <f>IF(TEXT($AK$15,"@")=TEXT(O15,"@"),"☑","")</f>
        <v/>
      </c>
      <c r="O15" s="117" t="s">
        <v>163</v>
      </c>
      <c r="Q15" s="100"/>
      <c r="R15" s="188"/>
      <c r="S15" s="190" t="str">
        <f>IF(TEXT($AM$15,"@")=TEXT(T15,"@"),"☑","")</f>
        <v/>
      </c>
      <c r="T15" s="100" t="s">
        <v>161</v>
      </c>
      <c r="U15" s="190" t="str">
        <f>IF(TEXT($AM$15,"@")=TEXT(V15,"@"),"☑","")</f>
        <v/>
      </c>
      <c r="V15" s="118" t="s">
        <v>162</v>
      </c>
      <c r="W15" s="203" t="str">
        <f>IF(TEXT($AM$15,"@")=TEXT(X15,"@"),"☑","")</f>
        <v/>
      </c>
      <c r="X15" s="118" t="s">
        <v>255</v>
      </c>
      <c r="Y15" s="100"/>
      <c r="Z15" s="100"/>
      <c r="AA15" s="190" t="str">
        <f>IF(TEXT($AM$15,"@")=TEXT(AB15,"@"),"☑","")</f>
        <v/>
      </c>
      <c r="AB15" s="118" t="s">
        <v>256</v>
      </c>
      <c r="AC15" s="100"/>
      <c r="AD15" s="190" t="str">
        <f>IF(TEXT($AM$15,"@")=TEXT(AE15,"@"),"☑","")</f>
        <v/>
      </c>
      <c r="AE15" s="117" t="s">
        <v>163</v>
      </c>
      <c r="AG15" s="100"/>
      <c r="AH15" s="188"/>
      <c r="AK15" s="184" t="s">
        <v>255</v>
      </c>
      <c r="AL15" s="189"/>
      <c r="AM15" s="184" t="s">
        <v>258</v>
      </c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/>
      <c r="AZ15" s="189"/>
      <c r="BA15" s="189"/>
      <c r="BB15" s="189"/>
      <c r="BC15" s="189"/>
      <c r="BD15" s="189"/>
      <c r="BE15" s="189"/>
      <c r="BF15" s="189"/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</row>
    <row r="16" spans="2:70" s="184" customFormat="1" ht="20.149999999999999" customHeight="1">
      <c r="B16" s="187"/>
      <c r="C16" s="190" t="str">
        <f>IF(TEXT($AK$15,"@")=TEXT(D16,"@"),"☑","")</f>
        <v/>
      </c>
      <c r="D16" s="117" t="s">
        <v>164</v>
      </c>
      <c r="E16" s="183"/>
      <c r="F16" s="190" t="str">
        <f>IF(TEXT($AK$15,"@")=TEXT(G16,"@"),"☑","")</f>
        <v/>
      </c>
      <c r="G16" s="117" t="s">
        <v>165</v>
      </c>
      <c r="H16" s="117"/>
      <c r="I16" s="190" t="str">
        <f>IF(TEXT($AK$15,"@")=TEXT(J16,"@"),"☑","")</f>
        <v/>
      </c>
      <c r="J16" s="117" t="s">
        <v>248</v>
      </c>
      <c r="K16" s="183"/>
      <c r="L16" s="190" t="str">
        <f>IF(TEXT($AK$15,"@")=TEXT(M16,"@"),"☑","")</f>
        <v/>
      </c>
      <c r="M16" s="117" t="s">
        <v>249</v>
      </c>
      <c r="N16" s="183"/>
      <c r="O16" s="183"/>
      <c r="P16" s="190" t="str">
        <f>IF(TEXT($AK$15,"@")=TEXT(Q16,"@"),"☑","")</f>
        <v/>
      </c>
      <c r="Q16" s="117" t="s">
        <v>258</v>
      </c>
      <c r="S16" s="192" t="str">
        <f>IF(TEXT($AM$15,"@")=TEXT(T16,"@"),"☑","")</f>
        <v/>
      </c>
      <c r="T16" s="117" t="s">
        <v>164</v>
      </c>
      <c r="U16" s="183"/>
      <c r="V16" s="190" t="str">
        <f>IF(TEXT($AM$15,"@")=TEXT(W16,"@"),"☑","")</f>
        <v/>
      </c>
      <c r="W16" s="117" t="s">
        <v>165</v>
      </c>
      <c r="X16" s="117"/>
      <c r="Y16" s="190" t="str">
        <f>IF(TEXT($AM$15,"@")=TEXT(Z16,"@"),"☑","")</f>
        <v/>
      </c>
      <c r="Z16" s="117" t="s">
        <v>248</v>
      </c>
      <c r="AA16" s="183"/>
      <c r="AB16" s="190" t="str">
        <f>IF(TEXT($AM$15,"@")=TEXT(AC16,"@"),"☑","")</f>
        <v/>
      </c>
      <c r="AC16" s="117" t="s">
        <v>249</v>
      </c>
      <c r="AD16" s="183"/>
      <c r="AE16" s="183"/>
      <c r="AF16" s="190" t="str">
        <f>IF(TEXT($AM$15,"@")=TEXT(AG16,"@"),"☑","")</f>
        <v>☑</v>
      </c>
      <c r="AG16" s="117" t="s">
        <v>258</v>
      </c>
      <c r="AI16" s="186"/>
      <c r="AM16" s="305"/>
      <c r="AN16" s="305"/>
      <c r="AO16" s="305"/>
      <c r="AP16" s="305"/>
      <c r="AQ16" s="305"/>
      <c r="AR16" s="305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  <c r="BE16" s="305"/>
      <c r="BF16" s="305"/>
      <c r="BG16" s="305"/>
      <c r="BH16" s="305"/>
      <c r="BI16" s="305"/>
      <c r="BJ16" s="305"/>
      <c r="BK16" s="305"/>
      <c r="BL16" s="305"/>
      <c r="BM16" s="305"/>
      <c r="BN16" s="305"/>
      <c r="BO16" s="305"/>
      <c r="BP16" s="305"/>
      <c r="BQ16" s="305"/>
      <c r="BR16" s="305"/>
    </row>
    <row r="17" spans="2:70" s="184" customFormat="1" ht="20.149999999999999" customHeight="1" thickBot="1">
      <c r="B17" s="187"/>
      <c r="C17" s="190" t="str">
        <f>IF(TEXT($AK$15,"@")=TEXT(D17,"@"),"☑","")</f>
        <v/>
      </c>
      <c r="D17" s="117" t="s">
        <v>166</v>
      </c>
      <c r="E17" s="190" t="str">
        <f>IF(TEXT($AK$15,"@")=TEXT(F17,"@"),"☑","")</f>
        <v/>
      </c>
      <c r="F17" s="140" t="s">
        <v>167</v>
      </c>
      <c r="G17" s="190" t="str">
        <f>IF(TEXT($AK$15,"@")=TEXT(H17,"@"),"☑","")</f>
        <v/>
      </c>
      <c r="H17" s="119" t="s">
        <v>168</v>
      </c>
      <c r="I17" s="190" t="str">
        <f>IF(TEXT($AK$15,"@")=TEXT(J17,"@"),"☑","")</f>
        <v/>
      </c>
      <c r="J17" s="119" t="s">
        <v>169</v>
      </c>
      <c r="K17" s="190" t="str">
        <f>IF(TEXT($AK$15,"@")=TEXT(L17,"@"),"☑","")</f>
        <v/>
      </c>
      <c r="L17" s="119" t="s">
        <v>259</v>
      </c>
      <c r="O17" s="119"/>
      <c r="P17" s="119"/>
      <c r="Q17" s="119"/>
      <c r="R17" s="120"/>
      <c r="S17" s="192" t="str">
        <f>IF(TEXT($AM$15,"@")=TEXT(T17,"@"),"☑","")</f>
        <v/>
      </c>
      <c r="T17" s="117" t="s">
        <v>166</v>
      </c>
      <c r="U17" s="190" t="str">
        <f>IF(TEXT($AM$15,"@")=TEXT(V17,"@"),"☑","")</f>
        <v/>
      </c>
      <c r="V17" s="140" t="s">
        <v>167</v>
      </c>
      <c r="W17" s="190" t="str">
        <f>IF(TEXT($AM$15,"@")=TEXT(X17,"@"),"☑","")</f>
        <v/>
      </c>
      <c r="X17" s="119" t="s">
        <v>168</v>
      </c>
      <c r="Y17" s="190" t="str">
        <f>IF(TEXT($AM$15,"@")=TEXT(Z17,"@"),"☑","")</f>
        <v/>
      </c>
      <c r="Z17" s="119" t="s">
        <v>169</v>
      </c>
      <c r="AA17" s="190" t="str">
        <f>IF(TEXT($AM$15,"@")=TEXT(AB17,"@"),"☑","")</f>
        <v/>
      </c>
      <c r="AB17" s="119" t="s">
        <v>259</v>
      </c>
      <c r="AE17" s="119"/>
      <c r="AF17" s="119"/>
      <c r="AG17" s="119"/>
      <c r="AH17" s="120"/>
      <c r="AM17" s="289"/>
      <c r="AN17" s="289"/>
      <c r="AO17" s="289"/>
      <c r="AP17" s="289"/>
      <c r="AQ17" s="289"/>
      <c r="AR17" s="289"/>
      <c r="AS17" s="289"/>
      <c r="AT17" s="289"/>
      <c r="AU17" s="289"/>
      <c r="AV17" s="289"/>
      <c r="AW17" s="289"/>
      <c r="AX17" s="289"/>
      <c r="AY17" s="289"/>
      <c r="AZ17" s="289"/>
      <c r="BA17" s="289"/>
      <c r="BB17" s="289"/>
      <c r="BC17" s="408"/>
      <c r="BD17" s="408"/>
      <c r="BE17" s="408"/>
      <c r="BF17" s="408"/>
      <c r="BG17" s="408"/>
      <c r="BH17" s="408"/>
      <c r="BI17" s="408"/>
      <c r="BJ17" s="408"/>
      <c r="BK17" s="408"/>
      <c r="BL17" s="408"/>
      <c r="BM17" s="408"/>
      <c r="BN17" s="408"/>
      <c r="BO17" s="408"/>
      <c r="BP17" s="408"/>
      <c r="BQ17" s="408"/>
      <c r="BR17" s="408"/>
    </row>
    <row r="18" spans="2:70" ht="20.149999999999999" customHeight="1" thickBot="1">
      <c r="C18" s="258" t="s">
        <v>33</v>
      </c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60"/>
      <c r="AM18" s="409"/>
      <c r="AN18" s="409"/>
      <c r="AO18" s="409"/>
      <c r="AP18" s="409"/>
      <c r="AQ18" s="409"/>
      <c r="AR18" s="409"/>
      <c r="AS18" s="409"/>
      <c r="AT18" s="409"/>
      <c r="AU18" s="409"/>
      <c r="AV18" s="409"/>
      <c r="AW18" s="409"/>
      <c r="AX18" s="409"/>
      <c r="AY18" s="409"/>
      <c r="AZ18" s="277"/>
      <c r="BA18" s="277"/>
      <c r="BB18" s="277"/>
      <c r="BC18" s="409"/>
      <c r="BD18" s="409"/>
      <c r="BE18" s="409"/>
      <c r="BF18" s="409"/>
      <c r="BG18" s="409"/>
      <c r="BH18" s="409"/>
      <c r="BI18" s="409"/>
      <c r="BJ18" s="409"/>
      <c r="BK18" s="409"/>
      <c r="BL18" s="409"/>
      <c r="BM18" s="409"/>
      <c r="BN18" s="409"/>
      <c r="BO18" s="409"/>
      <c r="BP18" s="277"/>
      <c r="BQ18" s="277"/>
      <c r="BR18" s="277"/>
    </row>
    <row r="19" spans="2:70" ht="20.149999999999999" customHeight="1">
      <c r="C19" s="121"/>
      <c r="D19" s="112"/>
      <c r="E19" s="112"/>
      <c r="F19" s="112"/>
      <c r="G19" s="112"/>
      <c r="H19" s="122"/>
      <c r="I19" s="432" t="s">
        <v>23</v>
      </c>
      <c r="J19" s="432"/>
      <c r="K19" s="432"/>
      <c r="L19" s="432"/>
      <c r="M19" s="424" t="s">
        <v>172</v>
      </c>
      <c r="N19" s="425"/>
      <c r="O19" s="136">
        <f>AL5</f>
        <v>2030</v>
      </c>
      <c r="P19" s="127" t="s">
        <v>171</v>
      </c>
      <c r="Q19" s="270"/>
      <c r="R19" s="271"/>
      <c r="S19" s="271"/>
      <c r="T19" s="271"/>
      <c r="U19" s="271"/>
      <c r="V19" s="272"/>
      <c r="W19" s="263" t="s">
        <v>23</v>
      </c>
      <c r="X19" s="263"/>
      <c r="Y19" s="263"/>
      <c r="Z19" s="263"/>
      <c r="AA19" s="424" t="s">
        <v>172</v>
      </c>
      <c r="AB19" s="425"/>
      <c r="AC19" s="136">
        <f>AL5</f>
        <v>2030</v>
      </c>
      <c r="AD19" s="127" t="s">
        <v>171</v>
      </c>
      <c r="AE19" s="436" t="s">
        <v>25</v>
      </c>
      <c r="AF19" s="437"/>
      <c r="AG19" s="429">
        <f>COUNTIF(R60:R63, "○")</f>
        <v>2</v>
      </c>
      <c r="AH19" s="428" t="s">
        <v>173</v>
      </c>
      <c r="AK19" s="443">
        <f>COUNTIF(M60:M63, "○")</f>
        <v>1</v>
      </c>
      <c r="AM19" s="410"/>
      <c r="AN19" s="410"/>
      <c r="AO19" s="410"/>
      <c r="AP19" s="410"/>
      <c r="AQ19" s="410"/>
      <c r="AR19" s="410"/>
      <c r="AS19" s="410"/>
      <c r="AT19" s="410"/>
      <c r="AU19" s="410"/>
      <c r="AV19" s="410"/>
      <c r="AW19" s="410"/>
      <c r="AX19" s="410"/>
      <c r="AY19" s="410"/>
      <c r="AZ19" s="277"/>
      <c r="BA19" s="277"/>
      <c r="BB19" s="277"/>
      <c r="BC19" s="409"/>
      <c r="BD19" s="409"/>
      <c r="BE19" s="409"/>
      <c r="BF19" s="409"/>
      <c r="BG19" s="409"/>
      <c r="BH19" s="409"/>
      <c r="BI19" s="409"/>
      <c r="BJ19" s="409"/>
      <c r="BK19" s="409"/>
      <c r="BL19" s="409"/>
      <c r="BM19" s="409"/>
      <c r="BN19" s="409"/>
      <c r="BO19" s="409"/>
      <c r="BP19" s="277"/>
      <c r="BQ19" s="277"/>
      <c r="BR19" s="277"/>
    </row>
    <row r="20" spans="2:70" ht="30" customHeight="1">
      <c r="C20" s="458" t="s">
        <v>30</v>
      </c>
      <c r="D20" s="459"/>
      <c r="E20" s="459"/>
      <c r="F20" s="459"/>
      <c r="G20" s="459"/>
      <c r="H20" s="460"/>
      <c r="I20" s="335">
        <v>1000</v>
      </c>
      <c r="J20" s="319"/>
      <c r="K20" s="319"/>
      <c r="L20" s="128" t="s">
        <v>24</v>
      </c>
      <c r="M20" s="335">
        <v>2000</v>
      </c>
      <c r="N20" s="319"/>
      <c r="O20" s="319"/>
      <c r="P20" s="128" t="s">
        <v>24</v>
      </c>
      <c r="Q20" s="433" t="s">
        <v>35</v>
      </c>
      <c r="R20" s="434"/>
      <c r="S20" s="434"/>
      <c r="T20" s="434"/>
      <c r="U20" s="434"/>
      <c r="V20" s="435"/>
      <c r="W20" s="426">
        <f>AK64/AK19</f>
        <v>2500</v>
      </c>
      <c r="X20" s="427"/>
      <c r="Y20" s="427"/>
      <c r="Z20" s="129" t="s">
        <v>78</v>
      </c>
      <c r="AA20" s="426">
        <f>AL64</f>
        <v>4000</v>
      </c>
      <c r="AB20" s="427"/>
      <c r="AC20" s="427"/>
      <c r="AD20" s="129" t="s">
        <v>78</v>
      </c>
      <c r="AE20" s="438"/>
      <c r="AF20" s="439"/>
      <c r="AG20" s="430"/>
      <c r="AH20" s="384"/>
      <c r="AK20" s="443"/>
      <c r="AM20" s="412"/>
      <c r="AN20" s="412"/>
      <c r="AO20" s="412"/>
      <c r="AP20" s="412"/>
      <c r="AQ20" s="412"/>
      <c r="AR20" s="412"/>
      <c r="AS20" s="412"/>
      <c r="AT20" s="412"/>
      <c r="AU20" s="412"/>
      <c r="AV20" s="412"/>
      <c r="AW20" s="412"/>
      <c r="AX20" s="412"/>
      <c r="AY20" s="412"/>
      <c r="AZ20" s="412"/>
      <c r="BA20" s="412"/>
      <c r="BB20" s="412"/>
      <c r="BC20" s="412"/>
      <c r="BD20" s="412"/>
      <c r="BE20" s="412"/>
      <c r="BF20" s="412"/>
      <c r="BG20" s="412"/>
      <c r="BH20" s="412"/>
      <c r="BI20" s="412"/>
      <c r="BJ20" s="412"/>
      <c r="BK20" s="412"/>
      <c r="BL20" s="412"/>
      <c r="BM20" s="412"/>
      <c r="BN20" s="412"/>
      <c r="BO20" s="412"/>
      <c r="BP20" s="412"/>
      <c r="BQ20" s="412"/>
      <c r="BR20" s="412"/>
    </row>
    <row r="21" spans="2:70" ht="30" customHeight="1" thickBot="1">
      <c r="C21" s="46"/>
      <c r="D21" s="301" t="s">
        <v>32</v>
      </c>
      <c r="E21" s="302"/>
      <c r="F21" s="302"/>
      <c r="G21" s="302"/>
      <c r="H21" s="303"/>
      <c r="I21" s="426">
        <f>I20/AK19</f>
        <v>1000</v>
      </c>
      <c r="J21" s="427"/>
      <c r="K21" s="427"/>
      <c r="L21" s="128" t="s">
        <v>24</v>
      </c>
      <c r="M21" s="426">
        <f>M20/AG19</f>
        <v>1000</v>
      </c>
      <c r="N21" s="427"/>
      <c r="O21" s="427"/>
      <c r="P21" s="128" t="s">
        <v>24</v>
      </c>
      <c r="Q21" s="22"/>
      <c r="R21" s="301" t="s">
        <v>34</v>
      </c>
      <c r="S21" s="302"/>
      <c r="T21" s="302"/>
      <c r="U21" s="302"/>
      <c r="V21" s="303"/>
      <c r="W21" s="426">
        <f>W20/AK19</f>
        <v>2500</v>
      </c>
      <c r="X21" s="427"/>
      <c r="Y21" s="427"/>
      <c r="Z21" s="129" t="s">
        <v>78</v>
      </c>
      <c r="AA21" s="426">
        <f>AA20/AG19</f>
        <v>2000</v>
      </c>
      <c r="AB21" s="427"/>
      <c r="AC21" s="427"/>
      <c r="AD21" s="129" t="s">
        <v>78</v>
      </c>
      <c r="AE21" s="440"/>
      <c r="AF21" s="441"/>
      <c r="AG21" s="431"/>
      <c r="AH21" s="387"/>
      <c r="AK21" s="443"/>
      <c r="AM21" s="413"/>
      <c r="AN21" s="413"/>
      <c r="AO21" s="413"/>
      <c r="AP21" s="413"/>
      <c r="AQ21" s="413"/>
      <c r="AR21" s="413"/>
      <c r="AS21" s="413"/>
      <c r="AT21" s="413"/>
      <c r="AU21" s="413"/>
      <c r="AV21" s="413"/>
      <c r="AW21" s="413"/>
      <c r="AX21" s="413"/>
      <c r="AY21" s="413"/>
      <c r="AZ21" s="413"/>
      <c r="BA21" s="413"/>
      <c r="BB21" s="413"/>
      <c r="BC21" s="413"/>
      <c r="BD21" s="413"/>
      <c r="BE21" s="413"/>
      <c r="BF21" s="413"/>
      <c r="BG21" s="413"/>
      <c r="BH21" s="413"/>
      <c r="BI21" s="413"/>
      <c r="BJ21" s="413"/>
      <c r="BK21" s="413"/>
      <c r="BL21" s="413"/>
      <c r="BM21" s="413"/>
      <c r="BN21" s="413"/>
      <c r="BO21" s="413"/>
      <c r="BP21" s="413"/>
      <c r="BQ21" s="413"/>
      <c r="BR21" s="413"/>
    </row>
    <row r="22" spans="2:70" ht="25" customHeight="1" thickBot="1">
      <c r="C22" s="343" t="s">
        <v>80</v>
      </c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  <c r="O22" s="344"/>
      <c r="P22" s="344"/>
      <c r="Q22" s="344"/>
      <c r="R22" s="344"/>
      <c r="S22" s="344"/>
      <c r="T22" s="344"/>
      <c r="U22" s="344"/>
      <c r="V22" s="344"/>
      <c r="W22" s="344"/>
      <c r="X22" s="344"/>
      <c r="Y22" s="344"/>
      <c r="Z22" s="344"/>
      <c r="AA22" s="344"/>
      <c r="AB22" s="344"/>
      <c r="AC22" s="344"/>
      <c r="AD22" s="344"/>
      <c r="AE22" s="344"/>
      <c r="AF22" s="344"/>
      <c r="AG22" s="344"/>
      <c r="AH22" s="345"/>
      <c r="AM22" s="112"/>
      <c r="AN22" s="112"/>
      <c r="AO22" s="112"/>
      <c r="AP22" s="112"/>
      <c r="AQ22" s="112"/>
      <c r="AR22" s="112"/>
      <c r="AS22" s="403"/>
      <c r="AT22" s="403"/>
      <c r="AU22" s="403"/>
      <c r="AV22" s="403"/>
      <c r="AW22" s="403"/>
      <c r="AX22" s="403"/>
      <c r="AY22" s="403"/>
      <c r="AZ22" s="403"/>
      <c r="BA22" s="271"/>
      <c r="BB22" s="271"/>
      <c r="BC22" s="271"/>
      <c r="BD22" s="271"/>
      <c r="BE22" s="271"/>
      <c r="BF22" s="271"/>
      <c r="BG22" s="414"/>
      <c r="BH22" s="414"/>
      <c r="BI22" s="414"/>
      <c r="BJ22" s="414"/>
      <c r="BK22" s="415"/>
      <c r="BL22" s="415"/>
      <c r="BM22" s="415"/>
      <c r="BN22" s="415"/>
      <c r="BO22" s="400"/>
      <c r="BP22" s="400"/>
      <c r="BQ22" s="404"/>
      <c r="BR22" s="404"/>
    </row>
    <row r="23" spans="2:70" ht="20.149999999999999" customHeight="1">
      <c r="C23" s="388" t="s">
        <v>18</v>
      </c>
      <c r="D23" s="389"/>
      <c r="E23" s="389"/>
      <c r="F23" s="389"/>
      <c r="G23" s="389"/>
      <c r="H23" s="389"/>
      <c r="I23" s="389"/>
      <c r="J23" s="265"/>
      <c r="K23" s="265"/>
      <c r="L23" s="265"/>
      <c r="M23" s="265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90"/>
      <c r="Y23" s="368" t="s">
        <v>29</v>
      </c>
      <c r="Z23" s="369"/>
      <c r="AA23" s="369"/>
      <c r="AB23" s="369"/>
      <c r="AC23" s="369"/>
      <c r="AD23" s="369"/>
      <c r="AE23" s="369"/>
      <c r="AF23" s="369"/>
      <c r="AG23" s="369"/>
      <c r="AH23" s="370"/>
      <c r="AM23" s="411"/>
      <c r="AN23" s="411"/>
      <c r="AO23" s="411"/>
      <c r="AP23" s="411"/>
      <c r="AQ23" s="411"/>
      <c r="AR23" s="411"/>
      <c r="AS23" s="416"/>
      <c r="AT23" s="416"/>
      <c r="AU23" s="416"/>
      <c r="AV23" s="416"/>
      <c r="AW23" s="416"/>
      <c r="AX23" s="416"/>
      <c r="AY23" s="416"/>
      <c r="AZ23" s="416"/>
      <c r="BA23" s="417"/>
      <c r="BB23" s="417"/>
      <c r="BC23" s="417"/>
      <c r="BD23" s="417"/>
      <c r="BE23" s="417"/>
      <c r="BF23" s="417"/>
      <c r="BG23" s="407"/>
      <c r="BH23" s="407"/>
      <c r="BI23" s="407"/>
      <c r="BJ23" s="407"/>
      <c r="BK23" s="407"/>
      <c r="BL23" s="407"/>
      <c r="BM23" s="407"/>
      <c r="BN23" s="407"/>
      <c r="BO23" s="400"/>
      <c r="BP23" s="400"/>
      <c r="BQ23" s="404"/>
      <c r="BR23" s="404"/>
    </row>
    <row r="24" spans="2:70" ht="20.149999999999999" customHeight="1">
      <c r="C24" s="273" t="s">
        <v>27</v>
      </c>
      <c r="D24" s="274"/>
      <c r="E24" s="275"/>
      <c r="F24" s="442" t="s">
        <v>5</v>
      </c>
      <c r="G24" s="274"/>
      <c r="H24" s="340"/>
      <c r="I24" s="341"/>
      <c r="J24" s="444" t="s">
        <v>172</v>
      </c>
      <c r="K24" s="445"/>
      <c r="L24" s="137">
        <f>AL5</f>
        <v>2030</v>
      </c>
      <c r="M24" s="130" t="s">
        <v>171</v>
      </c>
      <c r="N24" s="273" t="s">
        <v>28</v>
      </c>
      <c r="O24" s="274"/>
      <c r="P24" s="275"/>
      <c r="Q24" s="339" t="s">
        <v>5</v>
      </c>
      <c r="R24" s="340"/>
      <c r="S24" s="340"/>
      <c r="T24" s="341"/>
      <c r="U24" s="444" t="s">
        <v>172</v>
      </c>
      <c r="V24" s="445"/>
      <c r="W24" s="137">
        <f>AL5</f>
        <v>2030</v>
      </c>
      <c r="X24" s="130" t="s">
        <v>171</v>
      </c>
      <c r="Y24" s="261"/>
      <c r="Z24" s="238"/>
      <c r="AA24" s="238"/>
      <c r="AB24" s="238"/>
      <c r="AC24" s="238"/>
      <c r="AD24" s="238"/>
      <c r="AE24" s="238"/>
      <c r="AF24" s="238"/>
      <c r="AG24" s="238"/>
      <c r="AH24" s="262"/>
      <c r="AN24" s="405"/>
      <c r="AO24" s="405"/>
      <c r="AP24" s="405"/>
      <c r="AQ24" s="405"/>
      <c r="AR24" s="405"/>
      <c r="AS24" s="416"/>
      <c r="AT24" s="416"/>
      <c r="AU24" s="416"/>
      <c r="AV24" s="416"/>
      <c r="AW24" s="416"/>
      <c r="AX24" s="416"/>
      <c r="AY24" s="416"/>
      <c r="AZ24" s="416"/>
      <c r="BB24" s="405"/>
      <c r="BC24" s="405"/>
      <c r="BD24" s="405"/>
      <c r="BE24" s="405"/>
      <c r="BF24" s="405"/>
      <c r="BG24" s="407"/>
      <c r="BH24" s="407"/>
      <c r="BI24" s="407"/>
      <c r="BJ24" s="407"/>
      <c r="BK24" s="407"/>
      <c r="BL24" s="407"/>
      <c r="BM24" s="407"/>
      <c r="BN24" s="407"/>
      <c r="BO24" s="400"/>
      <c r="BP24" s="400"/>
      <c r="BQ24" s="404"/>
      <c r="BR24" s="404"/>
    </row>
    <row r="25" spans="2:70" ht="20.149999999999999" customHeight="1">
      <c r="C25" s="276"/>
      <c r="D25" s="277"/>
      <c r="E25" s="277"/>
      <c r="F25" s="280" t="s">
        <v>75</v>
      </c>
      <c r="G25" s="281"/>
      <c r="H25" s="280" t="s">
        <v>269</v>
      </c>
      <c r="I25" s="281"/>
      <c r="J25" s="280" t="s">
        <v>75</v>
      </c>
      <c r="K25" s="281"/>
      <c r="L25" s="280" t="s">
        <v>269</v>
      </c>
      <c r="M25" s="281"/>
      <c r="N25" s="276"/>
      <c r="O25" s="277"/>
      <c r="P25" s="374"/>
      <c r="Q25" s="284" t="s">
        <v>61</v>
      </c>
      <c r="R25" s="285"/>
      <c r="S25" s="280" t="s">
        <v>60</v>
      </c>
      <c r="T25" s="281"/>
      <c r="U25" s="284" t="s">
        <v>61</v>
      </c>
      <c r="V25" s="285"/>
      <c r="W25" s="280" t="s">
        <v>60</v>
      </c>
      <c r="X25" s="281"/>
      <c r="Y25" s="378" t="s">
        <v>26</v>
      </c>
      <c r="Z25" s="366"/>
      <c r="AA25" s="366"/>
      <c r="AB25" s="367"/>
      <c r="AC25" s="365" t="s">
        <v>4</v>
      </c>
      <c r="AD25" s="366"/>
      <c r="AE25" s="367"/>
      <c r="AF25" s="131" t="s">
        <v>172</v>
      </c>
      <c r="AG25" s="138">
        <f>AL5</f>
        <v>2030</v>
      </c>
      <c r="AH25" s="132" t="s">
        <v>171</v>
      </c>
      <c r="AM25" s="419"/>
      <c r="AN25" s="419"/>
      <c r="AO25" s="419"/>
      <c r="AP25" s="419"/>
      <c r="AQ25" s="419"/>
      <c r="AR25" s="419"/>
      <c r="AS25" s="419"/>
      <c r="AT25" s="419"/>
      <c r="AU25" s="419"/>
      <c r="AV25" s="419"/>
      <c r="AW25" s="419"/>
      <c r="AX25" s="419"/>
      <c r="AY25" s="419"/>
      <c r="AZ25" s="419"/>
      <c r="BA25" s="419"/>
      <c r="BB25" s="419"/>
      <c r="BC25" s="419"/>
      <c r="BD25" s="419"/>
      <c r="BE25" s="419"/>
      <c r="BF25" s="419"/>
      <c r="BG25" s="419"/>
      <c r="BH25" s="419"/>
      <c r="BI25" s="419"/>
      <c r="BJ25" s="419"/>
      <c r="BK25" s="419"/>
      <c r="BL25" s="419"/>
      <c r="BM25" s="419"/>
      <c r="BN25" s="419"/>
      <c r="BO25" s="419"/>
      <c r="BP25" s="419"/>
      <c r="BQ25" s="419"/>
      <c r="BR25" s="419"/>
    </row>
    <row r="26" spans="2:70" ht="20.149999999999999" customHeight="1">
      <c r="C26" s="278"/>
      <c r="D26" s="279"/>
      <c r="E26" s="279"/>
      <c r="F26" s="282"/>
      <c r="G26" s="283"/>
      <c r="H26" s="282"/>
      <c r="I26" s="283"/>
      <c r="J26" s="282"/>
      <c r="K26" s="283"/>
      <c r="L26" s="282"/>
      <c r="M26" s="283"/>
      <c r="N26" s="278"/>
      <c r="O26" s="279"/>
      <c r="P26" s="375"/>
      <c r="Q26" s="286"/>
      <c r="R26" s="279"/>
      <c r="S26" s="282"/>
      <c r="T26" s="283"/>
      <c r="U26" s="286"/>
      <c r="V26" s="279"/>
      <c r="W26" s="282"/>
      <c r="X26" s="283"/>
      <c r="Y26" s="23"/>
      <c r="Z26" s="20"/>
      <c r="AA26" s="20"/>
      <c r="AB26" s="20"/>
      <c r="AC26" s="349" t="s">
        <v>24</v>
      </c>
      <c r="AD26" s="350"/>
      <c r="AE26" s="364"/>
      <c r="AF26" s="349" t="s">
        <v>24</v>
      </c>
      <c r="AG26" s="350"/>
      <c r="AH26" s="351"/>
      <c r="AM26" s="420"/>
      <c r="AN26" s="420"/>
      <c r="AO26" s="420"/>
      <c r="AP26" s="420"/>
      <c r="AQ26" s="420"/>
      <c r="AR26" s="420"/>
      <c r="AS26" s="420"/>
      <c r="AT26" s="420"/>
      <c r="AU26" s="420"/>
      <c r="AV26" s="420"/>
      <c r="AW26" s="420"/>
      <c r="AX26" s="420"/>
      <c r="AY26" s="420"/>
      <c r="AZ26" s="420"/>
      <c r="BA26" s="420"/>
      <c r="BB26" s="420"/>
      <c r="BC26" s="420"/>
      <c r="BD26" s="420"/>
      <c r="BE26" s="420"/>
      <c r="BF26" s="420"/>
      <c r="BG26" s="420"/>
      <c r="BH26" s="420"/>
      <c r="BI26" s="289"/>
      <c r="BJ26" s="289"/>
      <c r="BK26" s="289"/>
      <c r="BL26" s="289"/>
      <c r="BM26" s="289"/>
      <c r="BN26" s="289"/>
      <c r="BO26" s="289"/>
      <c r="BP26" s="289"/>
      <c r="BQ26" s="289"/>
      <c r="BR26" s="289"/>
    </row>
    <row r="27" spans="2:70" ht="20.149999999999999" customHeight="1">
      <c r="C27" s="454" t="s">
        <v>202</v>
      </c>
      <c r="D27" s="455"/>
      <c r="E27" s="456"/>
      <c r="F27" s="240">
        <v>25</v>
      </c>
      <c r="G27" s="452"/>
      <c r="H27" s="439">
        <v>1000</v>
      </c>
      <c r="I27" s="241"/>
      <c r="J27" s="240">
        <v>50</v>
      </c>
      <c r="K27" s="452"/>
      <c r="L27" s="439">
        <v>2000</v>
      </c>
      <c r="M27" s="453"/>
      <c r="N27" s="34"/>
      <c r="O27" s="18"/>
      <c r="P27" s="18"/>
      <c r="Q27" s="19"/>
      <c r="R27" s="54"/>
      <c r="S27" s="18"/>
      <c r="T27" s="18"/>
      <c r="U27" s="19"/>
      <c r="V27" s="54"/>
      <c r="W27" s="18"/>
      <c r="X27" s="35"/>
      <c r="Y27" s="23"/>
      <c r="Z27" s="20"/>
      <c r="AA27" s="20"/>
      <c r="AB27" s="20"/>
      <c r="AC27" s="349" t="s">
        <v>24</v>
      </c>
      <c r="AD27" s="350"/>
      <c r="AE27" s="364"/>
      <c r="AF27" s="349" t="s">
        <v>24</v>
      </c>
      <c r="AG27" s="350"/>
      <c r="AH27" s="351"/>
      <c r="AM27" s="277"/>
      <c r="AN27" s="277"/>
      <c r="AO27" s="277"/>
      <c r="AP27" s="277"/>
      <c r="AQ27" s="277"/>
      <c r="AR27" s="277"/>
      <c r="AS27" s="277"/>
      <c r="AT27" s="277"/>
      <c r="AU27" s="277"/>
      <c r="AV27" s="277"/>
      <c r="AW27" s="277"/>
      <c r="AX27" s="277"/>
      <c r="AY27" s="277"/>
      <c r="AZ27" s="277"/>
      <c r="BA27" s="277"/>
      <c r="BB27" s="277"/>
      <c r="BC27" s="277"/>
      <c r="BD27" s="277"/>
      <c r="BE27" s="277"/>
      <c r="BF27" s="277"/>
      <c r="BG27" s="277"/>
      <c r="BH27" s="277"/>
      <c r="BI27" s="289"/>
      <c r="BJ27" s="289"/>
      <c r="BK27" s="289"/>
      <c r="BL27" s="289"/>
      <c r="BM27" s="289"/>
      <c r="BN27" s="289"/>
      <c r="BO27" s="289"/>
      <c r="BP27" s="289"/>
      <c r="BQ27" s="289"/>
      <c r="BR27" s="289"/>
    </row>
    <row r="28" spans="2:70" ht="20.149999999999999" customHeight="1">
      <c r="C28" s="457" t="s">
        <v>203</v>
      </c>
      <c r="D28" s="249"/>
      <c r="E28" s="377"/>
      <c r="F28" s="240">
        <v>100</v>
      </c>
      <c r="G28" s="452"/>
      <c r="H28" s="439">
        <v>500</v>
      </c>
      <c r="I28" s="241"/>
      <c r="J28" s="240">
        <v>100</v>
      </c>
      <c r="K28" s="452"/>
      <c r="L28" s="439">
        <v>500</v>
      </c>
      <c r="M28" s="453"/>
      <c r="N28" s="32"/>
      <c r="O28" s="11"/>
      <c r="P28" s="11"/>
      <c r="Q28" s="10"/>
      <c r="R28" s="48"/>
      <c r="S28" s="11"/>
      <c r="T28" s="11"/>
      <c r="U28" s="10"/>
      <c r="V28" s="48"/>
      <c r="W28" s="11"/>
      <c r="X28" s="33"/>
      <c r="Y28" s="23"/>
      <c r="Z28" s="20"/>
      <c r="AA28" s="20"/>
      <c r="AB28" s="20"/>
      <c r="AC28" s="349" t="s">
        <v>24</v>
      </c>
      <c r="AD28" s="350"/>
      <c r="AE28" s="364"/>
      <c r="AF28" s="349" t="s">
        <v>24</v>
      </c>
      <c r="AG28" s="350"/>
      <c r="AH28" s="351"/>
      <c r="AM28" s="277"/>
      <c r="AN28" s="277"/>
      <c r="AO28" s="277"/>
      <c r="AP28" s="277"/>
      <c r="AQ28" s="277"/>
      <c r="AR28" s="277"/>
      <c r="AS28" s="277"/>
      <c r="AT28" s="277"/>
      <c r="AU28" s="277"/>
      <c r="AV28" s="277"/>
      <c r="AW28" s="277"/>
      <c r="AX28" s="277"/>
      <c r="AY28" s="277"/>
      <c r="AZ28" s="277"/>
      <c r="BA28" s="277"/>
      <c r="BB28" s="277"/>
      <c r="BC28" s="277"/>
      <c r="BD28" s="277"/>
      <c r="BE28" s="277"/>
      <c r="BF28" s="277"/>
      <c r="BG28" s="277"/>
      <c r="BH28" s="277"/>
      <c r="BI28" s="289"/>
      <c r="BJ28" s="289"/>
      <c r="BK28" s="289"/>
      <c r="BL28" s="289"/>
      <c r="BM28" s="289"/>
      <c r="BN28" s="289"/>
      <c r="BO28" s="289"/>
      <c r="BP28" s="411"/>
      <c r="BQ28" s="411"/>
      <c r="BR28" s="411"/>
    </row>
    <row r="29" spans="2:70" ht="20.149999999999999" customHeight="1" thickBot="1">
      <c r="C29" s="30"/>
      <c r="D29" s="31"/>
      <c r="E29" s="31"/>
      <c r="F29" s="240"/>
      <c r="G29" s="452"/>
      <c r="H29" s="439"/>
      <c r="I29" s="241"/>
      <c r="J29" s="240"/>
      <c r="K29" s="452"/>
      <c r="L29" s="439"/>
      <c r="M29" s="453"/>
      <c r="N29" s="30"/>
      <c r="O29" s="31"/>
      <c r="P29" s="31"/>
      <c r="Q29" s="36"/>
      <c r="R29" s="74"/>
      <c r="S29" s="31"/>
      <c r="T29" s="31"/>
      <c r="U29" s="36"/>
      <c r="V29" s="74"/>
      <c r="W29" s="31"/>
      <c r="X29" s="37"/>
      <c r="Y29" s="24"/>
      <c r="Z29" s="21"/>
      <c r="AA29" s="21"/>
      <c r="AB29" s="21"/>
      <c r="AC29" s="352" t="s">
        <v>24</v>
      </c>
      <c r="AD29" s="353"/>
      <c r="AE29" s="466"/>
      <c r="AF29" s="352" t="s">
        <v>24</v>
      </c>
      <c r="AG29" s="353"/>
      <c r="AH29" s="354"/>
      <c r="AM29" s="277"/>
      <c r="AN29" s="277"/>
      <c r="AO29" s="277"/>
      <c r="AP29" s="277"/>
      <c r="AQ29" s="277"/>
      <c r="AR29" s="277"/>
      <c r="AS29" s="277"/>
      <c r="AT29" s="277"/>
      <c r="AU29" s="277"/>
      <c r="AV29" s="277"/>
      <c r="AW29" s="277"/>
      <c r="AX29" s="277"/>
      <c r="AY29" s="277"/>
      <c r="AZ29" s="277"/>
      <c r="BA29" s="277"/>
      <c r="BB29" s="277"/>
      <c r="BC29" s="277"/>
      <c r="BD29" s="277"/>
      <c r="BE29" s="277"/>
      <c r="BF29" s="277"/>
      <c r="BG29" s="277"/>
      <c r="BH29" s="277"/>
      <c r="BI29" s="17"/>
      <c r="BJ29" s="17"/>
      <c r="BK29" s="17"/>
      <c r="BL29" s="17"/>
      <c r="BM29" s="404"/>
      <c r="BN29" s="404"/>
      <c r="BO29" s="404"/>
      <c r="BP29" s="404"/>
      <c r="BQ29" s="404"/>
      <c r="BR29" s="404"/>
    </row>
    <row r="30" spans="2:70" ht="11.25" customHeight="1"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3"/>
      <c r="AD30" s="83"/>
      <c r="AE30" s="83"/>
      <c r="AF30" s="83"/>
      <c r="AG30" s="83"/>
      <c r="AH30" s="83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404"/>
      <c r="BN30" s="404"/>
      <c r="BO30" s="404"/>
      <c r="BP30" s="404"/>
      <c r="BQ30" s="404"/>
      <c r="BR30" s="404"/>
    </row>
    <row r="31" spans="2:70" ht="9" customHeight="1" thickBot="1"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79"/>
      <c r="AD31" s="79"/>
      <c r="AE31" s="79"/>
      <c r="AF31" s="79"/>
      <c r="AG31" s="79"/>
      <c r="AH31" s="79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404"/>
      <c r="BN31" s="404"/>
      <c r="BO31" s="404"/>
      <c r="BP31" s="404"/>
      <c r="BQ31" s="404"/>
      <c r="BR31" s="404"/>
    </row>
    <row r="32" spans="2:70" ht="20.149999999999999" customHeight="1" thickBot="1">
      <c r="C32" s="463" t="s">
        <v>22</v>
      </c>
      <c r="D32" s="464"/>
      <c r="E32" s="464"/>
      <c r="F32" s="464"/>
      <c r="G32" s="464"/>
      <c r="H32" s="464"/>
      <c r="I32" s="464"/>
      <c r="J32" s="464"/>
      <c r="K32" s="464"/>
      <c r="L32" s="464"/>
      <c r="M32" s="464"/>
      <c r="N32" s="464"/>
      <c r="O32" s="464"/>
      <c r="P32" s="464"/>
      <c r="Q32" s="464"/>
      <c r="R32" s="464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  <c r="AD32" s="464"/>
      <c r="AE32" s="464"/>
      <c r="AF32" s="464"/>
      <c r="AG32" s="464"/>
      <c r="AH32" s="465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404"/>
      <c r="BN32" s="404"/>
      <c r="BO32" s="404"/>
      <c r="BP32" s="404"/>
      <c r="BQ32" s="404"/>
      <c r="BR32" s="404"/>
    </row>
    <row r="33" spans="3:34" ht="20.149999999999999" customHeight="1">
      <c r="C33" s="346" t="s">
        <v>81</v>
      </c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8"/>
      <c r="S33" s="346" t="s">
        <v>82</v>
      </c>
      <c r="T33" s="347"/>
      <c r="U33" s="347"/>
      <c r="V33" s="347"/>
      <c r="W33" s="347"/>
      <c r="X33" s="347"/>
      <c r="Y33" s="347"/>
      <c r="Z33" s="347"/>
      <c r="AA33" s="347"/>
      <c r="AB33" s="347"/>
      <c r="AC33" s="347"/>
      <c r="AD33" s="347"/>
      <c r="AE33" s="347"/>
      <c r="AF33" s="347"/>
      <c r="AG33" s="347"/>
      <c r="AH33" s="348"/>
    </row>
    <row r="34" spans="3:34" ht="20.149999999999999" customHeight="1">
      <c r="C34" s="287" t="s">
        <v>15</v>
      </c>
      <c r="D34" s="228"/>
      <c r="E34" s="290"/>
      <c r="F34" s="360" t="s">
        <v>6</v>
      </c>
      <c r="G34" s="228"/>
      <c r="H34" s="228"/>
      <c r="I34" s="290"/>
      <c r="J34" s="361" t="s">
        <v>7</v>
      </c>
      <c r="K34" s="449" t="s">
        <v>23</v>
      </c>
      <c r="L34" s="450"/>
      <c r="M34" s="450"/>
      <c r="N34" s="451"/>
      <c r="O34" s="134" t="s">
        <v>172</v>
      </c>
      <c r="P34" s="448">
        <f>AL5</f>
        <v>2030</v>
      </c>
      <c r="Q34" s="448"/>
      <c r="R34" s="133" t="s">
        <v>171</v>
      </c>
      <c r="S34" s="287" t="s">
        <v>21</v>
      </c>
      <c r="T34" s="228"/>
      <c r="U34" s="228"/>
      <c r="V34" s="229"/>
      <c r="W34" s="220" t="s">
        <v>6</v>
      </c>
      <c r="X34" s="228"/>
      <c r="Y34" s="228"/>
      <c r="Z34" s="290"/>
      <c r="AA34" s="335" t="s">
        <v>16</v>
      </c>
      <c r="AB34" s="319"/>
      <c r="AC34" s="319"/>
      <c r="AD34" s="319"/>
      <c r="AE34" s="319"/>
      <c r="AF34" s="319"/>
      <c r="AG34" s="319"/>
      <c r="AH34" s="461"/>
    </row>
    <row r="35" spans="3:34" ht="15.75" customHeight="1">
      <c r="C35" s="288"/>
      <c r="D35" s="289"/>
      <c r="E35" s="291"/>
      <c r="F35" s="462" t="s">
        <v>8</v>
      </c>
      <c r="G35" s="462"/>
      <c r="H35" s="462" t="s">
        <v>9</v>
      </c>
      <c r="I35" s="462"/>
      <c r="J35" s="362"/>
      <c r="K35" s="398" t="s">
        <v>174</v>
      </c>
      <c r="L35" s="289"/>
      <c r="M35" s="289"/>
      <c r="N35" s="291"/>
      <c r="O35" s="289" t="s">
        <v>174</v>
      </c>
      <c r="P35" s="289"/>
      <c r="Q35" s="289"/>
      <c r="R35" s="446"/>
      <c r="S35" s="288"/>
      <c r="T35" s="289"/>
      <c r="U35" s="289"/>
      <c r="V35" s="289"/>
      <c r="W35" s="462" t="s">
        <v>8</v>
      </c>
      <c r="X35" s="462"/>
      <c r="Y35" s="462" t="s">
        <v>9</v>
      </c>
      <c r="Z35" s="462"/>
      <c r="AA35" s="335" t="s">
        <v>69</v>
      </c>
      <c r="AB35" s="319"/>
      <c r="AC35" s="319"/>
      <c r="AD35" s="319"/>
      <c r="AE35" s="105" t="s">
        <v>176</v>
      </c>
      <c r="AF35" s="427">
        <f>AL5</f>
        <v>2030</v>
      </c>
      <c r="AG35" s="427"/>
      <c r="AH35" s="135" t="s">
        <v>171</v>
      </c>
    </row>
    <row r="36" spans="3:34" ht="15" customHeight="1">
      <c r="C36" s="261"/>
      <c r="D36" s="238"/>
      <c r="E36" s="292"/>
      <c r="F36" s="462"/>
      <c r="G36" s="462"/>
      <c r="H36" s="462"/>
      <c r="I36" s="462"/>
      <c r="J36" s="363"/>
      <c r="K36" s="382"/>
      <c r="L36" s="391"/>
      <c r="M36" s="391"/>
      <c r="N36" s="381"/>
      <c r="O36" s="391"/>
      <c r="P36" s="391"/>
      <c r="Q36" s="391"/>
      <c r="R36" s="447"/>
      <c r="S36" s="261"/>
      <c r="T36" s="238"/>
      <c r="U36" s="238"/>
      <c r="V36" s="238"/>
      <c r="W36" s="462"/>
      <c r="X36" s="462"/>
      <c r="Y36" s="462"/>
      <c r="Z36" s="462"/>
      <c r="AA36" s="357" t="s">
        <v>70</v>
      </c>
      <c r="AB36" s="358"/>
      <c r="AC36" s="355" t="s">
        <v>71</v>
      </c>
      <c r="AD36" s="356"/>
      <c r="AE36" s="357" t="s">
        <v>70</v>
      </c>
      <c r="AF36" s="358"/>
      <c r="AG36" s="355" t="s">
        <v>71</v>
      </c>
      <c r="AH36" s="359"/>
    </row>
    <row r="37" spans="3:34" ht="20.149999999999999" customHeight="1">
      <c r="C37" s="287" t="s">
        <v>10</v>
      </c>
      <c r="D37" s="228"/>
      <c r="E37" s="229"/>
      <c r="F37" s="376" t="s">
        <v>264</v>
      </c>
      <c r="G37" s="377"/>
      <c r="H37" s="376" t="s">
        <v>184</v>
      </c>
      <c r="I37" s="250"/>
      <c r="J37" s="38" t="s">
        <v>266</v>
      </c>
      <c r="K37" s="371">
        <v>25</v>
      </c>
      <c r="L37" s="372"/>
      <c r="M37" s="372"/>
      <c r="N37" s="373"/>
      <c r="O37" s="371">
        <v>25</v>
      </c>
      <c r="P37" s="372"/>
      <c r="Q37" s="372"/>
      <c r="R37" s="373"/>
      <c r="S37" s="318" t="s">
        <v>209</v>
      </c>
      <c r="T37" s="508"/>
      <c r="U37" s="508"/>
      <c r="V37" s="452"/>
      <c r="W37" s="439" t="s">
        <v>210</v>
      </c>
      <c r="X37" s="452"/>
      <c r="Y37" s="439" t="s">
        <v>184</v>
      </c>
      <c r="Z37" s="452"/>
      <c r="AA37" s="371">
        <v>2</v>
      </c>
      <c r="AB37" s="506"/>
      <c r="AC37" s="505">
        <v>2500</v>
      </c>
      <c r="AD37" s="373"/>
      <c r="AE37" s="371">
        <v>2</v>
      </c>
      <c r="AF37" s="506"/>
      <c r="AG37" s="505">
        <v>2500</v>
      </c>
      <c r="AH37" s="507"/>
    </row>
    <row r="38" spans="3:34" ht="20.149999999999999" customHeight="1">
      <c r="C38" s="288"/>
      <c r="D38" s="289"/>
      <c r="E38" s="342"/>
      <c r="F38" s="376" t="s">
        <v>264</v>
      </c>
      <c r="G38" s="377"/>
      <c r="H38" s="376" t="s">
        <v>204</v>
      </c>
      <c r="I38" s="250"/>
      <c r="J38" s="38" t="s">
        <v>265</v>
      </c>
      <c r="K38" s="371">
        <v>100</v>
      </c>
      <c r="L38" s="372"/>
      <c r="M38" s="372"/>
      <c r="N38" s="373"/>
      <c r="O38" s="371">
        <v>100</v>
      </c>
      <c r="P38" s="372"/>
      <c r="Q38" s="372"/>
      <c r="R38" s="373"/>
      <c r="S38" s="318"/>
      <c r="T38" s="508"/>
      <c r="U38" s="508"/>
      <c r="V38" s="452"/>
      <c r="W38" s="439"/>
      <c r="X38" s="452"/>
      <c r="Y38" s="439"/>
      <c r="Z38" s="452"/>
      <c r="AA38" s="371"/>
      <c r="AB38" s="506"/>
      <c r="AC38" s="505"/>
      <c r="AD38" s="373"/>
      <c r="AE38" s="371"/>
      <c r="AF38" s="506"/>
      <c r="AG38" s="505"/>
      <c r="AH38" s="507"/>
    </row>
    <row r="39" spans="3:34" ht="20.149999999999999" customHeight="1">
      <c r="C39" s="470" t="s">
        <v>11</v>
      </c>
      <c r="D39" s="235"/>
      <c r="E39" s="236"/>
      <c r="F39" s="376" t="s">
        <v>264</v>
      </c>
      <c r="G39" s="377"/>
      <c r="H39" s="376" t="s">
        <v>205</v>
      </c>
      <c r="I39" s="250"/>
      <c r="J39" s="38" t="s">
        <v>266</v>
      </c>
      <c r="K39" s="371"/>
      <c r="L39" s="372"/>
      <c r="M39" s="372"/>
      <c r="N39" s="373"/>
      <c r="O39" s="371">
        <v>25</v>
      </c>
      <c r="P39" s="372"/>
      <c r="Q39" s="372"/>
      <c r="R39" s="373"/>
      <c r="S39" s="318"/>
      <c r="T39" s="508"/>
      <c r="U39" s="508"/>
      <c r="V39" s="452"/>
      <c r="W39" s="439"/>
      <c r="X39" s="452"/>
      <c r="Y39" s="439"/>
      <c r="Z39" s="452"/>
      <c r="AA39" s="371"/>
      <c r="AB39" s="506"/>
      <c r="AC39" s="505"/>
      <c r="AD39" s="373"/>
      <c r="AE39" s="371"/>
      <c r="AF39" s="506"/>
      <c r="AG39" s="505"/>
      <c r="AH39" s="507"/>
    </row>
    <row r="40" spans="3:34" ht="20.149999999999999" customHeight="1">
      <c r="C40" s="261"/>
      <c r="D40" s="238"/>
      <c r="E40" s="239"/>
      <c r="F40" s="296"/>
      <c r="G40" s="297"/>
      <c r="H40" s="376"/>
      <c r="I40" s="250"/>
      <c r="J40" s="76"/>
      <c r="K40" s="371"/>
      <c r="L40" s="372"/>
      <c r="M40" s="372"/>
      <c r="N40" s="373"/>
      <c r="O40" s="371"/>
      <c r="P40" s="372"/>
      <c r="Q40" s="372"/>
      <c r="R40" s="373"/>
      <c r="S40" s="318"/>
      <c r="T40" s="508"/>
      <c r="U40" s="508"/>
      <c r="V40" s="452"/>
      <c r="W40" s="439"/>
      <c r="X40" s="452"/>
      <c r="Y40" s="439"/>
      <c r="Z40" s="452"/>
      <c r="AA40" s="371"/>
      <c r="AB40" s="506"/>
      <c r="AC40" s="505"/>
      <c r="AD40" s="373"/>
      <c r="AE40" s="371"/>
      <c r="AF40" s="506"/>
      <c r="AG40" s="505"/>
      <c r="AH40" s="507"/>
    </row>
    <row r="41" spans="3:34" ht="20.149999999999999" customHeight="1">
      <c r="C41" s="287" t="s">
        <v>73</v>
      </c>
      <c r="D41" s="228"/>
      <c r="E41" s="228"/>
      <c r="F41" s="296"/>
      <c r="G41" s="297"/>
      <c r="H41" s="376"/>
      <c r="I41" s="250"/>
      <c r="J41" s="77"/>
      <c r="K41" s="371"/>
      <c r="L41" s="372"/>
      <c r="M41" s="372"/>
      <c r="N41" s="373"/>
      <c r="O41" s="371"/>
      <c r="P41" s="372"/>
      <c r="Q41" s="372"/>
      <c r="R41" s="373"/>
      <c r="S41" s="318"/>
      <c r="T41" s="508"/>
      <c r="U41" s="508"/>
      <c r="V41" s="452"/>
      <c r="W41" s="439"/>
      <c r="X41" s="452"/>
      <c r="Y41" s="439"/>
      <c r="Z41" s="452"/>
      <c r="AA41" s="371"/>
      <c r="AB41" s="506"/>
      <c r="AC41" s="505"/>
      <c r="AD41" s="373"/>
      <c r="AE41" s="371"/>
      <c r="AF41" s="506"/>
      <c r="AG41" s="505"/>
      <c r="AH41" s="507"/>
    </row>
    <row r="42" spans="3:34" ht="20.149999999999999" customHeight="1">
      <c r="C42" s="288"/>
      <c r="D42" s="289"/>
      <c r="E42" s="289"/>
      <c r="F42" s="296"/>
      <c r="G42" s="297"/>
      <c r="H42" s="376"/>
      <c r="I42" s="250"/>
      <c r="J42" s="76"/>
      <c r="K42" s="371"/>
      <c r="L42" s="372"/>
      <c r="M42" s="372"/>
      <c r="N42" s="373"/>
      <c r="O42" s="371"/>
      <c r="P42" s="372"/>
      <c r="Q42" s="372"/>
      <c r="R42" s="373"/>
      <c r="S42" s="318"/>
      <c r="T42" s="508"/>
      <c r="U42" s="508"/>
      <c r="V42" s="452"/>
      <c r="W42" s="439"/>
      <c r="X42" s="452"/>
      <c r="Y42" s="439"/>
      <c r="Z42" s="452"/>
      <c r="AA42" s="371"/>
      <c r="AB42" s="506"/>
      <c r="AC42" s="505"/>
      <c r="AD42" s="373"/>
      <c r="AE42" s="371"/>
      <c r="AF42" s="506"/>
      <c r="AG42" s="505"/>
      <c r="AH42" s="507"/>
    </row>
    <row r="43" spans="3:34" ht="20.149999999999999" customHeight="1" thickBot="1">
      <c r="C43" s="467" t="s">
        <v>72</v>
      </c>
      <c r="D43" s="468"/>
      <c r="E43" s="468"/>
      <c r="F43" s="468"/>
      <c r="G43" s="468"/>
      <c r="H43" s="468"/>
      <c r="I43" s="468"/>
      <c r="J43" s="469"/>
      <c r="K43" s="471">
        <f>SUM(K37:N42)</f>
        <v>125</v>
      </c>
      <c r="L43" s="472"/>
      <c r="M43" s="472"/>
      <c r="N43" s="473"/>
      <c r="O43" s="471">
        <f>SUM(O37:R42)</f>
        <v>150</v>
      </c>
      <c r="P43" s="472"/>
      <c r="Q43" s="472"/>
      <c r="R43" s="473"/>
      <c r="S43" s="293" t="s">
        <v>72</v>
      </c>
      <c r="T43" s="294"/>
      <c r="U43" s="294"/>
      <c r="V43" s="294"/>
      <c r="W43" s="294"/>
      <c r="X43" s="294"/>
      <c r="Y43" s="294"/>
      <c r="Z43" s="295"/>
      <c r="AA43" s="483">
        <f>SUM(AA37:AB42)</f>
        <v>2</v>
      </c>
      <c r="AB43" s="484"/>
      <c r="AC43" s="485">
        <f>SUM(AC37:AD42)</f>
        <v>2500</v>
      </c>
      <c r="AD43" s="486"/>
      <c r="AE43" s="483">
        <f>SUM(AE37:AF42)</f>
        <v>2</v>
      </c>
      <c r="AF43" s="484"/>
      <c r="AG43" s="485">
        <f>SUM(AG37:AH42)</f>
        <v>2500</v>
      </c>
      <c r="AH43" s="486"/>
    </row>
    <row r="44" spans="3:34" ht="20.149999999999999" customHeight="1">
      <c r="C44" s="346" t="s">
        <v>83</v>
      </c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8"/>
      <c r="S44" s="388" t="s">
        <v>84</v>
      </c>
      <c r="T44" s="389"/>
      <c r="U44" s="389"/>
      <c r="V44" s="389"/>
      <c r="W44" s="389"/>
      <c r="X44" s="389"/>
      <c r="Y44" s="389"/>
      <c r="Z44" s="389"/>
      <c r="AA44" s="389"/>
      <c r="AB44" s="389"/>
      <c r="AC44" s="389"/>
      <c r="AD44" s="389"/>
      <c r="AE44" s="389"/>
      <c r="AF44" s="389"/>
      <c r="AG44" s="389"/>
      <c r="AH44" s="390"/>
    </row>
    <row r="45" spans="3:34" ht="20.149999999999999" customHeight="1">
      <c r="C45" s="491" t="s">
        <v>286</v>
      </c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  <c r="R45" s="509"/>
      <c r="S45" s="491" t="s">
        <v>287</v>
      </c>
      <c r="T45" s="413"/>
      <c r="U45" s="413"/>
      <c r="V45" s="413"/>
      <c r="W45" s="413"/>
      <c r="X45" s="413"/>
      <c r="Y45" s="413"/>
      <c r="Z45" s="413"/>
      <c r="AA45" s="413"/>
      <c r="AB45" s="413"/>
      <c r="AC45" s="413"/>
      <c r="AD45" s="413"/>
      <c r="AE45" s="413"/>
      <c r="AF45" s="413"/>
      <c r="AG45" s="413"/>
      <c r="AH45" s="509"/>
    </row>
    <row r="46" spans="3:34" ht="20.149999999999999" customHeight="1">
      <c r="C46" s="510"/>
      <c r="D46" s="413"/>
      <c r="E46" s="413"/>
      <c r="F46" s="413"/>
      <c r="G46" s="413"/>
      <c r="H46" s="413"/>
      <c r="I46" s="413"/>
      <c r="J46" s="413"/>
      <c r="K46" s="413"/>
      <c r="L46" s="413"/>
      <c r="M46" s="413"/>
      <c r="N46" s="413"/>
      <c r="O46" s="413"/>
      <c r="P46" s="413"/>
      <c r="Q46" s="413"/>
      <c r="R46" s="509"/>
      <c r="S46" s="510"/>
      <c r="T46" s="413"/>
      <c r="U46" s="413"/>
      <c r="V46" s="413"/>
      <c r="W46" s="413"/>
      <c r="X46" s="413"/>
      <c r="Y46" s="413"/>
      <c r="Z46" s="413"/>
      <c r="AA46" s="413"/>
      <c r="AB46" s="413"/>
      <c r="AC46" s="413"/>
      <c r="AD46" s="413"/>
      <c r="AE46" s="413"/>
      <c r="AF46" s="413"/>
      <c r="AG46" s="413"/>
      <c r="AH46" s="509"/>
    </row>
    <row r="47" spans="3:34" ht="20.149999999999999" customHeight="1">
      <c r="C47" s="510"/>
      <c r="D47" s="413"/>
      <c r="E47" s="413"/>
      <c r="F47" s="413"/>
      <c r="G47" s="413"/>
      <c r="H47" s="413"/>
      <c r="I47" s="413"/>
      <c r="J47" s="413"/>
      <c r="K47" s="413"/>
      <c r="L47" s="413"/>
      <c r="M47" s="413"/>
      <c r="N47" s="413"/>
      <c r="O47" s="413"/>
      <c r="P47" s="413"/>
      <c r="Q47" s="413"/>
      <c r="R47" s="509"/>
      <c r="S47" s="510"/>
      <c r="T47" s="413"/>
      <c r="U47" s="413"/>
      <c r="V47" s="413"/>
      <c r="W47" s="413"/>
      <c r="X47" s="413"/>
      <c r="Y47" s="413"/>
      <c r="Z47" s="413"/>
      <c r="AA47" s="413"/>
      <c r="AB47" s="413"/>
      <c r="AC47" s="413"/>
      <c r="AD47" s="413"/>
      <c r="AE47" s="413"/>
      <c r="AF47" s="413"/>
      <c r="AG47" s="413"/>
      <c r="AH47" s="509"/>
    </row>
    <row r="48" spans="3:34" ht="20.149999999999999" customHeight="1" thickBot="1">
      <c r="C48" s="511"/>
      <c r="D48" s="512"/>
      <c r="E48" s="512"/>
      <c r="F48" s="512"/>
      <c r="G48" s="512"/>
      <c r="H48" s="512"/>
      <c r="I48" s="512"/>
      <c r="J48" s="512"/>
      <c r="K48" s="512"/>
      <c r="L48" s="512"/>
      <c r="M48" s="512"/>
      <c r="N48" s="512"/>
      <c r="O48" s="512"/>
      <c r="P48" s="512"/>
      <c r="Q48" s="512"/>
      <c r="R48" s="513"/>
      <c r="S48" s="511"/>
      <c r="T48" s="512"/>
      <c r="U48" s="512"/>
      <c r="V48" s="512"/>
      <c r="W48" s="512"/>
      <c r="X48" s="512"/>
      <c r="Y48" s="512"/>
      <c r="Z48" s="512"/>
      <c r="AA48" s="512"/>
      <c r="AB48" s="512"/>
      <c r="AC48" s="512"/>
      <c r="AD48" s="512"/>
      <c r="AE48" s="512"/>
      <c r="AF48" s="512"/>
      <c r="AG48" s="512"/>
      <c r="AH48" s="513"/>
    </row>
    <row r="49" spans="3:38" ht="20.149999999999999" customHeight="1">
      <c r="C49" s="388" t="s">
        <v>85</v>
      </c>
      <c r="D49" s="389"/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90"/>
      <c r="S49" s="388" t="s">
        <v>86</v>
      </c>
      <c r="T49" s="389"/>
      <c r="U49" s="389"/>
      <c r="V49" s="389"/>
      <c r="W49" s="389"/>
      <c r="X49" s="389"/>
      <c r="Y49" s="389"/>
      <c r="Z49" s="389"/>
      <c r="AA49" s="389"/>
      <c r="AB49" s="389"/>
      <c r="AC49" s="389"/>
      <c r="AD49" s="389"/>
      <c r="AE49" s="389"/>
      <c r="AF49" s="389"/>
      <c r="AG49" s="389"/>
      <c r="AH49" s="390"/>
    </row>
    <row r="50" spans="3:38" ht="20.149999999999999" customHeight="1">
      <c r="C50" s="488" t="s">
        <v>289</v>
      </c>
      <c r="D50" s="489"/>
      <c r="E50" s="489"/>
      <c r="F50" s="489"/>
      <c r="G50" s="489"/>
      <c r="H50" s="489"/>
      <c r="I50" s="489"/>
      <c r="J50" s="489"/>
      <c r="K50" s="489"/>
      <c r="L50" s="489"/>
      <c r="M50" s="489"/>
      <c r="N50" s="489"/>
      <c r="O50" s="489"/>
      <c r="P50" s="489"/>
      <c r="Q50" s="489"/>
      <c r="R50" s="490"/>
      <c r="S50" s="488" t="s">
        <v>288</v>
      </c>
      <c r="T50" s="489"/>
      <c r="U50" s="489"/>
      <c r="V50" s="489"/>
      <c r="W50" s="489"/>
      <c r="X50" s="489"/>
      <c r="Y50" s="489"/>
      <c r="Z50" s="489"/>
      <c r="AA50" s="489"/>
      <c r="AB50" s="489"/>
      <c r="AC50" s="489"/>
      <c r="AD50" s="489"/>
      <c r="AE50" s="489"/>
      <c r="AF50" s="489"/>
      <c r="AG50" s="489"/>
      <c r="AH50" s="490"/>
    </row>
    <row r="51" spans="3:38" ht="20.149999999999999" customHeight="1">
      <c r="C51" s="491"/>
      <c r="D51" s="492"/>
      <c r="E51" s="492"/>
      <c r="F51" s="492"/>
      <c r="G51" s="492"/>
      <c r="H51" s="492"/>
      <c r="I51" s="492"/>
      <c r="J51" s="492"/>
      <c r="K51" s="492"/>
      <c r="L51" s="492"/>
      <c r="M51" s="492"/>
      <c r="N51" s="492"/>
      <c r="O51" s="492"/>
      <c r="P51" s="492"/>
      <c r="Q51" s="492"/>
      <c r="R51" s="493"/>
      <c r="S51" s="491"/>
      <c r="T51" s="492"/>
      <c r="U51" s="492"/>
      <c r="V51" s="492"/>
      <c r="W51" s="492"/>
      <c r="X51" s="492"/>
      <c r="Y51" s="492"/>
      <c r="Z51" s="492"/>
      <c r="AA51" s="492"/>
      <c r="AB51" s="492"/>
      <c r="AC51" s="492"/>
      <c r="AD51" s="492"/>
      <c r="AE51" s="492"/>
      <c r="AF51" s="492"/>
      <c r="AG51" s="492"/>
      <c r="AH51" s="493"/>
    </row>
    <row r="52" spans="3:38" ht="20.149999999999999" customHeight="1">
      <c r="C52" s="491"/>
      <c r="D52" s="492"/>
      <c r="E52" s="492"/>
      <c r="F52" s="492"/>
      <c r="G52" s="492"/>
      <c r="H52" s="492"/>
      <c r="I52" s="492"/>
      <c r="J52" s="492"/>
      <c r="K52" s="492"/>
      <c r="L52" s="492"/>
      <c r="M52" s="492"/>
      <c r="N52" s="492"/>
      <c r="O52" s="492"/>
      <c r="P52" s="492"/>
      <c r="Q52" s="492"/>
      <c r="R52" s="493"/>
      <c r="S52" s="491"/>
      <c r="T52" s="492"/>
      <c r="U52" s="492"/>
      <c r="V52" s="492"/>
      <c r="W52" s="492"/>
      <c r="X52" s="492"/>
      <c r="Y52" s="492"/>
      <c r="Z52" s="492"/>
      <c r="AA52" s="492"/>
      <c r="AB52" s="492"/>
      <c r="AC52" s="492"/>
      <c r="AD52" s="492"/>
      <c r="AE52" s="492"/>
      <c r="AF52" s="492"/>
      <c r="AG52" s="492"/>
      <c r="AH52" s="493"/>
    </row>
    <row r="53" spans="3:38" ht="20.149999999999999" customHeight="1" thickBot="1">
      <c r="C53" s="494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6"/>
      <c r="S53" s="494"/>
      <c r="T53" s="495"/>
      <c r="U53" s="495"/>
      <c r="V53" s="495"/>
      <c r="W53" s="495"/>
      <c r="X53" s="495"/>
      <c r="Y53" s="495"/>
      <c r="Z53" s="495"/>
      <c r="AA53" s="495"/>
      <c r="AB53" s="495"/>
      <c r="AC53" s="495"/>
      <c r="AD53" s="495"/>
      <c r="AE53" s="495"/>
      <c r="AF53" s="495"/>
      <c r="AG53" s="495"/>
      <c r="AH53" s="496"/>
    </row>
    <row r="54" spans="3:38" ht="8.25" customHeight="1"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</row>
    <row r="55" spans="3:38" ht="20.149999999999999" customHeight="1">
      <c r="C55" s="420" t="s">
        <v>36</v>
      </c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0"/>
      <c r="AA55" s="420"/>
      <c r="AB55" s="420"/>
      <c r="AC55" s="420"/>
      <c r="AD55" s="420"/>
      <c r="AE55" s="420"/>
      <c r="AF55" s="420"/>
      <c r="AG55" s="420"/>
      <c r="AH55" s="420"/>
    </row>
    <row r="56" spans="3:38" ht="20.149999999999999" customHeight="1">
      <c r="C56" s="298" t="s">
        <v>37</v>
      </c>
      <c r="D56" s="299"/>
      <c r="E56" s="299"/>
      <c r="F56" s="299"/>
      <c r="G56" s="299"/>
      <c r="H56" s="299"/>
      <c r="I56" s="299"/>
      <c r="J56" s="299"/>
      <c r="K56" s="299"/>
      <c r="L56" s="299"/>
      <c r="M56" s="299"/>
      <c r="N56" s="299"/>
      <c r="O56" s="299"/>
      <c r="P56" s="299"/>
      <c r="Q56" s="299"/>
      <c r="R56" s="299"/>
      <c r="S56" s="299"/>
      <c r="T56" s="300"/>
      <c r="U56" s="477" t="s">
        <v>44</v>
      </c>
      <c r="V56" s="478"/>
      <c r="W56" s="478"/>
      <c r="X56" s="478"/>
      <c r="Y56" s="478"/>
      <c r="Z56" s="478"/>
      <c r="AA56" s="478"/>
      <c r="AB56" s="478"/>
      <c r="AC56" s="478"/>
      <c r="AD56" s="478"/>
      <c r="AE56" s="478"/>
      <c r="AF56" s="478"/>
      <c r="AG56" s="478"/>
      <c r="AH56" s="479"/>
    </row>
    <row r="57" spans="3:38" ht="20.149999999999999" customHeight="1">
      <c r="C57" s="360" t="s">
        <v>38</v>
      </c>
      <c r="D57" s="228"/>
      <c r="E57" s="228"/>
      <c r="F57" s="229"/>
      <c r="G57" s="220" t="s">
        <v>39</v>
      </c>
      <c r="H57" s="220" t="s">
        <v>40</v>
      </c>
      <c r="I57" s="222" t="s">
        <v>41</v>
      </c>
      <c r="J57" s="223"/>
      <c r="K57" s="220" t="s">
        <v>4</v>
      </c>
      <c r="L57" s="228"/>
      <c r="M57" s="228"/>
      <c r="N57" s="228"/>
      <c r="O57" s="229"/>
      <c r="P57" s="393" t="s">
        <v>178</v>
      </c>
      <c r="Q57" s="394"/>
      <c r="R57" s="395">
        <f>AL5</f>
        <v>2030</v>
      </c>
      <c r="S57" s="395"/>
      <c r="T57" s="139" t="s">
        <v>179</v>
      </c>
      <c r="U57" s="382" t="s">
        <v>45</v>
      </c>
      <c r="V57" s="391"/>
      <c r="W57" s="391"/>
      <c r="X57" s="392"/>
      <c r="Y57" s="380" t="s">
        <v>46</v>
      </c>
      <c r="Z57" s="381"/>
      <c r="AA57" s="382" t="s">
        <v>47</v>
      </c>
      <c r="AB57" s="381"/>
      <c r="AC57" s="51"/>
      <c r="AD57" s="107" t="s">
        <v>48</v>
      </c>
      <c r="AE57" s="382" t="s">
        <v>49</v>
      </c>
      <c r="AF57" s="381"/>
      <c r="AG57" s="51"/>
      <c r="AH57" s="107" t="s">
        <v>48</v>
      </c>
    </row>
    <row r="58" spans="3:38" ht="20.149999999999999" customHeight="1">
      <c r="C58" s="398"/>
      <c r="D58" s="289"/>
      <c r="E58" s="289"/>
      <c r="F58" s="342"/>
      <c r="G58" s="221"/>
      <c r="H58" s="221"/>
      <c r="I58" s="224"/>
      <c r="J58" s="225"/>
      <c r="K58" s="230" t="s">
        <v>42</v>
      </c>
      <c r="L58" s="230"/>
      <c r="M58" s="231" t="s">
        <v>43</v>
      </c>
      <c r="N58" s="232" t="s">
        <v>76</v>
      </c>
      <c r="O58" s="233"/>
      <c r="P58" s="230" t="s">
        <v>42</v>
      </c>
      <c r="Q58" s="230"/>
      <c r="R58" s="231" t="s">
        <v>43</v>
      </c>
      <c r="S58" s="232" t="s">
        <v>76</v>
      </c>
      <c r="T58" s="233"/>
      <c r="U58" s="234" t="s">
        <v>50</v>
      </c>
      <c r="V58" s="235"/>
      <c r="W58" s="235"/>
      <c r="X58" s="236"/>
      <c r="Y58" s="474" t="s">
        <v>46</v>
      </c>
      <c r="Z58" s="475"/>
      <c r="AA58" s="476" t="s">
        <v>47</v>
      </c>
      <c r="AB58" s="475"/>
      <c r="AC58" s="109"/>
      <c r="AD58" s="106" t="s">
        <v>48</v>
      </c>
      <c r="AE58" s="476" t="s">
        <v>49</v>
      </c>
      <c r="AF58" s="475"/>
      <c r="AG58" s="109"/>
      <c r="AH58" s="106" t="s">
        <v>48</v>
      </c>
    </row>
    <row r="59" spans="3:38" ht="20.149999999999999" customHeight="1">
      <c r="C59" s="382"/>
      <c r="D59" s="391"/>
      <c r="E59" s="391"/>
      <c r="F59" s="392"/>
      <c r="G59" s="221"/>
      <c r="H59" s="221"/>
      <c r="I59" s="226"/>
      <c r="J59" s="227"/>
      <c r="K59" s="230"/>
      <c r="L59" s="230"/>
      <c r="M59" s="231"/>
      <c r="N59" s="233"/>
      <c r="O59" s="233"/>
      <c r="P59" s="230"/>
      <c r="Q59" s="230"/>
      <c r="R59" s="231"/>
      <c r="S59" s="233"/>
      <c r="T59" s="233"/>
      <c r="U59" s="237"/>
      <c r="V59" s="238"/>
      <c r="W59" s="238"/>
      <c r="X59" s="239"/>
      <c r="Y59" s="251" t="s">
        <v>51</v>
      </c>
      <c r="Z59" s="252"/>
      <c r="AA59" s="253" t="s">
        <v>47</v>
      </c>
      <c r="AB59" s="252"/>
      <c r="AC59" s="109"/>
      <c r="AD59" s="106" t="s">
        <v>48</v>
      </c>
      <c r="AE59" s="253" t="s">
        <v>49</v>
      </c>
      <c r="AF59" s="252"/>
      <c r="AG59" s="109"/>
      <c r="AH59" s="106" t="s">
        <v>48</v>
      </c>
    </row>
    <row r="60" spans="3:38" ht="20.149999999999999" customHeight="1">
      <c r="C60" s="215" t="s">
        <v>206</v>
      </c>
      <c r="D60" s="216"/>
      <c r="E60" s="216"/>
      <c r="F60" s="217"/>
      <c r="G60" s="49">
        <v>50</v>
      </c>
      <c r="H60" s="49" t="s">
        <v>146</v>
      </c>
      <c r="I60" s="218" t="s">
        <v>52</v>
      </c>
      <c r="J60" s="219"/>
      <c r="K60" s="52"/>
      <c r="L60" s="53"/>
      <c r="M60" s="210" t="s">
        <v>177</v>
      </c>
      <c r="N60" s="240">
        <v>2500</v>
      </c>
      <c r="O60" s="241"/>
      <c r="P60" s="52"/>
      <c r="Q60" s="53"/>
      <c r="R60" s="210" t="s">
        <v>177</v>
      </c>
      <c r="S60" s="240">
        <v>2000</v>
      </c>
      <c r="T60" s="241"/>
      <c r="U60" s="114"/>
      <c r="AK60" s="123">
        <f>IF(M60="○",N60,AK56)</f>
        <v>2500</v>
      </c>
      <c r="AL60" s="123">
        <f>IF(R60="○",S60,AL56)</f>
        <v>2000</v>
      </c>
    </row>
    <row r="61" spans="3:38" ht="20.149999999999999" customHeight="1">
      <c r="C61" s="242" t="s">
        <v>207</v>
      </c>
      <c r="D61" s="243"/>
      <c r="E61" s="243"/>
      <c r="F61" s="244"/>
      <c r="G61" s="47">
        <v>50</v>
      </c>
      <c r="H61" s="47" t="s">
        <v>152</v>
      </c>
      <c r="I61" s="248" t="s">
        <v>211</v>
      </c>
      <c r="J61" s="377"/>
      <c r="K61" s="10"/>
      <c r="L61" s="11"/>
      <c r="M61" s="10"/>
      <c r="N61" s="240">
        <v>1000</v>
      </c>
      <c r="O61" s="241"/>
      <c r="P61" s="10"/>
      <c r="Q61" s="11"/>
      <c r="R61" s="211"/>
      <c r="S61" s="240">
        <v>1000</v>
      </c>
      <c r="T61" s="241"/>
      <c r="U61" s="17"/>
      <c r="AK61" s="123">
        <f>IF(M61="○",N61,AK57)</f>
        <v>0</v>
      </c>
      <c r="AL61" s="123">
        <f t="shared" ref="AL61:AL62" si="0">IF(R61="○",S61,AL57)</f>
        <v>0</v>
      </c>
    </row>
    <row r="62" spans="3:38" ht="20.149999999999999" customHeight="1">
      <c r="C62" s="245" t="s">
        <v>208</v>
      </c>
      <c r="D62" s="246"/>
      <c r="E62" s="246"/>
      <c r="F62" s="247"/>
      <c r="G62" s="49">
        <v>20</v>
      </c>
      <c r="H62" s="49" t="s">
        <v>146</v>
      </c>
      <c r="I62" s="248" t="s">
        <v>212</v>
      </c>
      <c r="J62" s="377"/>
      <c r="K62" s="1"/>
      <c r="L62" s="3"/>
      <c r="M62" s="1"/>
      <c r="N62" s="240">
        <v>1500</v>
      </c>
      <c r="O62" s="241"/>
      <c r="P62" s="1"/>
      <c r="Q62" s="3"/>
      <c r="R62" s="208" t="s">
        <v>177</v>
      </c>
      <c r="S62" s="240">
        <v>2000</v>
      </c>
      <c r="T62" s="241"/>
      <c r="U62" s="17"/>
      <c r="AK62" s="123">
        <f>IF(M62="○",N62,AK58)</f>
        <v>0</v>
      </c>
      <c r="AL62" s="123">
        <f t="shared" si="0"/>
        <v>2000</v>
      </c>
    </row>
    <row r="63" spans="3:38" ht="20.149999999999999" customHeight="1">
      <c r="C63" s="248"/>
      <c r="D63" s="249"/>
      <c r="E63" s="249"/>
      <c r="F63" s="250"/>
      <c r="G63" s="49"/>
      <c r="H63" s="49"/>
      <c r="I63" s="248"/>
      <c r="J63" s="377"/>
      <c r="K63" s="19"/>
      <c r="L63" s="18"/>
      <c r="M63" s="19"/>
      <c r="N63" s="240"/>
      <c r="O63" s="241"/>
      <c r="P63" s="19"/>
      <c r="Q63" s="18"/>
      <c r="R63" s="19"/>
      <c r="S63" s="240"/>
      <c r="T63" s="241"/>
      <c r="U63" s="17"/>
      <c r="AK63" s="123">
        <f>IF(M63="○",N63,AK59)</f>
        <v>0</v>
      </c>
      <c r="AL63" s="123">
        <f>IF(R63="○",S63,AL59)</f>
        <v>0</v>
      </c>
    </row>
    <row r="64" spans="3:38" ht="12.75" customHeight="1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AK64" s="115">
        <f>SUM(AK60:AK63)</f>
        <v>2500</v>
      </c>
      <c r="AL64" s="115">
        <f>SUM(AL60:AL63)</f>
        <v>4000</v>
      </c>
    </row>
    <row r="65" spans="3:69" ht="7.5" customHeight="1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6" spans="3:69" ht="20.149999999999999" customHeight="1" thickBot="1">
      <c r="C66" s="8" t="s">
        <v>56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111"/>
      <c r="T66" s="111"/>
      <c r="U66" s="111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</row>
    <row r="67" spans="3:69" ht="24" customHeight="1">
      <c r="C67" s="396" t="s">
        <v>55</v>
      </c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397"/>
      <c r="Q67" s="212" t="s">
        <v>53</v>
      </c>
      <c r="R67" s="213"/>
      <c r="S67" s="213"/>
      <c r="T67" s="213"/>
      <c r="U67" s="214"/>
    </row>
    <row r="68" spans="3:69" ht="24" customHeight="1">
      <c r="C68" s="502" t="s">
        <v>213</v>
      </c>
      <c r="D68" s="503"/>
      <c r="E68" s="503"/>
      <c r="F68" s="503"/>
      <c r="G68" s="503"/>
      <c r="H68" s="503"/>
      <c r="I68" s="503"/>
      <c r="J68" s="503"/>
      <c r="K68" s="503"/>
      <c r="L68" s="503"/>
      <c r="M68" s="503"/>
      <c r="N68" s="503"/>
      <c r="O68" s="503"/>
      <c r="P68" s="504"/>
      <c r="Q68" s="335">
        <v>1</v>
      </c>
      <c r="R68" s="319"/>
      <c r="S68" s="319"/>
      <c r="T68" s="319"/>
      <c r="U68" s="461"/>
    </row>
    <row r="69" spans="3:69" ht="24" customHeight="1">
      <c r="C69" s="487"/>
      <c r="D69" s="319"/>
      <c r="E69" s="319"/>
      <c r="F69" s="319"/>
      <c r="G69" s="319"/>
      <c r="H69" s="319"/>
      <c r="I69" s="319"/>
      <c r="J69" s="319"/>
      <c r="K69" s="319"/>
      <c r="L69" s="319"/>
      <c r="M69" s="319"/>
      <c r="N69" s="319"/>
      <c r="O69" s="319"/>
      <c r="P69" s="320"/>
      <c r="Q69" s="335"/>
      <c r="R69" s="319"/>
      <c r="S69" s="319"/>
      <c r="T69" s="319"/>
      <c r="U69" s="461"/>
    </row>
    <row r="70" spans="3:69" ht="24" customHeight="1">
      <c r="C70" s="487"/>
      <c r="D70" s="319"/>
      <c r="E70" s="319"/>
      <c r="F70" s="319"/>
      <c r="G70" s="319"/>
      <c r="H70" s="319"/>
      <c r="I70" s="319"/>
      <c r="J70" s="319"/>
      <c r="K70" s="319"/>
      <c r="L70" s="319"/>
      <c r="M70" s="319"/>
      <c r="N70" s="319"/>
      <c r="O70" s="319"/>
      <c r="P70" s="320"/>
      <c r="Q70" s="335"/>
      <c r="R70" s="319"/>
      <c r="S70" s="319"/>
      <c r="T70" s="319"/>
      <c r="U70" s="461"/>
    </row>
    <row r="71" spans="3:69" ht="24" customHeight="1">
      <c r="C71" s="487"/>
      <c r="D71" s="319"/>
      <c r="E71" s="319"/>
      <c r="F71" s="319"/>
      <c r="G71" s="319"/>
      <c r="H71" s="319"/>
      <c r="I71" s="319"/>
      <c r="J71" s="319"/>
      <c r="K71" s="319"/>
      <c r="L71" s="319"/>
      <c r="M71" s="319"/>
      <c r="N71" s="319"/>
      <c r="O71" s="319"/>
      <c r="P71" s="320"/>
      <c r="Q71" s="335"/>
      <c r="R71" s="319"/>
      <c r="S71" s="319"/>
      <c r="T71" s="319"/>
      <c r="U71" s="461"/>
    </row>
    <row r="72" spans="3:69" ht="24" customHeight="1">
      <c r="C72" s="487"/>
      <c r="D72" s="319"/>
      <c r="E72" s="319"/>
      <c r="F72" s="319"/>
      <c r="G72" s="319"/>
      <c r="H72" s="319"/>
      <c r="I72" s="319"/>
      <c r="J72" s="319"/>
      <c r="K72" s="319"/>
      <c r="L72" s="319"/>
      <c r="M72" s="319"/>
      <c r="N72" s="319"/>
      <c r="O72" s="319"/>
      <c r="P72" s="320"/>
      <c r="Q72" s="335"/>
      <c r="R72" s="319"/>
      <c r="S72" s="319"/>
      <c r="T72" s="319"/>
      <c r="U72" s="461"/>
    </row>
    <row r="73" spans="3:69" ht="24" customHeight="1">
      <c r="C73" s="487"/>
      <c r="D73" s="319"/>
      <c r="E73" s="319"/>
      <c r="F73" s="319"/>
      <c r="G73" s="319"/>
      <c r="H73" s="319"/>
      <c r="I73" s="319"/>
      <c r="J73" s="319"/>
      <c r="K73" s="319"/>
      <c r="L73" s="319"/>
      <c r="M73" s="319"/>
      <c r="N73" s="319"/>
      <c r="O73" s="319"/>
      <c r="P73" s="320"/>
      <c r="Q73" s="335"/>
      <c r="R73" s="319"/>
      <c r="S73" s="319"/>
      <c r="T73" s="319"/>
      <c r="U73" s="461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111"/>
      <c r="BC73" s="111"/>
      <c r="BD73" s="111"/>
      <c r="BE73" s="110"/>
      <c r="BF73" s="110"/>
      <c r="BG73" s="110"/>
      <c r="BH73" s="110"/>
      <c r="BI73" s="110"/>
      <c r="BJ73" s="110"/>
      <c r="BK73" s="110"/>
      <c r="BL73" s="110"/>
      <c r="BM73" s="110"/>
      <c r="BN73" s="110"/>
      <c r="BO73" s="110"/>
      <c r="BP73" s="110"/>
      <c r="BQ73" s="110"/>
    </row>
    <row r="74" spans="3:69" ht="24" customHeight="1">
      <c r="C74" s="487"/>
      <c r="D74" s="319"/>
      <c r="E74" s="319"/>
      <c r="F74" s="319"/>
      <c r="G74" s="319"/>
      <c r="H74" s="319"/>
      <c r="I74" s="319"/>
      <c r="J74" s="319"/>
      <c r="K74" s="319"/>
      <c r="L74" s="319"/>
      <c r="M74" s="319"/>
      <c r="N74" s="319"/>
      <c r="O74" s="319"/>
      <c r="P74" s="320"/>
      <c r="Q74" s="335"/>
      <c r="R74" s="319"/>
      <c r="S74" s="319"/>
      <c r="T74" s="319"/>
      <c r="U74" s="461"/>
      <c r="AL74" s="379"/>
      <c r="AM74" s="379"/>
      <c r="AN74" s="379"/>
      <c r="AO74" s="379"/>
      <c r="AP74" s="379"/>
      <c r="AQ74" s="379"/>
      <c r="AR74" s="379"/>
      <c r="AS74" s="379"/>
      <c r="AT74" s="379"/>
      <c r="AU74" s="379"/>
      <c r="AV74" s="379"/>
      <c r="AW74" s="379"/>
      <c r="AX74" s="379"/>
      <c r="AY74" s="379"/>
      <c r="AZ74" s="379"/>
      <c r="BA74" s="379"/>
      <c r="BB74" s="379"/>
      <c r="BC74" s="379"/>
      <c r="BD74" s="379"/>
    </row>
    <row r="75" spans="3:69" ht="24" customHeight="1">
      <c r="C75" s="487"/>
      <c r="D75" s="319"/>
      <c r="E75" s="319"/>
      <c r="F75" s="319"/>
      <c r="G75" s="319"/>
      <c r="H75" s="319"/>
      <c r="I75" s="319"/>
      <c r="J75" s="319"/>
      <c r="K75" s="319"/>
      <c r="L75" s="319"/>
      <c r="M75" s="319"/>
      <c r="N75" s="319"/>
      <c r="O75" s="319"/>
      <c r="P75" s="320"/>
      <c r="Q75" s="335"/>
      <c r="R75" s="319"/>
      <c r="S75" s="319"/>
      <c r="T75" s="319"/>
      <c r="U75" s="461"/>
      <c r="AL75" s="110"/>
      <c r="AM75" s="110"/>
      <c r="AN75" s="110"/>
      <c r="AO75" s="110"/>
      <c r="AP75" s="110"/>
      <c r="AQ75" s="110"/>
      <c r="AR75" s="110"/>
      <c r="AS75" s="110"/>
      <c r="AT75" s="110"/>
      <c r="AU75" s="110"/>
      <c r="AV75" s="110"/>
      <c r="AW75" s="4"/>
      <c r="AX75" s="4"/>
      <c r="AY75" s="4"/>
      <c r="AZ75" s="110"/>
      <c r="BA75" s="110"/>
      <c r="BB75" s="110"/>
      <c r="BC75" s="110"/>
      <c r="BD75" s="110"/>
    </row>
    <row r="76" spans="3:69" ht="24" customHeight="1">
      <c r="C76" s="487"/>
      <c r="D76" s="319"/>
      <c r="E76" s="319"/>
      <c r="F76" s="319"/>
      <c r="G76" s="319"/>
      <c r="H76" s="319"/>
      <c r="I76" s="319"/>
      <c r="J76" s="319"/>
      <c r="K76" s="319"/>
      <c r="L76" s="319"/>
      <c r="M76" s="319"/>
      <c r="N76" s="319"/>
      <c r="O76" s="319"/>
      <c r="P76" s="320"/>
      <c r="Q76" s="335"/>
      <c r="R76" s="319"/>
      <c r="S76" s="319"/>
      <c r="T76" s="319"/>
      <c r="U76" s="461"/>
      <c r="AL76" s="110"/>
      <c r="AM76" s="110"/>
      <c r="AN76" s="110"/>
      <c r="AO76" s="110"/>
      <c r="AP76" s="110"/>
      <c r="AQ76" s="110"/>
      <c r="AR76" s="110"/>
      <c r="AS76" s="110"/>
      <c r="AT76" s="110"/>
      <c r="AU76" s="110"/>
      <c r="AV76" s="110"/>
      <c r="AW76" s="4"/>
      <c r="AX76" s="4"/>
      <c r="AY76" s="4"/>
      <c r="AZ76" s="110"/>
      <c r="BA76" s="110"/>
      <c r="BB76" s="110"/>
      <c r="BC76" s="110"/>
      <c r="BD76" s="110"/>
    </row>
    <row r="77" spans="3:69" ht="24" customHeight="1">
      <c r="C77" s="487"/>
      <c r="D77" s="319"/>
      <c r="E77" s="319"/>
      <c r="F77" s="319"/>
      <c r="G77" s="319"/>
      <c r="H77" s="319"/>
      <c r="I77" s="319"/>
      <c r="J77" s="319"/>
      <c r="K77" s="319"/>
      <c r="L77" s="319"/>
      <c r="M77" s="319"/>
      <c r="N77" s="319"/>
      <c r="O77" s="319"/>
      <c r="P77" s="320"/>
      <c r="Q77" s="335"/>
      <c r="R77" s="319"/>
      <c r="S77" s="319"/>
      <c r="T77" s="319"/>
      <c r="U77" s="461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4"/>
      <c r="AX77" s="4"/>
      <c r="AY77" s="4"/>
      <c r="AZ77" s="110"/>
      <c r="BA77" s="110"/>
      <c r="BB77" s="110"/>
      <c r="BC77" s="110"/>
      <c r="BD77" s="110"/>
    </row>
    <row r="78" spans="3:69" ht="24" customHeight="1">
      <c r="C78" s="487"/>
      <c r="D78" s="319"/>
      <c r="E78" s="319"/>
      <c r="F78" s="319"/>
      <c r="G78" s="319"/>
      <c r="H78" s="319"/>
      <c r="I78" s="319"/>
      <c r="J78" s="319"/>
      <c r="K78" s="319"/>
      <c r="L78" s="319"/>
      <c r="M78" s="319"/>
      <c r="N78" s="319"/>
      <c r="O78" s="319"/>
      <c r="P78" s="320"/>
      <c r="Q78" s="335"/>
      <c r="R78" s="319"/>
      <c r="S78" s="319"/>
      <c r="T78" s="319"/>
      <c r="U78" s="461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4"/>
      <c r="AX78" s="4"/>
      <c r="AY78" s="4"/>
      <c r="AZ78" s="110"/>
      <c r="BA78" s="110"/>
      <c r="BB78" s="110"/>
      <c r="BC78" s="110"/>
      <c r="BD78" s="110"/>
    </row>
    <row r="79" spans="3:69" ht="24" customHeight="1">
      <c r="C79" s="487"/>
      <c r="D79" s="319"/>
      <c r="E79" s="319"/>
      <c r="F79" s="319"/>
      <c r="G79" s="319"/>
      <c r="H79" s="319"/>
      <c r="I79" s="319"/>
      <c r="J79" s="319"/>
      <c r="K79" s="319"/>
      <c r="L79" s="319"/>
      <c r="M79" s="319"/>
      <c r="N79" s="319"/>
      <c r="O79" s="319"/>
      <c r="P79" s="320"/>
      <c r="Q79" s="335"/>
      <c r="R79" s="319"/>
      <c r="S79" s="319"/>
      <c r="T79" s="319"/>
      <c r="U79" s="461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4"/>
      <c r="AX79" s="4"/>
      <c r="AY79" s="4"/>
      <c r="AZ79" s="110"/>
      <c r="BA79" s="110"/>
      <c r="BB79" s="110"/>
      <c r="BC79" s="110"/>
      <c r="BD79" s="110"/>
    </row>
    <row r="80" spans="3:69" ht="24" customHeight="1">
      <c r="C80" s="487"/>
      <c r="D80" s="319"/>
      <c r="E80" s="319"/>
      <c r="F80" s="319"/>
      <c r="G80" s="319"/>
      <c r="H80" s="319"/>
      <c r="I80" s="319"/>
      <c r="J80" s="319"/>
      <c r="K80" s="319"/>
      <c r="L80" s="319"/>
      <c r="M80" s="319"/>
      <c r="N80" s="319"/>
      <c r="O80" s="319"/>
      <c r="P80" s="320"/>
      <c r="Q80" s="335"/>
      <c r="R80" s="319"/>
      <c r="S80" s="319"/>
      <c r="T80" s="319"/>
      <c r="U80" s="461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4"/>
      <c r="AX80" s="4"/>
      <c r="AY80" s="4"/>
      <c r="AZ80" s="110"/>
      <c r="BA80" s="110"/>
      <c r="BB80" s="110"/>
      <c r="BC80" s="110"/>
      <c r="BD80" s="110"/>
    </row>
    <row r="81" spans="3:60" ht="24" customHeight="1">
      <c r="C81" s="487"/>
      <c r="D81" s="319"/>
      <c r="E81" s="319"/>
      <c r="F81" s="319"/>
      <c r="G81" s="319"/>
      <c r="H81" s="319"/>
      <c r="I81" s="319"/>
      <c r="J81" s="319"/>
      <c r="K81" s="319"/>
      <c r="L81" s="319"/>
      <c r="M81" s="319"/>
      <c r="N81" s="319"/>
      <c r="O81" s="319"/>
      <c r="P81" s="320"/>
      <c r="Q81" s="335"/>
      <c r="R81" s="319"/>
      <c r="S81" s="319"/>
      <c r="T81" s="319"/>
      <c r="U81" s="461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4"/>
      <c r="AX81" s="4"/>
      <c r="AY81" s="4"/>
      <c r="AZ81" s="110"/>
      <c r="BA81" s="110"/>
      <c r="BB81" s="110"/>
      <c r="BC81" s="110"/>
      <c r="BD81" s="110"/>
    </row>
    <row r="82" spans="3:60" ht="24" customHeight="1">
      <c r="C82" s="487"/>
      <c r="D82" s="319"/>
      <c r="E82" s="319"/>
      <c r="F82" s="319"/>
      <c r="G82" s="319"/>
      <c r="H82" s="319"/>
      <c r="I82" s="319"/>
      <c r="J82" s="319"/>
      <c r="K82" s="319"/>
      <c r="L82" s="319"/>
      <c r="M82" s="319"/>
      <c r="N82" s="319"/>
      <c r="O82" s="319"/>
      <c r="P82" s="320"/>
      <c r="Q82" s="335"/>
      <c r="R82" s="319"/>
      <c r="S82" s="319"/>
      <c r="T82" s="319"/>
      <c r="U82" s="461"/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110"/>
      <c r="AW82" s="4"/>
      <c r="AX82" s="4"/>
      <c r="AY82" s="4"/>
      <c r="AZ82" s="110"/>
      <c r="BA82" s="110"/>
      <c r="BB82" s="110"/>
      <c r="BC82" s="110"/>
      <c r="BD82" s="110"/>
    </row>
    <row r="83" spans="3:60" ht="24" customHeight="1">
      <c r="C83" s="487"/>
      <c r="D83" s="319"/>
      <c r="E83" s="319"/>
      <c r="F83" s="319"/>
      <c r="G83" s="319"/>
      <c r="H83" s="319"/>
      <c r="I83" s="319"/>
      <c r="J83" s="319"/>
      <c r="K83" s="319"/>
      <c r="L83" s="319"/>
      <c r="M83" s="319"/>
      <c r="N83" s="319"/>
      <c r="O83" s="319"/>
      <c r="P83" s="320"/>
      <c r="Q83" s="335"/>
      <c r="R83" s="319"/>
      <c r="S83" s="319"/>
      <c r="T83" s="319"/>
      <c r="U83" s="461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4"/>
      <c r="AX83" s="4"/>
      <c r="AY83" s="4"/>
      <c r="AZ83" s="110"/>
      <c r="BA83" s="110"/>
      <c r="BB83" s="110"/>
      <c r="BC83" s="110"/>
      <c r="BD83" s="110"/>
    </row>
    <row r="84" spans="3:60" ht="24" customHeight="1">
      <c r="C84" s="487"/>
      <c r="D84" s="319"/>
      <c r="E84" s="319"/>
      <c r="F84" s="319"/>
      <c r="G84" s="319"/>
      <c r="H84" s="319"/>
      <c r="I84" s="319"/>
      <c r="J84" s="319"/>
      <c r="K84" s="319"/>
      <c r="L84" s="319"/>
      <c r="M84" s="319"/>
      <c r="N84" s="319"/>
      <c r="O84" s="319"/>
      <c r="P84" s="320"/>
      <c r="Q84" s="335"/>
      <c r="R84" s="319"/>
      <c r="S84" s="319"/>
      <c r="T84" s="319"/>
      <c r="U84" s="461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4"/>
      <c r="AX84" s="4"/>
      <c r="AY84" s="4"/>
      <c r="AZ84" s="110"/>
      <c r="BA84" s="110"/>
      <c r="BB84" s="110"/>
      <c r="BC84" s="110"/>
      <c r="BD84" s="110"/>
    </row>
    <row r="85" spans="3:60" ht="24" customHeight="1">
      <c r="C85" s="487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20"/>
      <c r="Q85" s="335"/>
      <c r="R85" s="319"/>
      <c r="S85" s="319"/>
      <c r="T85" s="319"/>
      <c r="U85" s="461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4"/>
      <c r="AX85" s="4"/>
      <c r="AY85" s="4"/>
      <c r="AZ85" s="110"/>
      <c r="BA85" s="110"/>
      <c r="BB85" s="110"/>
      <c r="BC85" s="110"/>
      <c r="BD85" s="110"/>
    </row>
    <row r="86" spans="3:60" ht="24" customHeight="1">
      <c r="C86" s="487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20"/>
      <c r="Q86" s="335"/>
      <c r="R86" s="319"/>
      <c r="S86" s="319"/>
      <c r="T86" s="319"/>
      <c r="U86" s="461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4"/>
      <c r="AX86" s="4"/>
      <c r="AY86" s="4"/>
      <c r="AZ86" s="110"/>
      <c r="BA86" s="110"/>
      <c r="BB86" s="110"/>
      <c r="BC86" s="110"/>
      <c r="BD86" s="110"/>
    </row>
    <row r="87" spans="3:60" ht="24" customHeight="1" thickBot="1">
      <c r="C87" s="500"/>
      <c r="D87" s="498"/>
      <c r="E87" s="498"/>
      <c r="F87" s="498"/>
      <c r="G87" s="498"/>
      <c r="H87" s="498"/>
      <c r="I87" s="498"/>
      <c r="J87" s="498"/>
      <c r="K87" s="498"/>
      <c r="L87" s="498"/>
      <c r="M87" s="498"/>
      <c r="N87" s="498"/>
      <c r="O87" s="498"/>
      <c r="P87" s="501"/>
      <c r="Q87" s="497"/>
      <c r="R87" s="498"/>
      <c r="S87" s="498"/>
      <c r="T87" s="498"/>
      <c r="U87" s="499"/>
      <c r="AL87" s="110"/>
      <c r="AM87" s="110"/>
      <c r="AN87" s="110"/>
      <c r="AO87" s="110"/>
      <c r="AP87" s="110"/>
      <c r="AQ87" s="110"/>
      <c r="AR87" s="110"/>
      <c r="AS87" s="110"/>
      <c r="AT87" s="110"/>
      <c r="AU87" s="110"/>
      <c r="AV87" s="110"/>
      <c r="AW87" s="4"/>
      <c r="AX87" s="4"/>
      <c r="AY87" s="4"/>
      <c r="AZ87" s="110"/>
      <c r="BA87" s="110"/>
      <c r="BB87" s="110"/>
      <c r="BC87" s="110"/>
      <c r="BD87" s="110"/>
    </row>
    <row r="88" spans="3:60" ht="20.149999999999999" customHeight="1">
      <c r="C88" s="4" t="s">
        <v>54</v>
      </c>
      <c r="D88" s="70"/>
      <c r="E88" s="70"/>
      <c r="F88" s="70"/>
      <c r="G88" s="70"/>
      <c r="H88" s="70"/>
      <c r="I88" s="70"/>
      <c r="J88" s="70"/>
      <c r="K88" s="113"/>
      <c r="L88" s="113"/>
      <c r="M88" s="113"/>
      <c r="N88" s="113"/>
      <c r="O88" s="113"/>
      <c r="P88" s="70"/>
      <c r="Q88" s="70"/>
      <c r="R88" s="70"/>
      <c r="S88" s="70"/>
      <c r="T88" s="4"/>
      <c r="U88" s="4"/>
      <c r="V88" s="4"/>
      <c r="W88" s="4"/>
      <c r="X88" s="4"/>
      <c r="Y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4"/>
      <c r="AX88" s="4"/>
      <c r="AY88" s="4"/>
      <c r="AZ88" s="110"/>
      <c r="BA88" s="110"/>
      <c r="BB88" s="110"/>
      <c r="BC88" s="110"/>
      <c r="BD88" s="110"/>
    </row>
    <row r="89" spans="3:60" ht="20.149999999999999" customHeight="1">
      <c r="C89" s="4" t="s">
        <v>57</v>
      </c>
      <c r="D89" s="72"/>
      <c r="E89" s="72"/>
      <c r="F89" s="72"/>
      <c r="G89" s="72"/>
      <c r="H89" s="72"/>
      <c r="I89" s="72"/>
      <c r="J89" s="70"/>
      <c r="K89" s="70"/>
      <c r="L89" s="70"/>
      <c r="M89" s="70"/>
      <c r="N89" s="70"/>
      <c r="O89" s="70"/>
      <c r="P89" s="70"/>
      <c r="Q89" s="70"/>
      <c r="R89" s="70"/>
      <c r="S89" s="113"/>
      <c r="T89" s="110"/>
      <c r="U89" s="110"/>
      <c r="V89" s="110"/>
      <c r="W89" s="110"/>
      <c r="X89" s="4"/>
      <c r="Y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4"/>
      <c r="AX89" s="4"/>
      <c r="AY89" s="4"/>
      <c r="AZ89" s="110"/>
      <c r="BA89" s="110"/>
      <c r="BB89" s="110"/>
      <c r="BC89" s="110"/>
      <c r="BD89" s="110"/>
    </row>
    <row r="90" spans="3:60" ht="20.149999999999999" customHeight="1">
      <c r="C90" s="4" t="s">
        <v>59</v>
      </c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  <c r="P90" s="70"/>
      <c r="Q90" s="70"/>
      <c r="R90" s="70"/>
      <c r="S90" s="113"/>
      <c r="T90" s="110"/>
      <c r="U90" s="110"/>
      <c r="V90" s="110"/>
      <c r="W90" s="110"/>
      <c r="AA90" s="110"/>
      <c r="AL90" s="110"/>
      <c r="AM90" s="110"/>
      <c r="AN90" s="110"/>
      <c r="AO90" s="110"/>
      <c r="AP90" s="110"/>
      <c r="AQ90" s="110"/>
      <c r="AR90" s="110"/>
      <c r="AS90" s="110"/>
      <c r="AT90" s="110"/>
      <c r="AU90" s="110"/>
      <c r="AV90" s="110"/>
      <c r="AW90" s="4"/>
      <c r="AX90" s="4"/>
      <c r="AY90" s="4"/>
      <c r="AZ90" s="110"/>
      <c r="BA90" s="110"/>
      <c r="BB90" s="110"/>
      <c r="BC90" s="110"/>
      <c r="BD90" s="110"/>
    </row>
    <row r="91" spans="3:60" ht="19.5" customHeight="1">
      <c r="C91" s="4" t="s">
        <v>58</v>
      </c>
      <c r="D91" s="72"/>
      <c r="E91" s="72"/>
      <c r="F91" s="72"/>
      <c r="G91" s="72"/>
      <c r="H91" s="72"/>
      <c r="I91" s="72"/>
      <c r="J91" s="70"/>
      <c r="K91" s="70"/>
      <c r="L91" s="70"/>
      <c r="M91" s="70"/>
      <c r="N91" s="70"/>
      <c r="O91" s="70"/>
      <c r="P91" s="70"/>
      <c r="Q91" s="70"/>
      <c r="R91" s="70"/>
      <c r="S91" s="113"/>
      <c r="T91" s="110"/>
      <c r="U91" s="110"/>
      <c r="V91" s="110"/>
      <c r="W91" s="110"/>
      <c r="AA91" s="110"/>
      <c r="AL91" s="110"/>
      <c r="AM91" s="110"/>
      <c r="AN91" s="110"/>
      <c r="AO91" s="110"/>
      <c r="AP91" s="110"/>
      <c r="AQ91" s="110"/>
      <c r="AR91" s="110"/>
      <c r="AS91" s="110"/>
      <c r="AT91" s="110"/>
      <c r="AU91" s="110"/>
      <c r="AV91" s="110"/>
      <c r="AW91" s="4"/>
      <c r="AX91" s="4"/>
      <c r="AY91" s="4"/>
      <c r="AZ91" s="110"/>
      <c r="BA91" s="110"/>
      <c r="BB91" s="110"/>
      <c r="BC91" s="110"/>
      <c r="BD91" s="110"/>
    </row>
    <row r="92" spans="3:60" ht="20.149999999999999" customHeight="1">
      <c r="C92" s="4"/>
      <c r="J92" s="4"/>
      <c r="K92" s="4"/>
      <c r="L92" s="4"/>
      <c r="M92" s="4"/>
      <c r="N92" s="4"/>
      <c r="O92" s="4"/>
      <c r="P92" s="4"/>
      <c r="Q92" s="4"/>
      <c r="R92" s="4"/>
      <c r="S92" s="110"/>
      <c r="T92" s="110"/>
      <c r="U92" s="110"/>
      <c r="V92" s="110"/>
      <c r="W92" s="110"/>
      <c r="AA92" s="110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4"/>
      <c r="AX92" s="4"/>
      <c r="AY92" s="4"/>
      <c r="AZ92" s="110"/>
      <c r="BA92" s="110"/>
      <c r="BB92" s="110"/>
      <c r="BC92" s="110"/>
      <c r="BD92" s="110"/>
    </row>
    <row r="93" spans="3:60" ht="20.149999999999999" customHeight="1">
      <c r="C93" s="4"/>
      <c r="J93" s="4"/>
      <c r="K93" s="4"/>
      <c r="L93" s="4"/>
      <c r="M93" s="4"/>
      <c r="N93" s="4"/>
      <c r="O93" s="4"/>
      <c r="P93" s="4"/>
      <c r="Q93" s="4"/>
      <c r="R93" s="4"/>
      <c r="S93" s="110"/>
      <c r="T93" s="110"/>
      <c r="U93" s="110"/>
      <c r="V93" s="110"/>
      <c r="W93" s="110"/>
      <c r="AA93" s="110"/>
      <c r="AL93" s="110"/>
      <c r="AM93" s="110"/>
      <c r="AN93" s="110"/>
      <c r="AO93" s="110"/>
      <c r="AP93" s="110"/>
      <c r="AQ93" s="110"/>
      <c r="AR93" s="110"/>
      <c r="AS93" s="110"/>
      <c r="AT93" s="110"/>
      <c r="AU93" s="110"/>
      <c r="AV93" s="110"/>
      <c r="AW93" s="4"/>
      <c r="AX93" s="4"/>
      <c r="AY93" s="4"/>
      <c r="AZ93" s="110"/>
      <c r="BA93" s="110"/>
      <c r="BB93" s="110"/>
      <c r="BC93" s="110"/>
      <c r="BD93" s="110"/>
    </row>
    <row r="94" spans="3:60" ht="20.149999999999999" customHeight="1">
      <c r="C94" s="4"/>
      <c r="J94" s="4"/>
      <c r="K94" s="4"/>
      <c r="L94" s="4"/>
      <c r="M94" s="4"/>
      <c r="N94" s="4"/>
      <c r="O94" s="4"/>
      <c r="P94" s="4"/>
      <c r="Q94" s="4"/>
      <c r="R94" s="4"/>
      <c r="S94" s="110"/>
      <c r="T94" s="110"/>
      <c r="U94" s="110"/>
      <c r="V94" s="110"/>
      <c r="W94" s="110"/>
      <c r="X94" s="4"/>
      <c r="Y94" s="4"/>
      <c r="AF94" s="110"/>
      <c r="AL94" s="4"/>
      <c r="AM94" s="4"/>
      <c r="AN94" s="4"/>
      <c r="AO94" s="4"/>
      <c r="AP94" s="4"/>
      <c r="AQ94" s="110"/>
      <c r="AR94" s="110"/>
      <c r="AS94" s="110"/>
      <c r="AT94" s="110"/>
      <c r="AU94" s="110"/>
      <c r="AV94" s="110"/>
      <c r="AW94" s="4"/>
      <c r="AX94" s="4"/>
      <c r="AY94" s="4"/>
      <c r="AZ94" s="4"/>
      <c r="BA94" s="4"/>
      <c r="BB94" s="4"/>
      <c r="BC94" s="4"/>
      <c r="BD94" s="4"/>
    </row>
    <row r="95" spans="3:60" ht="20.149999999999999" customHeight="1">
      <c r="C95" s="4"/>
      <c r="J95" s="4"/>
      <c r="K95" s="4"/>
      <c r="L95" s="4"/>
      <c r="M95" s="4"/>
      <c r="N95" s="4"/>
      <c r="O95" s="4"/>
      <c r="P95" s="4"/>
      <c r="Q95" s="4"/>
      <c r="R95" s="4"/>
      <c r="S95" s="110"/>
      <c r="T95" s="110"/>
      <c r="U95" s="110"/>
      <c r="V95" s="110"/>
      <c r="W95" s="110"/>
      <c r="X95" s="110"/>
      <c r="Y95" s="110"/>
      <c r="AF95" s="110"/>
      <c r="AG95" s="110"/>
      <c r="AH95" s="110"/>
      <c r="AL95" s="4"/>
      <c r="AM95" s="70"/>
      <c r="AN95" s="70"/>
      <c r="AO95" s="70"/>
      <c r="AP95" s="70"/>
      <c r="AQ95" s="70"/>
      <c r="AR95" s="70"/>
      <c r="AS95" s="70"/>
      <c r="AT95" s="113"/>
      <c r="AU95" s="113"/>
      <c r="AV95" s="113"/>
      <c r="AW95" s="113"/>
      <c r="AX95" s="113"/>
      <c r="AY95" s="70"/>
      <c r="AZ95" s="70"/>
      <c r="BA95" s="70"/>
      <c r="BB95" s="70"/>
      <c r="BC95" s="4"/>
      <c r="BD95" s="4"/>
      <c r="BE95" s="4"/>
      <c r="BF95" s="4"/>
      <c r="BG95" s="4"/>
      <c r="BH95" s="110"/>
    </row>
    <row r="96" spans="3:60">
      <c r="AL96" s="4"/>
      <c r="AM96" s="72"/>
      <c r="AN96" s="72"/>
      <c r="AO96" s="72"/>
      <c r="AP96" s="72"/>
      <c r="AQ96" s="72"/>
      <c r="AR96" s="72"/>
      <c r="AS96" s="70"/>
      <c r="AT96" s="70"/>
      <c r="AU96" s="70"/>
      <c r="AV96" s="70"/>
      <c r="AW96" s="70"/>
      <c r="AX96" s="70"/>
      <c r="AY96" s="70"/>
      <c r="AZ96" s="70"/>
      <c r="BA96" s="70"/>
      <c r="BB96" s="113"/>
      <c r="BC96" s="110"/>
      <c r="BD96" s="110"/>
      <c r="BE96" s="110"/>
      <c r="BF96" s="110"/>
      <c r="BG96" s="4"/>
      <c r="BH96" s="110"/>
    </row>
    <row r="97" spans="38:62">
      <c r="AL97" s="4"/>
      <c r="AM97" s="72"/>
      <c r="AN97" s="72"/>
      <c r="AO97" s="72"/>
      <c r="AP97" s="72"/>
      <c r="AQ97" s="72"/>
      <c r="AR97" s="72"/>
      <c r="AS97" s="70"/>
      <c r="AT97" s="70"/>
      <c r="AU97" s="70"/>
      <c r="AV97" s="70"/>
      <c r="AW97" s="70"/>
      <c r="AX97" s="70"/>
      <c r="AY97" s="70"/>
      <c r="AZ97" s="70"/>
      <c r="BA97" s="70"/>
      <c r="BB97" s="113"/>
      <c r="BC97" s="110"/>
      <c r="BD97" s="110"/>
      <c r="BE97" s="110"/>
      <c r="BF97" s="110"/>
      <c r="BJ97" s="110"/>
    </row>
    <row r="98" spans="38:62">
      <c r="AL98" s="4"/>
      <c r="AM98" s="72"/>
      <c r="AN98" s="72"/>
      <c r="AO98" s="72"/>
      <c r="AP98" s="72"/>
      <c r="AQ98" s="72"/>
      <c r="AR98" s="72"/>
      <c r="AS98" s="70"/>
      <c r="AT98" s="70"/>
      <c r="AU98" s="70"/>
      <c r="AV98" s="70"/>
      <c r="AW98" s="70"/>
      <c r="AX98" s="70"/>
      <c r="AY98" s="70"/>
      <c r="AZ98" s="70"/>
      <c r="BA98" s="70"/>
      <c r="BB98" s="113"/>
      <c r="BC98" s="110"/>
      <c r="BD98" s="110"/>
      <c r="BE98" s="110"/>
      <c r="BF98" s="110"/>
      <c r="BJ98" s="110"/>
    </row>
  </sheetData>
  <mergeCells count="373">
    <mergeCell ref="M7:P7"/>
    <mergeCell ref="Q7:X7"/>
    <mergeCell ref="Y7:AA7"/>
    <mergeCell ref="AB7:AH7"/>
    <mergeCell ref="AG1:AH1"/>
    <mergeCell ref="C3:AH3"/>
    <mergeCell ref="AF4:AH4"/>
    <mergeCell ref="D5:I5"/>
    <mergeCell ref="L5:L8"/>
    <mergeCell ref="M5:P5"/>
    <mergeCell ref="Q5:AA5"/>
    <mergeCell ref="AB5:AC5"/>
    <mergeCell ref="AD5:AH5"/>
    <mergeCell ref="D6:I6"/>
    <mergeCell ref="M8:P8"/>
    <mergeCell ref="Q8:X8"/>
    <mergeCell ref="Y8:AA8"/>
    <mergeCell ref="AB8:AH8"/>
    <mergeCell ref="M6:P6"/>
    <mergeCell ref="Q6:X6"/>
    <mergeCell ref="Y6:AA6"/>
    <mergeCell ref="AB6:AH6"/>
    <mergeCell ref="AM6:BR6"/>
    <mergeCell ref="C11:AH11"/>
    <mergeCell ref="AN11:AS11"/>
    <mergeCell ref="AW11:AZ11"/>
    <mergeCell ref="BA11:BH11"/>
    <mergeCell ref="BI11:BK11"/>
    <mergeCell ref="BL11:BR11"/>
    <mergeCell ref="BL9:BR9"/>
    <mergeCell ref="C10:AH10"/>
    <mergeCell ref="AN10:AS10"/>
    <mergeCell ref="AW10:AZ10"/>
    <mergeCell ref="BA10:BH10"/>
    <mergeCell ref="BI10:BK10"/>
    <mergeCell ref="BL10:BR10"/>
    <mergeCell ref="AV8:AV11"/>
    <mergeCell ref="AW8:AZ8"/>
    <mergeCell ref="BA8:BK8"/>
    <mergeCell ref="BL8:BM8"/>
    <mergeCell ref="BN8:BR8"/>
    <mergeCell ref="D7:I7"/>
    <mergeCell ref="D9:H9"/>
    <mergeCell ref="AN9:AS9"/>
    <mergeCell ref="AW9:AZ9"/>
    <mergeCell ref="BA9:BH9"/>
    <mergeCell ref="BI9:BK9"/>
    <mergeCell ref="D8:I8"/>
    <mergeCell ref="AM16:BR16"/>
    <mergeCell ref="AN8:AS8"/>
    <mergeCell ref="AM17:BB17"/>
    <mergeCell ref="BC17:BR17"/>
    <mergeCell ref="C12:AH12"/>
    <mergeCell ref="AN12:AR12"/>
    <mergeCell ref="C13:AH13"/>
    <mergeCell ref="C14:R14"/>
    <mergeCell ref="S14:X14"/>
    <mergeCell ref="Y14:AA14"/>
    <mergeCell ref="AK13:AM13"/>
    <mergeCell ref="C18:AH18"/>
    <mergeCell ref="AM18:AY18"/>
    <mergeCell ref="AZ18:BB19"/>
    <mergeCell ref="BC18:BO18"/>
    <mergeCell ref="BP18:BR19"/>
    <mergeCell ref="I19:L19"/>
    <mergeCell ref="M19:N19"/>
    <mergeCell ref="Q19:V19"/>
    <mergeCell ref="W19:Z19"/>
    <mergeCell ref="AA19:AB19"/>
    <mergeCell ref="AE19:AF21"/>
    <mergeCell ref="AG19:AG21"/>
    <mergeCell ref="AH19:AH21"/>
    <mergeCell ref="AK19:AK21"/>
    <mergeCell ref="AM19:AY19"/>
    <mergeCell ref="BC19:BO19"/>
    <mergeCell ref="AM20:BB20"/>
    <mergeCell ref="BC20:BR20"/>
    <mergeCell ref="AM21:BR21"/>
    <mergeCell ref="D21:H21"/>
    <mergeCell ref="I21:K21"/>
    <mergeCell ref="M21:O21"/>
    <mergeCell ref="R21:V21"/>
    <mergeCell ref="W21:Y21"/>
    <mergeCell ref="AA21:AC21"/>
    <mergeCell ref="C20:H20"/>
    <mergeCell ref="I20:K20"/>
    <mergeCell ref="M20:O20"/>
    <mergeCell ref="Q20:V20"/>
    <mergeCell ref="W20:Y20"/>
    <mergeCell ref="AA20:AC20"/>
    <mergeCell ref="Y23:AH24"/>
    <mergeCell ref="AM23:AR23"/>
    <mergeCell ref="AN24:AR24"/>
    <mergeCell ref="U24:V24"/>
    <mergeCell ref="AS23:AV23"/>
    <mergeCell ref="AW23:AZ23"/>
    <mergeCell ref="BA23:BF23"/>
    <mergeCell ref="BG23:BJ23"/>
    <mergeCell ref="BK23:BN23"/>
    <mergeCell ref="C22:AH22"/>
    <mergeCell ref="AS22:AV22"/>
    <mergeCell ref="AW22:AZ22"/>
    <mergeCell ref="BA22:BF22"/>
    <mergeCell ref="BG22:BJ22"/>
    <mergeCell ref="BK22:BN22"/>
    <mergeCell ref="F25:G26"/>
    <mergeCell ref="H25:I26"/>
    <mergeCell ref="J25:K26"/>
    <mergeCell ref="L25:M26"/>
    <mergeCell ref="AM25:BR25"/>
    <mergeCell ref="AC26:AE26"/>
    <mergeCell ref="AF26:AH26"/>
    <mergeCell ref="AM26:BH26"/>
    <mergeCell ref="BI26:BR27"/>
    <mergeCell ref="Y25:AB25"/>
    <mergeCell ref="AC25:AE25"/>
    <mergeCell ref="BA27:BD27"/>
    <mergeCell ref="BE27:BH27"/>
    <mergeCell ref="BO22:BP24"/>
    <mergeCell ref="BQ22:BR24"/>
    <mergeCell ref="C23:X23"/>
    <mergeCell ref="C27:E27"/>
    <mergeCell ref="F27:G27"/>
    <mergeCell ref="H27:I27"/>
    <mergeCell ref="J27:K27"/>
    <mergeCell ref="L27:M27"/>
    <mergeCell ref="Q25:R26"/>
    <mergeCell ref="S25:T26"/>
    <mergeCell ref="U25:V26"/>
    <mergeCell ref="W25:X26"/>
    <mergeCell ref="AC27:AE27"/>
    <mergeCell ref="AF27:AH27"/>
    <mergeCell ref="AS24:AV24"/>
    <mergeCell ref="AW24:AZ24"/>
    <mergeCell ref="BB24:BF24"/>
    <mergeCell ref="BG24:BJ24"/>
    <mergeCell ref="BK24:BN24"/>
    <mergeCell ref="C24:E26"/>
    <mergeCell ref="F24:I24"/>
    <mergeCell ref="J24:K24"/>
    <mergeCell ref="N24:P26"/>
    <mergeCell ref="Q24:T24"/>
    <mergeCell ref="BP30:BR30"/>
    <mergeCell ref="BM31:BO31"/>
    <mergeCell ref="BP31:BR31"/>
    <mergeCell ref="C32:AH32"/>
    <mergeCell ref="BM32:BO32"/>
    <mergeCell ref="BP32:BR32"/>
    <mergeCell ref="BP28:BR28"/>
    <mergeCell ref="F29:G29"/>
    <mergeCell ref="H29:I29"/>
    <mergeCell ref="J29:K29"/>
    <mergeCell ref="L29:M29"/>
    <mergeCell ref="AC29:AE29"/>
    <mergeCell ref="AF29:AH29"/>
    <mergeCell ref="BM29:BO29"/>
    <mergeCell ref="BP29:BR29"/>
    <mergeCell ref="BA28:BB29"/>
    <mergeCell ref="BC28:BD29"/>
    <mergeCell ref="BE28:BF29"/>
    <mergeCell ref="BG28:BH29"/>
    <mergeCell ref="BI28:BL28"/>
    <mergeCell ref="AX27:AZ29"/>
    <mergeCell ref="AT28:AU29"/>
    <mergeCell ref="AV28:AW29"/>
    <mergeCell ref="H28:I28"/>
    <mergeCell ref="BM28:BO28"/>
    <mergeCell ref="C28:E28"/>
    <mergeCell ref="F28:G28"/>
    <mergeCell ref="C33:R33"/>
    <mergeCell ref="S33:AH33"/>
    <mergeCell ref="C34:E36"/>
    <mergeCell ref="F34:I34"/>
    <mergeCell ref="J34:J36"/>
    <mergeCell ref="K34:N34"/>
    <mergeCell ref="P34:Q34"/>
    <mergeCell ref="S34:V36"/>
    <mergeCell ref="W34:Z34"/>
    <mergeCell ref="AA34:AH34"/>
    <mergeCell ref="AM27:AO29"/>
    <mergeCell ref="AP27:AS27"/>
    <mergeCell ref="AR28:AS29"/>
    <mergeCell ref="BM30:BO30"/>
    <mergeCell ref="AT27:AW27"/>
    <mergeCell ref="J28:K28"/>
    <mergeCell ref="L28:M28"/>
    <mergeCell ref="AC28:AE28"/>
    <mergeCell ref="AF28:AH28"/>
    <mergeCell ref="AP28:AQ29"/>
    <mergeCell ref="C37:E38"/>
    <mergeCell ref="H37:I37"/>
    <mergeCell ref="K37:N37"/>
    <mergeCell ref="O37:R37"/>
    <mergeCell ref="H38:I38"/>
    <mergeCell ref="K38:N38"/>
    <mergeCell ref="O38:R38"/>
    <mergeCell ref="AA35:AD35"/>
    <mergeCell ref="AF35:AG35"/>
    <mergeCell ref="AA36:AB36"/>
    <mergeCell ref="AC36:AD36"/>
    <mergeCell ref="AE36:AF36"/>
    <mergeCell ref="AG36:AH36"/>
    <mergeCell ref="F35:G36"/>
    <mergeCell ref="H35:I36"/>
    <mergeCell ref="K35:N36"/>
    <mergeCell ref="O35:R36"/>
    <mergeCell ref="W35:X36"/>
    <mergeCell ref="Y35:Z36"/>
    <mergeCell ref="W37:X37"/>
    <mergeCell ref="W38:X38"/>
    <mergeCell ref="S37:V37"/>
    <mergeCell ref="S38:V38"/>
    <mergeCell ref="Y37:Z37"/>
    <mergeCell ref="C41:E42"/>
    <mergeCell ref="H41:I41"/>
    <mergeCell ref="K41:N41"/>
    <mergeCell ref="O41:R41"/>
    <mergeCell ref="H42:I42"/>
    <mergeCell ref="K42:N42"/>
    <mergeCell ref="O42:R42"/>
    <mergeCell ref="C39:E40"/>
    <mergeCell ref="H39:I39"/>
    <mergeCell ref="K39:N39"/>
    <mergeCell ref="O39:R39"/>
    <mergeCell ref="H40:I40"/>
    <mergeCell ref="K40:N40"/>
    <mergeCell ref="O40:R40"/>
    <mergeCell ref="AG43:AH43"/>
    <mergeCell ref="C44:R44"/>
    <mergeCell ref="S44:AH44"/>
    <mergeCell ref="C45:R48"/>
    <mergeCell ref="S45:AH48"/>
    <mergeCell ref="C43:J43"/>
    <mergeCell ref="K43:N43"/>
    <mergeCell ref="O43:R43"/>
    <mergeCell ref="S43:Z43"/>
    <mergeCell ref="AA43:AB43"/>
    <mergeCell ref="AC43:AD43"/>
    <mergeCell ref="AL74:AY74"/>
    <mergeCell ref="S58:T59"/>
    <mergeCell ref="U58:X59"/>
    <mergeCell ref="Y58:Z58"/>
    <mergeCell ref="AA58:AB58"/>
    <mergeCell ref="AE58:AF58"/>
    <mergeCell ref="Y59:Z59"/>
    <mergeCell ref="AA59:AB59"/>
    <mergeCell ref="AE59:AF59"/>
    <mergeCell ref="S50:AH53"/>
    <mergeCell ref="C55:AH55"/>
    <mergeCell ref="I63:J63"/>
    <mergeCell ref="C60:F60"/>
    <mergeCell ref="I60:J60"/>
    <mergeCell ref="N60:O60"/>
    <mergeCell ref="S60:T60"/>
    <mergeCell ref="S61:T61"/>
    <mergeCell ref="AA39:AB39"/>
    <mergeCell ref="AA40:AB40"/>
    <mergeCell ref="AE43:AF43"/>
    <mergeCell ref="Y42:Z42"/>
    <mergeCell ref="W39:X39"/>
    <mergeCell ref="W40:X40"/>
    <mergeCell ref="W41:X41"/>
    <mergeCell ref="W42:X42"/>
    <mergeCell ref="N58:O59"/>
    <mergeCell ref="P58:Q59"/>
    <mergeCell ref="R58:R59"/>
    <mergeCell ref="S39:V39"/>
    <mergeCell ref="S40:V40"/>
    <mergeCell ref="S41:V41"/>
    <mergeCell ref="S42:V42"/>
    <mergeCell ref="AA42:AB42"/>
    <mergeCell ref="AZ74:BD74"/>
    <mergeCell ref="C57:F59"/>
    <mergeCell ref="G57:G59"/>
    <mergeCell ref="H57:H59"/>
    <mergeCell ref="I57:J59"/>
    <mergeCell ref="K57:O57"/>
    <mergeCell ref="P57:Q57"/>
    <mergeCell ref="C73:P73"/>
    <mergeCell ref="C62:F62"/>
    <mergeCell ref="N62:O62"/>
    <mergeCell ref="AE57:AF57"/>
    <mergeCell ref="K58:L59"/>
    <mergeCell ref="M58:M59"/>
    <mergeCell ref="AA57:AB57"/>
    <mergeCell ref="C70:P70"/>
    <mergeCell ref="C67:P67"/>
    <mergeCell ref="Q67:U67"/>
    <mergeCell ref="R57:S57"/>
    <mergeCell ref="U57:X57"/>
    <mergeCell ref="Y57:Z57"/>
    <mergeCell ref="C61:F61"/>
    <mergeCell ref="N61:O61"/>
    <mergeCell ref="I61:J61"/>
    <mergeCell ref="S62:T62"/>
    <mergeCell ref="AG37:AH37"/>
    <mergeCell ref="AG38:AH38"/>
    <mergeCell ref="AG39:AH39"/>
    <mergeCell ref="AG40:AH40"/>
    <mergeCell ref="AG41:AH41"/>
    <mergeCell ref="AG42:AH42"/>
    <mergeCell ref="AE37:AF37"/>
    <mergeCell ref="AE38:AF38"/>
    <mergeCell ref="AE39:AF39"/>
    <mergeCell ref="AE40:AF40"/>
    <mergeCell ref="AE41:AF41"/>
    <mergeCell ref="AE42:AF42"/>
    <mergeCell ref="AC37:AD37"/>
    <mergeCell ref="AC38:AD38"/>
    <mergeCell ref="AC39:AD39"/>
    <mergeCell ref="AC40:AD40"/>
    <mergeCell ref="AC41:AD41"/>
    <mergeCell ref="AC42:AD42"/>
    <mergeCell ref="AA37:AB37"/>
    <mergeCell ref="AA38:AB38"/>
    <mergeCell ref="AA41:AB41"/>
    <mergeCell ref="C86:P86"/>
    <mergeCell ref="C87:P87"/>
    <mergeCell ref="Q68:U68"/>
    <mergeCell ref="Q69:U69"/>
    <mergeCell ref="Q70:U70"/>
    <mergeCell ref="Q71:U71"/>
    <mergeCell ref="Q72:U72"/>
    <mergeCell ref="Q73:U73"/>
    <mergeCell ref="Q74:U74"/>
    <mergeCell ref="Q75:U75"/>
    <mergeCell ref="C68:P68"/>
    <mergeCell ref="C80:P80"/>
    <mergeCell ref="C81:P81"/>
    <mergeCell ref="C82:P82"/>
    <mergeCell ref="C83:P83"/>
    <mergeCell ref="C84:P84"/>
    <mergeCell ref="C85:P85"/>
    <mergeCell ref="C74:P74"/>
    <mergeCell ref="C75:P75"/>
    <mergeCell ref="C76:P76"/>
    <mergeCell ref="C77:P77"/>
    <mergeCell ref="C78:P78"/>
    <mergeCell ref="C79:P79"/>
    <mergeCell ref="C69:P69"/>
    <mergeCell ref="Q85:U85"/>
    <mergeCell ref="Q86:U86"/>
    <mergeCell ref="Q87:U87"/>
    <mergeCell ref="Q76:U76"/>
    <mergeCell ref="Q77:U77"/>
    <mergeCell ref="Q78:U78"/>
    <mergeCell ref="Q79:U79"/>
    <mergeCell ref="Q80:U80"/>
    <mergeCell ref="Q81:U81"/>
    <mergeCell ref="F37:G37"/>
    <mergeCell ref="F38:G38"/>
    <mergeCell ref="F39:G39"/>
    <mergeCell ref="F40:G40"/>
    <mergeCell ref="F41:G41"/>
    <mergeCell ref="F42:G42"/>
    <mergeCell ref="Q82:U82"/>
    <mergeCell ref="Q83:U83"/>
    <mergeCell ref="Q84:U84"/>
    <mergeCell ref="C71:P71"/>
    <mergeCell ref="C72:P72"/>
    <mergeCell ref="C49:R49"/>
    <mergeCell ref="C56:T56"/>
    <mergeCell ref="U56:AH56"/>
    <mergeCell ref="C50:R53"/>
    <mergeCell ref="C63:F63"/>
    <mergeCell ref="N63:O63"/>
    <mergeCell ref="S63:T63"/>
    <mergeCell ref="I62:J62"/>
    <mergeCell ref="Y38:Z38"/>
    <mergeCell ref="Y39:Z39"/>
    <mergeCell ref="Y40:Z40"/>
    <mergeCell ref="Y41:Z41"/>
    <mergeCell ref="S49:AH49"/>
  </mergeCells>
  <phoneticPr fontId="3"/>
  <pageMargins left="0.70866141732283472" right="0.59055118110236227" top="0.55118110236220474" bottom="0.35433070866141736" header="0.31496062992125984" footer="0.31496062992125984"/>
  <pageSetup paperSize="9" scale="80" fitToHeight="0" orientation="landscape" r:id="rId1"/>
  <rowBreaks count="2" manualBreakCount="2">
    <brk id="30" min="1" max="34" man="1"/>
    <brk id="64" min="1" max="34" man="1"/>
  </rowBreaks>
  <colBreaks count="1" manualBreakCount="1">
    <brk id="20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B0C982-1456-4117-9742-40C791A6C26F}">
          <x14:formula1>
            <xm:f>データ!$B$22:$B$36</xm:f>
          </x14:formula1>
          <xm:sqref>AK15 AM15</xm:sqref>
        </x14:dataValidation>
        <x14:dataValidation type="list" allowBlank="1" showInputMessage="1" showErrorMessage="1" xr:uid="{CBF4BE16-BE28-4475-8CC0-B2B346419926}">
          <x14:formula1>
            <xm:f>データ!$D$22:$D$25</xm:f>
          </x14:formula1>
          <xm:sqref>J37:J42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EC159-AEA8-4CF9-9ACE-E3E926142497}">
  <dimension ref="B2:J17"/>
  <sheetViews>
    <sheetView workbookViewId="0">
      <selection activeCell="G15" sqref="G15"/>
    </sheetView>
  </sheetViews>
  <sheetFormatPr defaultRowHeight="12"/>
  <cols>
    <col min="1" max="2" width="8.796875" style="146"/>
    <col min="3" max="3" width="24.8984375" style="146" bestFit="1" customWidth="1"/>
    <col min="4" max="7" width="8.796875" style="146"/>
    <col min="8" max="8" width="11.59765625" style="146" customWidth="1"/>
    <col min="9" max="9" width="8.796875" style="146"/>
    <col min="10" max="10" width="10.59765625" style="146" customWidth="1"/>
    <col min="11" max="16384" width="8.796875" style="146"/>
  </cols>
  <sheetData>
    <row r="2" spans="2:10" ht="16.5">
      <c r="B2" s="144"/>
      <c r="C2" s="145" t="s">
        <v>191</v>
      </c>
      <c r="D2" s="144"/>
      <c r="E2" s="144"/>
      <c r="F2" s="144"/>
      <c r="G2" s="144"/>
      <c r="H2" s="144"/>
      <c r="I2" s="144"/>
      <c r="J2" s="144"/>
    </row>
    <row r="3" spans="2:10" ht="48.5" thickBot="1">
      <c r="B3" s="144"/>
      <c r="C3" s="147"/>
      <c r="D3" s="148" t="s">
        <v>195</v>
      </c>
      <c r="E3" s="148" t="s">
        <v>196</v>
      </c>
      <c r="F3" s="148" t="s">
        <v>197</v>
      </c>
      <c r="G3" s="148" t="s">
        <v>187</v>
      </c>
      <c r="H3" s="149" t="s">
        <v>188</v>
      </c>
      <c r="I3" s="148" t="s">
        <v>189</v>
      </c>
      <c r="J3" s="149" t="s">
        <v>190</v>
      </c>
    </row>
    <row r="4" spans="2:10">
      <c r="B4" s="150" t="s">
        <v>23</v>
      </c>
      <c r="C4" s="151"/>
      <c r="D4" s="152"/>
      <c r="E4" s="153"/>
      <c r="F4" s="154" t="e">
        <f>E4/(D4/10)</f>
        <v>#DIV/0!</v>
      </c>
      <c r="G4" s="153"/>
      <c r="H4" s="155">
        <f>E4*G4</f>
        <v>0</v>
      </c>
      <c r="I4" s="155"/>
      <c r="J4" s="156">
        <f>H4*I4/100</f>
        <v>0</v>
      </c>
    </row>
    <row r="5" spans="2:10">
      <c r="B5" s="150"/>
      <c r="C5" s="157"/>
      <c r="D5" s="158"/>
      <c r="E5" s="159"/>
      <c r="F5" s="160" t="e">
        <f t="shared" ref="F5" si="0">E5/(D5/10)</f>
        <v>#DIV/0!</v>
      </c>
      <c r="G5" s="161"/>
      <c r="H5" s="161">
        <f>E5*G5</f>
        <v>0</v>
      </c>
      <c r="I5" s="161"/>
      <c r="J5" s="162">
        <f t="shared" ref="J5" si="1">H5*I5/100</f>
        <v>0</v>
      </c>
    </row>
    <row r="6" spans="2:10" ht="12.5" thickBot="1">
      <c r="B6" s="144"/>
      <c r="C6" s="163" t="s">
        <v>193</v>
      </c>
      <c r="D6" s="164">
        <f>SUM(D4:D5)</f>
        <v>0</v>
      </c>
      <c r="E6" s="164">
        <f>SUM(E4:E5)</f>
        <v>0</v>
      </c>
      <c r="F6" s="165"/>
      <c r="G6" s="166"/>
      <c r="H6" s="166">
        <f>SUM(H4:H5)</f>
        <v>0</v>
      </c>
      <c r="I6" s="167"/>
      <c r="J6" s="168">
        <f>SUM(J4:J5)</f>
        <v>0</v>
      </c>
    </row>
    <row r="7" spans="2:10">
      <c r="B7" s="144"/>
      <c r="C7" s="144"/>
      <c r="D7" s="144"/>
      <c r="E7" s="169"/>
      <c r="F7" s="170"/>
      <c r="G7" s="169"/>
      <c r="H7" s="171"/>
      <c r="I7" s="169"/>
      <c r="J7" s="171"/>
    </row>
    <row r="8" spans="2:10">
      <c r="B8" s="144"/>
      <c r="C8" s="516" t="s">
        <v>194</v>
      </c>
      <c r="D8" s="144">
        <f>SUM(簡易版!F27:F29)</f>
        <v>0</v>
      </c>
      <c r="E8" s="144">
        <f>SUM(簡易版!H27:H29)</f>
        <v>0</v>
      </c>
      <c r="F8" s="170"/>
      <c r="G8" s="169"/>
      <c r="H8" s="171"/>
      <c r="I8" s="169"/>
      <c r="J8" s="144">
        <f>SUM(簡易版!I20)</f>
        <v>0</v>
      </c>
    </row>
    <row r="9" spans="2:10">
      <c r="B9" s="144"/>
      <c r="C9" s="516"/>
      <c r="D9" s="146" t="str">
        <f>IF(D6=D8,"ok","error")</f>
        <v>ok</v>
      </c>
      <c r="E9" s="146" t="str">
        <f>IF(E6=E8,"ok","error")</f>
        <v>ok</v>
      </c>
      <c r="F9" s="170"/>
      <c r="G9" s="169"/>
      <c r="H9" s="171"/>
      <c r="I9" s="169"/>
      <c r="J9" s="146" t="str">
        <f>IF(J6=J8,"ok","error")</f>
        <v>ok</v>
      </c>
    </row>
    <row r="10" spans="2:10">
      <c r="B10" s="150"/>
      <c r="C10" s="144"/>
      <c r="D10" s="144"/>
      <c r="E10" s="144"/>
      <c r="F10" s="144"/>
      <c r="G10" s="144"/>
      <c r="H10" s="144"/>
      <c r="I10" s="144"/>
      <c r="J10" s="144"/>
    </row>
    <row r="11" spans="2:10" ht="48.5" thickBot="1">
      <c r="B11" s="150"/>
      <c r="C11" s="147"/>
      <c r="D11" s="148" t="s">
        <v>195</v>
      </c>
      <c r="E11" s="148" t="s">
        <v>196</v>
      </c>
      <c r="F11" s="148" t="s">
        <v>197</v>
      </c>
      <c r="G11" s="148" t="s">
        <v>187</v>
      </c>
      <c r="H11" s="149" t="s">
        <v>188</v>
      </c>
      <c r="I11" s="148" t="s">
        <v>189</v>
      </c>
      <c r="J11" s="149" t="s">
        <v>190</v>
      </c>
    </row>
    <row r="12" spans="2:10">
      <c r="B12" s="150" t="s">
        <v>192</v>
      </c>
      <c r="C12" s="151"/>
      <c r="D12" s="152"/>
      <c r="E12" s="153"/>
      <c r="F12" s="172" t="e">
        <f>E12/(D12/10)</f>
        <v>#DIV/0!</v>
      </c>
      <c r="G12" s="153"/>
      <c r="H12" s="155">
        <f>E12*G12</f>
        <v>0</v>
      </c>
      <c r="I12" s="155"/>
      <c r="J12" s="156">
        <f>H12*I12/100</f>
        <v>0</v>
      </c>
    </row>
    <row r="13" spans="2:10">
      <c r="B13" s="150"/>
      <c r="C13" s="157"/>
      <c r="D13" s="158"/>
      <c r="E13" s="159"/>
      <c r="F13" s="173" t="e">
        <f t="shared" ref="F13" si="2">E13/(D13/10)</f>
        <v>#DIV/0!</v>
      </c>
      <c r="G13" s="161"/>
      <c r="H13" s="161">
        <f t="shared" ref="H13" si="3">E13*G13</f>
        <v>0</v>
      </c>
      <c r="I13" s="161"/>
      <c r="J13" s="162">
        <f t="shared" ref="J13" si="4">H13*I13/100</f>
        <v>0</v>
      </c>
    </row>
    <row r="14" spans="2:10" ht="12.5" thickBot="1">
      <c r="B14" s="144"/>
      <c r="C14" s="163" t="s">
        <v>193</v>
      </c>
      <c r="D14" s="164"/>
      <c r="E14" s="167"/>
      <c r="F14" s="165"/>
      <c r="G14" s="166"/>
      <c r="H14" s="167">
        <f>SUM(H12:H13)</f>
        <v>0</v>
      </c>
      <c r="I14" s="167"/>
      <c r="J14" s="174">
        <f>SUM(J12:J13)</f>
        <v>0</v>
      </c>
    </row>
    <row r="16" spans="2:10">
      <c r="C16" s="516" t="s">
        <v>194</v>
      </c>
      <c r="D16" s="144">
        <f>SUM(簡易版!J27:K29)</f>
        <v>0</v>
      </c>
      <c r="E16" s="144">
        <f>SUM(簡易版!L27:M29)</f>
        <v>0</v>
      </c>
      <c r="F16" s="170"/>
      <c r="G16" s="169"/>
      <c r="H16" s="171"/>
      <c r="I16" s="169"/>
      <c r="J16" s="144">
        <f>SUM(簡易版!M20)</f>
        <v>0</v>
      </c>
    </row>
    <row r="17" spans="3:10">
      <c r="C17" s="516"/>
      <c r="D17" s="146" t="str">
        <f>IF(D14=D16,"ok","error")</f>
        <v>ok</v>
      </c>
      <c r="E17" s="146" t="str">
        <f>IF(E14=E16,"ok","error")</f>
        <v>ok</v>
      </c>
      <c r="F17" s="170"/>
      <c r="G17" s="169"/>
      <c r="H17" s="171"/>
      <c r="I17" s="169"/>
      <c r="J17" s="146" t="str">
        <f>IF(J14=J16,"ok","error")</f>
        <v>ok</v>
      </c>
    </row>
  </sheetData>
  <mergeCells count="2">
    <mergeCell ref="C8:C9"/>
    <mergeCell ref="C16:C17"/>
  </mergeCells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7080F-32EC-43BA-A5CE-5682787C55CF}">
  <sheetPr codeName="Sheet2"/>
  <dimension ref="A1:BN21"/>
  <sheetViews>
    <sheetView showZeros="0" view="pageBreakPreview" zoomScale="98" zoomScaleNormal="100" zoomScaleSheetLayoutView="98" workbookViewId="0">
      <selection activeCell="E15" sqref="E15"/>
    </sheetView>
  </sheetViews>
  <sheetFormatPr defaultRowHeight="13"/>
  <cols>
    <col min="3" max="3" width="11.5" customWidth="1"/>
    <col min="4" max="5" width="15.09765625" bestFit="1" customWidth="1"/>
    <col min="7" max="7" width="8.796875" customWidth="1"/>
    <col min="14" max="14" width="8.796875" customWidth="1"/>
    <col min="22" max="22" width="9.59765625" bestFit="1" customWidth="1"/>
    <col min="23" max="23" width="10" bestFit="1" customWidth="1"/>
    <col min="24" max="24" width="9.59765625" customWidth="1"/>
    <col min="34" max="34" width="9.59765625" bestFit="1" customWidth="1"/>
    <col min="60" max="61" width="11.69921875" bestFit="1" customWidth="1"/>
    <col min="62" max="62" width="10.796875" bestFit="1" customWidth="1"/>
    <col min="63" max="63" width="8.59765625" customWidth="1"/>
  </cols>
  <sheetData>
    <row r="1" spans="1:62" ht="13.5" customHeight="1">
      <c r="A1" s="94" t="s">
        <v>214</v>
      </c>
      <c r="B1" s="94" t="s">
        <v>225</v>
      </c>
      <c r="C1" s="94" t="s">
        <v>220</v>
      </c>
      <c r="D1" s="178" t="s">
        <v>219</v>
      </c>
      <c r="E1" s="94" t="s">
        <v>221</v>
      </c>
      <c r="K1" s="94" t="s">
        <v>275</v>
      </c>
      <c r="L1" s="94" t="s">
        <v>276</v>
      </c>
      <c r="M1" s="94" t="s">
        <v>236</v>
      </c>
      <c r="N1" s="94" t="s">
        <v>235</v>
      </c>
      <c r="O1" s="94" t="s">
        <v>232</v>
      </c>
      <c r="P1" s="94" t="s">
        <v>277</v>
      </c>
      <c r="Q1" s="94" t="s">
        <v>216</v>
      </c>
      <c r="R1" s="94" t="s">
        <v>217</v>
      </c>
      <c r="S1" s="94" t="s">
        <v>234</v>
      </c>
      <c r="T1" s="94" t="s">
        <v>239</v>
      </c>
      <c r="U1" s="94" t="s">
        <v>278</v>
      </c>
      <c r="V1" s="94" t="s">
        <v>215</v>
      </c>
      <c r="AH1" s="94" t="s">
        <v>226</v>
      </c>
      <c r="AI1" s="94" t="s">
        <v>227</v>
      </c>
      <c r="AJ1" s="94" t="s">
        <v>228</v>
      </c>
      <c r="AK1" s="94" t="s">
        <v>229</v>
      </c>
      <c r="AL1" s="94" t="s">
        <v>230</v>
      </c>
      <c r="AM1" s="94" t="s">
        <v>231</v>
      </c>
      <c r="AP1" s="94" t="s">
        <v>237</v>
      </c>
      <c r="AQ1" s="94" t="s">
        <v>237</v>
      </c>
      <c r="AR1" s="94" t="s">
        <v>237</v>
      </c>
      <c r="AS1" s="94" t="s">
        <v>237</v>
      </c>
      <c r="AT1" s="94" t="s">
        <v>237</v>
      </c>
    </row>
    <row r="2" spans="1:62">
      <c r="B2" t="str">
        <f>A7&amp;B7</f>
        <v>経技令和７－１号</v>
      </c>
      <c r="C2" s="179">
        <f>C7</f>
        <v>0</v>
      </c>
      <c r="D2" s="179">
        <f>D7</f>
        <v>1826</v>
      </c>
      <c r="E2" s="179" t="str">
        <f>簡易版!AF4</f>
        <v>2025/○/○</v>
      </c>
      <c r="K2" t="str">
        <f>M2&amp;"　"&amp;$BH$4</f>
        <v>山田太郎　氏</v>
      </c>
      <c r="L2" t="str">
        <f>N2&amp;"　"&amp;$BH$4</f>
        <v>0　氏</v>
      </c>
      <c r="M2" t="str">
        <f>M7</f>
        <v>山田太郎</v>
      </c>
      <c r="N2">
        <f>N7</f>
        <v>0</v>
      </c>
      <c r="O2" t="str">
        <f>M2&amp;"　"&amp;$BG$4</f>
        <v>山田太郎　様</v>
      </c>
      <c r="P2" t="str">
        <f>N2&amp;"　"&amp;$BG$4</f>
        <v>0　様</v>
      </c>
      <c r="Q2" s="103" t="str">
        <f>Q7&amp;R7</f>
        <v>山田太郎</v>
      </c>
      <c r="R2">
        <f>S7</f>
        <v>0</v>
      </c>
      <c r="S2" t="str">
        <f>R2&amp;"　"&amp;BG4</f>
        <v>0　様</v>
      </c>
      <c r="U2" t="str">
        <f>BI4&amp;"　"&amp;S7</f>
        <v>代表　0</v>
      </c>
      <c r="V2" t="str">
        <f>簡易版!Q5</f>
        <v>栃木県宇都宮市塙田5丁目１－２０15階</v>
      </c>
      <c r="AH2" t="str">
        <f>BI19&amp;$BJ$4&amp;"　"&amp;$BG$4</f>
        <v>長　様</v>
      </c>
      <c r="AI2" t="str">
        <f>BJ19&amp;$BJ$4&amp;"　"&amp;$BG$4</f>
        <v>長　様</v>
      </c>
      <c r="AJ2" t="str">
        <f t="shared" ref="AJ2" si="0">BK19&amp;"　"&amp;$BG$4</f>
        <v>　様</v>
      </c>
      <c r="AK2" t="str">
        <f>BL19&amp;"　"&amp;$BG$4</f>
        <v>　様</v>
      </c>
      <c r="AL2" t="str">
        <f t="shared" ref="AL2" si="1">BM19&amp;"　"&amp;$BG$4</f>
        <v>　様</v>
      </c>
      <c r="AM2" t="str">
        <f t="shared" ref="AM2" si="2">BN19&amp;"　"&amp;$BG$4</f>
        <v>　様</v>
      </c>
      <c r="AP2" t="str">
        <f>BI19</f>
        <v/>
      </c>
      <c r="AQ2" t="str">
        <f t="shared" ref="AQ2:AT2" si="3">BJ19</f>
        <v/>
      </c>
      <c r="AR2" t="str">
        <f t="shared" si="3"/>
        <v/>
      </c>
      <c r="AS2" t="str">
        <f t="shared" si="3"/>
        <v/>
      </c>
      <c r="AT2" t="str">
        <f t="shared" si="3"/>
        <v/>
      </c>
    </row>
    <row r="3" spans="1:62">
      <c r="W3" t="str">
        <f ca="1">W7&amp;X7&amp;Y7</f>
        <v>宇都宮塙田5丁目１－２０15階</v>
      </c>
    </row>
    <row r="4" spans="1:62" ht="31" customHeight="1">
      <c r="A4" s="517" t="s">
        <v>222</v>
      </c>
      <c r="B4" s="518"/>
      <c r="C4" s="520" t="s">
        <v>218</v>
      </c>
      <c r="D4" s="520" t="s">
        <v>219</v>
      </c>
      <c r="E4" s="520" t="s">
        <v>88</v>
      </c>
      <c r="F4" s="528" t="s">
        <v>89</v>
      </c>
      <c r="G4" s="531" t="s">
        <v>90</v>
      </c>
      <c r="H4" s="532"/>
      <c r="I4" s="520" t="s">
        <v>91</v>
      </c>
      <c r="J4" s="539" t="s">
        <v>92</v>
      </c>
      <c r="K4" s="539"/>
      <c r="L4" s="520" t="s">
        <v>93</v>
      </c>
      <c r="M4" s="540" t="s">
        <v>94</v>
      </c>
      <c r="N4" s="540"/>
      <c r="O4" s="540"/>
      <c r="P4" s="540"/>
      <c r="Q4" s="540"/>
      <c r="R4" s="540"/>
      <c r="S4" s="540"/>
      <c r="T4" s="541" t="s">
        <v>95</v>
      </c>
      <c r="U4" s="526" t="s">
        <v>96</v>
      </c>
      <c r="V4" s="524" t="s">
        <v>181</v>
      </c>
      <c r="W4" s="525"/>
      <c r="X4" s="525"/>
      <c r="Y4" s="526"/>
      <c r="Z4" s="85" t="s">
        <v>97</v>
      </c>
      <c r="AA4" s="86"/>
      <c r="AB4" s="539" t="s">
        <v>98</v>
      </c>
      <c r="AC4" s="539"/>
      <c r="AD4" s="520" t="s">
        <v>99</v>
      </c>
      <c r="AE4" s="520" t="s">
        <v>100</v>
      </c>
      <c r="AF4" s="520" t="s">
        <v>183</v>
      </c>
      <c r="AG4" s="520" t="s">
        <v>101</v>
      </c>
      <c r="AH4" s="546" t="s">
        <v>102</v>
      </c>
      <c r="AI4" s="540"/>
      <c r="AJ4" s="540"/>
      <c r="AK4" s="540"/>
      <c r="AL4" s="540"/>
      <c r="AM4" s="540"/>
      <c r="AN4" s="540"/>
      <c r="AO4" s="540"/>
      <c r="AP4" s="540"/>
      <c r="AQ4" s="540"/>
      <c r="AR4" s="540"/>
      <c r="AS4" s="540"/>
      <c r="AT4" s="540"/>
      <c r="AU4" s="540"/>
      <c r="AV4" s="540"/>
      <c r="AW4" s="540"/>
      <c r="AX4" s="540"/>
      <c r="AY4" s="540"/>
      <c r="AZ4" s="540"/>
      <c r="BA4" s="540"/>
      <c r="BB4" s="540"/>
      <c r="BC4" s="540"/>
      <c r="BD4" s="540"/>
      <c r="BE4" s="540"/>
      <c r="BF4" s="547"/>
      <c r="BG4" s="94" t="s">
        <v>233</v>
      </c>
      <c r="BH4" s="94" t="s">
        <v>238</v>
      </c>
      <c r="BI4" s="94" t="s">
        <v>240</v>
      </c>
      <c r="BJ4" s="94" t="s">
        <v>283</v>
      </c>
    </row>
    <row r="5" spans="1:62">
      <c r="A5" s="519"/>
      <c r="B5" s="518"/>
      <c r="C5" s="527"/>
      <c r="D5" s="527"/>
      <c r="E5" s="527"/>
      <c r="F5" s="529"/>
      <c r="G5" s="533" t="s">
        <v>103</v>
      </c>
      <c r="H5" s="520" t="s">
        <v>104</v>
      </c>
      <c r="I5" s="527"/>
      <c r="J5" s="520" t="s">
        <v>105</v>
      </c>
      <c r="K5" s="520" t="s">
        <v>106</v>
      </c>
      <c r="L5" s="527"/>
      <c r="M5" s="535" t="s">
        <v>107</v>
      </c>
      <c r="N5" s="535"/>
      <c r="O5" s="535"/>
      <c r="P5" s="536"/>
      <c r="Q5" s="537" t="s">
        <v>108</v>
      </c>
      <c r="R5" s="538"/>
      <c r="S5" s="538"/>
      <c r="T5" s="542"/>
      <c r="U5" s="544"/>
      <c r="V5" s="101"/>
      <c r="W5" s="520" t="s">
        <v>109</v>
      </c>
      <c r="X5" s="520" t="s">
        <v>110</v>
      </c>
      <c r="Y5" s="522" t="s">
        <v>111</v>
      </c>
      <c r="Z5" s="520" t="s">
        <v>112</v>
      </c>
      <c r="AA5" s="520" t="s">
        <v>113</v>
      </c>
      <c r="AB5" s="520" t="s">
        <v>112</v>
      </c>
      <c r="AC5" s="520" t="s">
        <v>113</v>
      </c>
      <c r="AD5" s="527"/>
      <c r="AE5" s="527"/>
      <c r="AF5" s="527"/>
      <c r="AG5" s="527"/>
      <c r="AH5" s="548" t="s">
        <v>114</v>
      </c>
      <c r="AI5" s="548" t="s">
        <v>115</v>
      </c>
      <c r="AJ5" s="548" t="s">
        <v>116</v>
      </c>
      <c r="AK5" s="548" t="s">
        <v>117</v>
      </c>
      <c r="AL5" s="548" t="s">
        <v>118</v>
      </c>
      <c r="AM5" s="548" t="s">
        <v>119</v>
      </c>
      <c r="AN5" s="548" t="s">
        <v>120</v>
      </c>
      <c r="AO5" s="548" t="s">
        <v>121</v>
      </c>
      <c r="AP5" s="548" t="s">
        <v>122</v>
      </c>
      <c r="AQ5" s="548" t="s">
        <v>123</v>
      </c>
      <c r="AR5" s="548" t="s">
        <v>124</v>
      </c>
      <c r="AS5" s="548" t="s">
        <v>125</v>
      </c>
      <c r="AT5" s="548" t="s">
        <v>126</v>
      </c>
      <c r="AU5" s="548" t="s">
        <v>127</v>
      </c>
      <c r="AV5" s="548" t="s">
        <v>128</v>
      </c>
      <c r="AW5" s="548" t="s">
        <v>129</v>
      </c>
      <c r="AX5" s="548" t="s">
        <v>130</v>
      </c>
      <c r="AY5" s="548" t="s">
        <v>131</v>
      </c>
      <c r="AZ5" s="548" t="s">
        <v>132</v>
      </c>
      <c r="BA5" s="548" t="s">
        <v>133</v>
      </c>
      <c r="BB5" s="548" t="s">
        <v>134</v>
      </c>
      <c r="BC5" s="548" t="s">
        <v>135</v>
      </c>
      <c r="BD5" s="548" t="s">
        <v>136</v>
      </c>
      <c r="BE5" s="548" t="s">
        <v>137</v>
      </c>
      <c r="BF5" s="548" t="s">
        <v>138</v>
      </c>
    </row>
    <row r="6" spans="1:62" ht="75.5" customHeight="1">
      <c r="A6" s="519"/>
      <c r="B6" s="518"/>
      <c r="C6" s="521"/>
      <c r="D6" s="521"/>
      <c r="E6" s="521"/>
      <c r="F6" s="530"/>
      <c r="G6" s="534"/>
      <c r="H6" s="521"/>
      <c r="I6" s="521"/>
      <c r="J6" s="521"/>
      <c r="K6" s="521"/>
      <c r="L6" s="521"/>
      <c r="M6" s="87" t="s">
        <v>139</v>
      </c>
      <c r="N6" s="88" t="s">
        <v>140</v>
      </c>
      <c r="O6" s="89" t="s">
        <v>141</v>
      </c>
      <c r="P6" s="90" t="s">
        <v>142</v>
      </c>
      <c r="Q6" s="91" t="s">
        <v>143</v>
      </c>
      <c r="R6" s="91" t="s">
        <v>144</v>
      </c>
      <c r="S6" s="92" t="s">
        <v>145</v>
      </c>
      <c r="T6" s="543"/>
      <c r="U6" s="545"/>
      <c r="V6" s="102" t="s">
        <v>182</v>
      </c>
      <c r="W6" s="521"/>
      <c r="X6" s="521"/>
      <c r="Y6" s="523"/>
      <c r="Z6" s="521"/>
      <c r="AA6" s="521"/>
      <c r="AB6" s="521"/>
      <c r="AC6" s="521"/>
      <c r="AD6" s="521"/>
      <c r="AE6" s="521"/>
      <c r="AF6" s="521"/>
      <c r="AG6" s="521"/>
      <c r="AH6" s="549"/>
      <c r="AI6" s="549"/>
      <c r="AJ6" s="549"/>
      <c r="AK6" s="549"/>
      <c r="AL6" s="549"/>
      <c r="AM6" s="549"/>
      <c r="AN6" s="549"/>
      <c r="AO6" s="549"/>
      <c r="AP6" s="549"/>
      <c r="AQ6" s="549"/>
      <c r="AR6" s="549"/>
      <c r="AS6" s="549"/>
      <c r="AT6" s="549"/>
      <c r="AU6" s="549"/>
      <c r="AV6" s="549"/>
      <c r="AW6" s="549"/>
      <c r="AX6" s="549"/>
      <c r="AY6" s="549"/>
      <c r="AZ6" s="549"/>
      <c r="BA6" s="549"/>
      <c r="BB6" s="549"/>
      <c r="BC6" s="549"/>
      <c r="BD6" s="549"/>
      <c r="BE6" s="549"/>
      <c r="BF6" s="549"/>
    </row>
    <row r="7" spans="1:62" ht="13" customHeight="1">
      <c r="A7" s="94" t="s">
        <v>223</v>
      </c>
      <c r="B7" s="94" t="s">
        <v>224</v>
      </c>
      <c r="C7" s="199"/>
      <c r="D7" s="200">
        <f>DATE(YEAR(C7)+5,MONTH(C7),DAY(C7))-1</f>
        <v>1826</v>
      </c>
      <c r="E7" s="143"/>
      <c r="F7" s="175"/>
      <c r="G7" s="176"/>
      <c r="H7" s="177"/>
      <c r="I7" s="177"/>
      <c r="J7" s="177"/>
      <c r="K7" s="177"/>
      <c r="L7" s="177"/>
      <c r="M7" s="193" t="str">
        <f>簡易版!Q7</f>
        <v>山田太郎</v>
      </c>
      <c r="N7" s="193">
        <f>簡易版!AB7</f>
        <v>0</v>
      </c>
      <c r="O7" s="177"/>
      <c r="P7" s="177"/>
      <c r="Q7" s="193" t="str">
        <f>簡易版!AL7</f>
        <v/>
      </c>
      <c r="R7" s="193" t="str">
        <f>簡易版!AN7</f>
        <v>山田太郎</v>
      </c>
      <c r="S7" s="193">
        <f>簡易版!AB7</f>
        <v>0</v>
      </c>
      <c r="T7" s="194">
        <f>簡易版!AD5</f>
        <v>0</v>
      </c>
      <c r="U7" s="195" t="str">
        <f>簡易版!Q8</f>
        <v>１９９９／９／９９</v>
      </c>
      <c r="V7" s="196" t="str">
        <f>MID(V2,FIND("県",V2)-2,3)</f>
        <v>栃木県</v>
      </c>
      <c r="W7" s="196" t="str">
        <f>MID(V2,FIND("県",V2)+1,IFERROR(FIND("市",V2),FIND("町",V2))-FIND("県",V2)-1)</f>
        <v>宇都宮</v>
      </c>
      <c r="X7" s="202" t="str" cm="1">
        <f t="array" aca="1" ref="X7" ca="1">TRIM(MID(V2,MIN(IFERROR(FIND("市",V2),LEN(V2)),IFERROR(FIND("町",V2),LEN(V2)),IFERROR(FIND("村",V2),LEN(V2)))+1,MATCH(TRUE,ISNUMBER(--MID(V2,ROW(INDIRECT("1:"&amp;LEN(V2))),1)),0)-MIN(IFERROR(FIND("市",V2),LEN(V2)),IFERROR(FIND("町",V2),LEN(V2)),IFERROR(FIND("村",V2),LEN(V2)))-1))</f>
        <v>塙田</v>
      </c>
      <c r="Y7" s="202" t="str" cm="1">
        <f t="array" aca="1" ref="Y7" ca="1">RIGHT(V2,LEN(V2)-MIN(IFERROR(FIND("丁目",V2),LEN(V2)),IFERROR(FIND("番地",V2),LEN(V2)),IFERROR(FIND("番",V2),LEN(V2)),IFERROR(FIND("号",V2),LEN(V2)),MATCH(TRUE,ISNUMBER(--MID(V2,ROW(INDIRECT("1:"&amp;LEN(V2))),1)),0))+1)</f>
        <v>5丁目１－２０15階</v>
      </c>
      <c r="Z7" s="197" t="str">
        <f>簡易版!AK15</f>
        <v>露地野菜</v>
      </c>
      <c r="AA7" s="197" t="str">
        <f>簡易版!AM15</f>
        <v>複合経営</v>
      </c>
      <c r="AB7" s="197" t="e">
        <f>簡易版!I21</f>
        <v>#DIV/0!</v>
      </c>
      <c r="AC7" s="198" t="e">
        <f>簡易版!M21</f>
        <v>#DIV/0!</v>
      </c>
      <c r="AD7" s="177"/>
      <c r="AE7" s="193">
        <f>簡易版!AC57</f>
        <v>0</v>
      </c>
      <c r="AF7" s="201">
        <f>簡易版!AC59</f>
        <v>0</v>
      </c>
      <c r="AG7" s="177"/>
      <c r="AH7" s="206" t="str">
        <f>AH16&amp;AH21</f>
        <v/>
      </c>
      <c r="AI7" s="206" t="str">
        <f t="shared" ref="AI7:BF7" si="4">AI16&amp;AI21</f>
        <v/>
      </c>
      <c r="AJ7" s="206" t="str">
        <f t="shared" si="4"/>
        <v/>
      </c>
      <c r="AK7" s="206" t="str">
        <f t="shared" si="4"/>
        <v/>
      </c>
      <c r="AL7" s="206" t="str">
        <f t="shared" si="4"/>
        <v/>
      </c>
      <c r="AM7" s="206" t="str">
        <f t="shared" si="4"/>
        <v/>
      </c>
      <c r="AN7" s="206" t="str">
        <f t="shared" si="4"/>
        <v/>
      </c>
      <c r="AO7" s="206" t="str">
        <f t="shared" si="4"/>
        <v/>
      </c>
      <c r="AP7" s="206" t="str">
        <f t="shared" si="4"/>
        <v/>
      </c>
      <c r="AQ7" s="206" t="str">
        <f t="shared" si="4"/>
        <v/>
      </c>
      <c r="AR7" s="206" t="str">
        <f t="shared" si="4"/>
        <v/>
      </c>
      <c r="AS7" s="206" t="str">
        <f t="shared" si="4"/>
        <v/>
      </c>
      <c r="AT7" s="206" t="str">
        <f t="shared" si="4"/>
        <v/>
      </c>
      <c r="AU7" s="206" t="str">
        <f t="shared" si="4"/>
        <v/>
      </c>
      <c r="AV7" s="206" t="str">
        <f t="shared" si="4"/>
        <v/>
      </c>
      <c r="AW7" s="206" t="str">
        <f t="shared" si="4"/>
        <v/>
      </c>
      <c r="AX7" s="206" t="str">
        <f t="shared" si="4"/>
        <v/>
      </c>
      <c r="AY7" s="206" t="str">
        <f t="shared" si="4"/>
        <v/>
      </c>
      <c r="AZ7" s="206" t="str">
        <f t="shared" si="4"/>
        <v/>
      </c>
      <c r="BA7" s="206" t="str">
        <f t="shared" si="4"/>
        <v/>
      </c>
      <c r="BB7" s="206" t="str">
        <f t="shared" si="4"/>
        <v/>
      </c>
      <c r="BC7" s="206" t="str">
        <f t="shared" si="4"/>
        <v/>
      </c>
      <c r="BD7" s="206" t="str">
        <f t="shared" si="4"/>
        <v/>
      </c>
      <c r="BE7" s="206" t="str">
        <f t="shared" si="4"/>
        <v/>
      </c>
      <c r="BF7" s="206" t="str">
        <f t="shared" si="4"/>
        <v/>
      </c>
    </row>
    <row r="8" spans="1:62">
      <c r="D8" s="207" t="s">
        <v>284</v>
      </c>
    </row>
    <row r="9" spans="1:62">
      <c r="C9" s="123"/>
    </row>
    <row r="13" spans="1:62">
      <c r="C13" s="123"/>
      <c r="AH13" s="546" t="s">
        <v>241</v>
      </c>
      <c r="AI13" s="540"/>
      <c r="AJ13" s="540"/>
      <c r="AK13" s="540"/>
      <c r="AL13" s="540"/>
      <c r="AM13" s="540"/>
      <c r="AN13" s="540"/>
      <c r="AO13" s="540"/>
      <c r="AP13" s="540"/>
      <c r="AQ13" s="540"/>
      <c r="AR13" s="540"/>
      <c r="AS13" s="540"/>
      <c r="AT13" s="540"/>
      <c r="AU13" s="540"/>
      <c r="AV13" s="540"/>
      <c r="AW13" s="540"/>
      <c r="AX13" s="540"/>
      <c r="AY13" s="540"/>
      <c r="AZ13" s="540"/>
      <c r="BA13" s="540"/>
      <c r="BB13" s="540"/>
      <c r="BC13" s="540"/>
      <c r="BD13" s="540"/>
      <c r="BE13" s="540"/>
      <c r="BF13" s="547"/>
    </row>
    <row r="14" spans="1:62">
      <c r="AH14" s="548" t="s">
        <v>114</v>
      </c>
      <c r="AI14" s="548" t="s">
        <v>115</v>
      </c>
      <c r="AJ14" s="548" t="s">
        <v>116</v>
      </c>
      <c r="AK14" s="548" t="s">
        <v>117</v>
      </c>
      <c r="AL14" s="548" t="s">
        <v>118</v>
      </c>
      <c r="AM14" s="548" t="s">
        <v>119</v>
      </c>
      <c r="AN14" s="548" t="s">
        <v>120</v>
      </c>
      <c r="AO14" s="548" t="s">
        <v>121</v>
      </c>
      <c r="AP14" s="548" t="s">
        <v>122</v>
      </c>
      <c r="AQ14" s="548" t="s">
        <v>123</v>
      </c>
      <c r="AR14" s="548" t="s">
        <v>124</v>
      </c>
      <c r="AS14" s="548" t="s">
        <v>125</v>
      </c>
      <c r="AT14" s="548" t="s">
        <v>126</v>
      </c>
      <c r="AU14" s="548" t="s">
        <v>127</v>
      </c>
      <c r="AV14" s="548" t="s">
        <v>128</v>
      </c>
      <c r="AW14" s="548" t="s">
        <v>129</v>
      </c>
      <c r="AX14" s="548" t="s">
        <v>130</v>
      </c>
      <c r="AY14" s="548" t="s">
        <v>131</v>
      </c>
      <c r="AZ14" s="548" t="s">
        <v>132</v>
      </c>
      <c r="BA14" s="548" t="s">
        <v>133</v>
      </c>
      <c r="BB14" s="548" t="s">
        <v>134</v>
      </c>
      <c r="BC14" s="548" t="s">
        <v>135</v>
      </c>
      <c r="BD14" s="548" t="s">
        <v>136</v>
      </c>
      <c r="BE14" s="548" t="s">
        <v>137</v>
      </c>
      <c r="BF14" s="548" t="s">
        <v>138</v>
      </c>
    </row>
    <row r="15" spans="1:62">
      <c r="AH15" s="549"/>
      <c r="AI15" s="549"/>
      <c r="AJ15" s="549"/>
      <c r="AK15" s="549"/>
      <c r="AL15" s="549"/>
      <c r="AM15" s="549"/>
      <c r="AN15" s="549"/>
      <c r="AO15" s="549"/>
      <c r="AP15" s="549"/>
      <c r="AQ15" s="549"/>
      <c r="AR15" s="549"/>
      <c r="AS15" s="549"/>
      <c r="AT15" s="549"/>
      <c r="AU15" s="549"/>
      <c r="AV15" s="549"/>
      <c r="AW15" s="549"/>
      <c r="AX15" s="549"/>
      <c r="AY15" s="549"/>
      <c r="AZ15" s="549"/>
      <c r="BA15" s="549"/>
      <c r="BB15" s="549"/>
      <c r="BC15" s="549"/>
      <c r="BD15" s="549"/>
      <c r="BE15" s="549"/>
      <c r="BF15" s="549"/>
    </row>
    <row r="16" spans="1:62">
      <c r="AH16" s="123" t="str">
        <f>IF(COUNTIF($BI$18:$BN$18,AH14)&gt;0,"○","")</f>
        <v/>
      </c>
      <c r="AI16" s="123" t="str">
        <f t="shared" ref="AI16:BF16" si="5">IF(COUNTIF($BI$18:$BN$18,AI14)&gt;0,"○","")</f>
        <v/>
      </c>
      <c r="AJ16" s="123" t="str">
        <f t="shared" si="5"/>
        <v/>
      </c>
      <c r="AK16" s="123" t="str">
        <f t="shared" si="5"/>
        <v/>
      </c>
      <c r="AL16" s="123" t="str">
        <f t="shared" si="5"/>
        <v/>
      </c>
      <c r="AM16" s="123" t="str">
        <f t="shared" si="5"/>
        <v/>
      </c>
      <c r="AN16" s="123" t="str">
        <f t="shared" si="5"/>
        <v/>
      </c>
      <c r="AO16" s="123" t="str">
        <f t="shared" si="5"/>
        <v/>
      </c>
      <c r="AP16" s="123" t="str">
        <f t="shared" si="5"/>
        <v/>
      </c>
      <c r="AQ16" s="123" t="str">
        <f t="shared" si="5"/>
        <v/>
      </c>
      <c r="AR16" s="123" t="str">
        <f t="shared" si="5"/>
        <v/>
      </c>
      <c r="AS16" s="123" t="str">
        <f t="shared" si="5"/>
        <v/>
      </c>
      <c r="AT16" s="123" t="str">
        <f t="shared" si="5"/>
        <v/>
      </c>
      <c r="AU16" s="123" t="str">
        <f t="shared" si="5"/>
        <v/>
      </c>
      <c r="AV16" s="123" t="str">
        <f t="shared" si="5"/>
        <v/>
      </c>
      <c r="AW16" s="123" t="str">
        <f t="shared" si="5"/>
        <v/>
      </c>
      <c r="AX16" s="123" t="str">
        <f t="shared" si="5"/>
        <v/>
      </c>
      <c r="AY16" s="123" t="str">
        <f t="shared" si="5"/>
        <v/>
      </c>
      <c r="AZ16" s="123" t="str">
        <f t="shared" si="5"/>
        <v/>
      </c>
      <c r="BA16" s="123" t="str">
        <f t="shared" si="5"/>
        <v/>
      </c>
      <c r="BB16" s="123" t="str">
        <f t="shared" si="5"/>
        <v/>
      </c>
      <c r="BC16" s="123" t="str">
        <f t="shared" si="5"/>
        <v/>
      </c>
      <c r="BD16" s="123" t="str">
        <f t="shared" si="5"/>
        <v/>
      </c>
      <c r="BE16" s="123" t="str">
        <f t="shared" si="5"/>
        <v/>
      </c>
      <c r="BF16" s="123" t="str">
        <f t="shared" si="5"/>
        <v/>
      </c>
    </row>
    <row r="18" spans="34:66">
      <c r="AH18" s="546" t="s">
        <v>242</v>
      </c>
      <c r="AI18" s="540"/>
      <c r="AJ18" s="540"/>
      <c r="AK18" s="540"/>
      <c r="AL18" s="540"/>
      <c r="AM18" s="540"/>
      <c r="AN18" s="540"/>
      <c r="AO18" s="540"/>
      <c r="AP18" s="540"/>
      <c r="AQ18" s="540"/>
      <c r="AR18" s="540"/>
      <c r="AS18" s="540"/>
      <c r="AT18" s="540"/>
      <c r="AU18" s="540"/>
      <c r="AV18" s="540"/>
      <c r="AW18" s="540"/>
      <c r="AX18" s="540"/>
      <c r="AY18" s="540"/>
      <c r="AZ18" s="540"/>
      <c r="BA18" s="540"/>
      <c r="BB18" s="540"/>
      <c r="BC18" s="540"/>
      <c r="BD18" s="540"/>
      <c r="BE18" s="540"/>
      <c r="BF18" s="547"/>
      <c r="BH18" s="141" t="s">
        <v>185</v>
      </c>
      <c r="BI18" s="123" t="str">
        <f>IF(簡易版!K37&lt;&gt;"",簡易版!H37,"")</f>
        <v/>
      </c>
      <c r="BJ18" s="123" t="str">
        <f>IF(簡易版!$K38&lt;&gt;"",簡易版!$H38,"")</f>
        <v/>
      </c>
      <c r="BK18" s="123" t="str">
        <f>IF(簡易版!K39&lt;&gt;"",簡易版!H39,"")</f>
        <v/>
      </c>
      <c r="BL18" s="123" t="str">
        <f>IF(簡易版!K40&lt;&gt;"",簡易版!H40,"")</f>
        <v/>
      </c>
      <c r="BM18" s="123" t="str">
        <f>IF(簡易版!K41&lt;&gt;"",簡易版!H41,"")</f>
        <v/>
      </c>
      <c r="BN18" s="123" t="str">
        <f>IF(簡易版!K42&lt;&gt;"",簡易版!H42,"")</f>
        <v/>
      </c>
    </row>
    <row r="19" spans="34:66">
      <c r="AH19" s="548" t="s">
        <v>114</v>
      </c>
      <c r="AI19" s="548" t="s">
        <v>115</v>
      </c>
      <c r="AJ19" s="548" t="s">
        <v>116</v>
      </c>
      <c r="AK19" s="548" t="s">
        <v>117</v>
      </c>
      <c r="AL19" s="548" t="s">
        <v>118</v>
      </c>
      <c r="AM19" s="548" t="s">
        <v>119</v>
      </c>
      <c r="AN19" s="548" t="s">
        <v>120</v>
      </c>
      <c r="AO19" s="548" t="s">
        <v>121</v>
      </c>
      <c r="AP19" s="548" t="s">
        <v>122</v>
      </c>
      <c r="AQ19" s="548" t="s">
        <v>123</v>
      </c>
      <c r="AR19" s="548" t="s">
        <v>124</v>
      </c>
      <c r="AS19" s="548" t="s">
        <v>125</v>
      </c>
      <c r="AT19" s="548" t="s">
        <v>126</v>
      </c>
      <c r="AU19" s="548" t="s">
        <v>127</v>
      </c>
      <c r="AV19" s="548" t="s">
        <v>128</v>
      </c>
      <c r="AW19" s="548" t="s">
        <v>129</v>
      </c>
      <c r="AX19" s="548" t="s">
        <v>130</v>
      </c>
      <c r="AY19" s="548" t="s">
        <v>131</v>
      </c>
      <c r="AZ19" s="548" t="s">
        <v>132</v>
      </c>
      <c r="BA19" s="548" t="s">
        <v>133</v>
      </c>
      <c r="BB19" s="548" t="s">
        <v>134</v>
      </c>
      <c r="BC19" s="548" t="s">
        <v>135</v>
      </c>
      <c r="BD19" s="548" t="s">
        <v>136</v>
      </c>
      <c r="BE19" s="548" t="s">
        <v>137</v>
      </c>
      <c r="BF19" s="548" t="s">
        <v>138</v>
      </c>
      <c r="BH19" s="550" t="s">
        <v>186</v>
      </c>
      <c r="BI19" s="142" t="str">
        <f>IF(簡易版!O37&lt;&gt;"",簡易版!H37,"")</f>
        <v/>
      </c>
      <c r="BJ19" s="142" t="str">
        <f>IF(簡易版!O38&lt;&gt;"",簡易版!H38,"")</f>
        <v/>
      </c>
      <c r="BK19" s="142" t="str">
        <f>IF(簡易版!O39&lt;&gt;"",簡易版!H39,"")</f>
        <v/>
      </c>
      <c r="BL19" s="142" t="str">
        <f>IF(簡易版!O40&lt;&gt;"",簡易版!H40,"")</f>
        <v/>
      </c>
      <c r="BM19" s="142" t="str">
        <f>IF(簡易版!O41&lt;&gt;"",簡易版!H41,"")</f>
        <v/>
      </c>
      <c r="BN19" s="142" t="str">
        <f>IF(簡易版!O42&lt;&gt;"",簡易版!H42,"")</f>
        <v/>
      </c>
    </row>
    <row r="20" spans="34:66">
      <c r="AH20" s="549"/>
      <c r="AI20" s="549"/>
      <c r="AJ20" s="549"/>
      <c r="AK20" s="549"/>
      <c r="AL20" s="549"/>
      <c r="AM20" s="549"/>
      <c r="AN20" s="549"/>
      <c r="AO20" s="549"/>
      <c r="AP20" s="549"/>
      <c r="AQ20" s="549"/>
      <c r="AR20" s="549"/>
      <c r="AS20" s="549"/>
      <c r="AT20" s="549"/>
      <c r="AU20" s="549"/>
      <c r="AV20" s="549"/>
      <c r="AW20" s="549"/>
      <c r="AX20" s="549"/>
      <c r="AY20" s="549"/>
      <c r="AZ20" s="549"/>
      <c r="BA20" s="549"/>
      <c r="BB20" s="549"/>
      <c r="BC20" s="549"/>
      <c r="BD20" s="549"/>
      <c r="BE20" s="549"/>
      <c r="BF20" s="549"/>
      <c r="BH20" s="550"/>
      <c r="BI20" s="123" t="str">
        <f t="shared" ref="BI20:BJ20" si="6">IF(AND(BI19&lt;&gt;"",BI18=""),BI19,"")</f>
        <v/>
      </c>
      <c r="BJ20" s="123" t="str">
        <f t="shared" si="6"/>
        <v/>
      </c>
      <c r="BK20" s="123" t="str">
        <f>IF(AND(BK19&lt;&gt;"",BK18=""),BK19,"")</f>
        <v/>
      </c>
      <c r="BL20" s="123" t="str">
        <f>IF(AND(BL19&lt;&gt;"",BL18=""),BL19,"")</f>
        <v/>
      </c>
      <c r="BM20" s="123" t="str">
        <f>IF(AND(BM19&lt;&gt;"",BM18=""),BM19,"")</f>
        <v/>
      </c>
      <c r="BN20" s="123" t="str">
        <f t="shared" ref="BN20" si="7">IF(AND(BN19&lt;&gt;"",BN18=""),BN19,"")</f>
        <v/>
      </c>
    </row>
    <row r="21" spans="34:66">
      <c r="AH21" s="123" t="str">
        <f>IF(COUNTIF($BI$20:$BN$20,AH19)&gt;0,"●","")</f>
        <v/>
      </c>
      <c r="AI21" s="123" t="str">
        <f t="shared" ref="AI21:BE21" si="8">IF(COUNTIF($BI$20:$BN$20,AI19)&gt;0,"●","")</f>
        <v/>
      </c>
      <c r="AJ21" s="123" t="str">
        <f t="shared" si="8"/>
        <v/>
      </c>
      <c r="AK21" s="123" t="str">
        <f>IF(COUNTIF($BI$20:$BN$20,AK19)&gt;0,"●","")</f>
        <v/>
      </c>
      <c r="AL21" s="123" t="str">
        <f t="shared" si="8"/>
        <v/>
      </c>
      <c r="AM21" s="123" t="str">
        <f t="shared" si="8"/>
        <v/>
      </c>
      <c r="AN21" s="123" t="str">
        <f t="shared" si="8"/>
        <v/>
      </c>
      <c r="AO21" s="123" t="str">
        <f t="shared" si="8"/>
        <v/>
      </c>
      <c r="AP21" s="123" t="str">
        <f t="shared" si="8"/>
        <v/>
      </c>
      <c r="AQ21" s="123" t="str">
        <f t="shared" si="8"/>
        <v/>
      </c>
      <c r="AR21" s="123" t="str">
        <f t="shared" si="8"/>
        <v/>
      </c>
      <c r="AS21" s="123" t="str">
        <f t="shared" si="8"/>
        <v/>
      </c>
      <c r="AT21" s="123" t="str">
        <f t="shared" si="8"/>
        <v/>
      </c>
      <c r="AU21" s="123" t="str">
        <f t="shared" si="8"/>
        <v/>
      </c>
      <c r="AV21" s="123" t="str">
        <f t="shared" si="8"/>
        <v/>
      </c>
      <c r="AW21" s="123" t="str">
        <f t="shared" si="8"/>
        <v/>
      </c>
      <c r="AX21" s="123" t="str">
        <f t="shared" si="8"/>
        <v/>
      </c>
      <c r="AY21" s="123" t="str">
        <f t="shared" si="8"/>
        <v/>
      </c>
      <c r="AZ21" s="123" t="str">
        <f t="shared" si="8"/>
        <v/>
      </c>
      <c r="BA21" s="123" t="str">
        <f t="shared" si="8"/>
        <v/>
      </c>
      <c r="BB21" s="123" t="str">
        <f t="shared" si="8"/>
        <v/>
      </c>
      <c r="BC21" s="123" t="str">
        <f t="shared" si="8"/>
        <v/>
      </c>
      <c r="BD21" s="123" t="str">
        <f t="shared" si="8"/>
        <v/>
      </c>
      <c r="BE21" s="123" t="str">
        <f t="shared" si="8"/>
        <v/>
      </c>
      <c r="BF21" s="123" t="str">
        <f>IF(COUNTIF($BI$20:$BN$20,BF19)&gt;0,"●","")</f>
        <v/>
      </c>
    </row>
  </sheetData>
  <mergeCells count="110">
    <mergeCell ref="AX19:AX20"/>
    <mergeCell ref="AY19:AY20"/>
    <mergeCell ref="BE14:BE15"/>
    <mergeCell ref="BF14:BF15"/>
    <mergeCell ref="AZ14:AZ15"/>
    <mergeCell ref="BA14:BA15"/>
    <mergeCell ref="BB14:BB15"/>
    <mergeCell ref="BC14:BC15"/>
    <mergeCell ref="BD14:BD15"/>
    <mergeCell ref="AX14:AX15"/>
    <mergeCell ref="AY14:AY15"/>
    <mergeCell ref="AZ19:AZ20"/>
    <mergeCell ref="AH13:BF13"/>
    <mergeCell ref="AH14:AH15"/>
    <mergeCell ref="AI14:AI15"/>
    <mergeCell ref="AJ14:AJ15"/>
    <mergeCell ref="AK14:AK15"/>
    <mergeCell ref="AL14:AL15"/>
    <mergeCell ref="AM14:AM15"/>
    <mergeCell ref="AN14:AN15"/>
    <mergeCell ref="AO14:AO15"/>
    <mergeCell ref="AP14:AP15"/>
    <mergeCell ref="AQ14:AQ15"/>
    <mergeCell ref="AR14:AR15"/>
    <mergeCell ref="AS14:AS15"/>
    <mergeCell ref="AT14:AT15"/>
    <mergeCell ref="AU14:AU15"/>
    <mergeCell ref="AV14:AV15"/>
    <mergeCell ref="AW14:AW15"/>
    <mergeCell ref="BH19:BH20"/>
    <mergeCell ref="AH18:BF18"/>
    <mergeCell ref="AH19:AH20"/>
    <mergeCell ref="AI19:AI20"/>
    <mergeCell ref="AJ19:AJ20"/>
    <mergeCell ref="AK19:AK20"/>
    <mergeCell ref="AL19:AL20"/>
    <mergeCell ref="AM19:AM20"/>
    <mergeCell ref="AN19:AN20"/>
    <mergeCell ref="AO19:AO20"/>
    <mergeCell ref="AP19:AP20"/>
    <mergeCell ref="AQ19:AQ20"/>
    <mergeCell ref="AR19:AR20"/>
    <mergeCell ref="AS19:AS20"/>
    <mergeCell ref="AT19:AT20"/>
    <mergeCell ref="AU19:AU20"/>
    <mergeCell ref="BF19:BF20"/>
    <mergeCell ref="BA19:BA20"/>
    <mergeCell ref="BB19:BB20"/>
    <mergeCell ref="BC19:BC20"/>
    <mergeCell ref="BD19:BD20"/>
    <mergeCell ref="BE19:BE20"/>
    <mergeCell ref="AV19:AV20"/>
    <mergeCell ref="AW19:AW20"/>
    <mergeCell ref="Z5:Z6"/>
    <mergeCell ref="AA5:AA6"/>
    <mergeCell ref="AV5:AV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B5:AB6"/>
    <mergeCell ref="AB4:AC4"/>
    <mergeCell ref="AD4:AD6"/>
    <mergeCell ref="AE4:AE6"/>
    <mergeCell ref="AF4:AF6"/>
    <mergeCell ref="AG4:AG6"/>
    <mergeCell ref="AH4:BF4"/>
    <mergeCell ref="AC5:AC6"/>
    <mergeCell ref="AH5:AH6"/>
    <mergeCell ref="AI5:AI6"/>
    <mergeCell ref="AJ5:AJ6"/>
    <mergeCell ref="BC5:BC6"/>
    <mergeCell ref="BD5:BD6"/>
    <mergeCell ref="BE5:BE6"/>
    <mergeCell ref="BF5:BF6"/>
    <mergeCell ref="AW5:AW6"/>
    <mergeCell ref="AX5:AX6"/>
    <mergeCell ref="AY5:AY6"/>
    <mergeCell ref="AZ5:AZ6"/>
    <mergeCell ref="BA5:BA6"/>
    <mergeCell ref="BB5:BB6"/>
    <mergeCell ref="A4:B6"/>
    <mergeCell ref="W5:W6"/>
    <mergeCell ref="X5:X6"/>
    <mergeCell ref="Y5:Y6"/>
    <mergeCell ref="V4:Y4"/>
    <mergeCell ref="C4:C6"/>
    <mergeCell ref="E4:E6"/>
    <mergeCell ref="F4:F6"/>
    <mergeCell ref="G4:H4"/>
    <mergeCell ref="I4:I6"/>
    <mergeCell ref="G5:G6"/>
    <mergeCell ref="H5:H6"/>
    <mergeCell ref="J5:J6"/>
    <mergeCell ref="K5:K6"/>
    <mergeCell ref="M5:P5"/>
    <mergeCell ref="Q5:S5"/>
    <mergeCell ref="J4:K4"/>
    <mergeCell ref="L4:L6"/>
    <mergeCell ref="M4:S4"/>
    <mergeCell ref="T4:T6"/>
    <mergeCell ref="U4:U6"/>
    <mergeCell ref="D4:D6"/>
  </mergeCells>
  <phoneticPr fontId="3"/>
  <conditionalFormatting sqref="C7 E7 T7:U7 Z7:AC7">
    <cfRule type="expression" dxfId="5" priority="11">
      <formula>ISBLANK(C7)</formula>
    </cfRule>
  </conditionalFormatting>
  <conditionalFormatting sqref="L7">
    <cfRule type="expression" dxfId="4" priority="9">
      <formula>ISBLANK(L7)</formula>
    </cfRule>
  </conditionalFormatting>
  <conditionalFormatting sqref="O7">
    <cfRule type="expression" dxfId="3" priority="8">
      <formula>AND(LEN(N7)&gt;0, ISBLANK(O7))</formula>
    </cfRule>
  </conditionalFormatting>
  <conditionalFormatting sqref="P7">
    <cfRule type="expression" dxfId="2" priority="12">
      <formula>ISBLANK(A1)</formula>
    </cfRule>
  </conditionalFormatting>
  <conditionalFormatting sqref="AD7">
    <cfRule type="expression" dxfId="1" priority="6">
      <formula>ISBLANK($AD$7)</formula>
    </cfRule>
  </conditionalFormatting>
  <conditionalFormatting sqref="AG7">
    <cfRule type="expression" dxfId="0" priority="2">
      <formula>ISBLANK(AG7)</formula>
    </cfRule>
  </conditionalFormatting>
  <pageMargins left="0.7" right="0.7" top="0.75" bottom="0.75" header="0.3" footer="0.3"/>
  <pageSetup paperSize="9" scale="1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CECAE9E-4E3D-4F06-BAD2-E56BF701227C}">
          <x14:formula1>
            <xm:f>データ!$B$2:$B$5</xm:f>
          </x14:formula1>
          <xm:sqref>E7</xm:sqref>
        </x14:dataValidation>
        <x14:dataValidation type="list" allowBlank="1" showInputMessage="1" showErrorMessage="1" xr:uid="{FCD4453A-AEB2-4E85-9DFB-06DB24E1DF21}">
          <x14:formula1>
            <xm:f>データ!$B$7:$B$8</xm:f>
          </x14:formula1>
          <xm:sqref>L7</xm:sqref>
        </x14:dataValidation>
        <x14:dataValidation type="list" allowBlank="1" showInputMessage="1" showErrorMessage="1" xr:uid="{142CE568-A2B3-411C-A7E2-748DFD848407}">
          <x14:formula1>
            <xm:f>データ!$C$7:$C$8</xm:f>
          </x14:formula1>
          <xm:sqref>O7 AD7 AG7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164F6-B399-4E41-A381-3F6E560FCB88}">
  <sheetPr codeName="Sheet3"/>
  <dimension ref="B2:Q36"/>
  <sheetViews>
    <sheetView topLeftCell="A2" workbookViewId="0">
      <selection activeCell="C9" sqref="C9"/>
    </sheetView>
  </sheetViews>
  <sheetFormatPr defaultRowHeight="13"/>
  <cols>
    <col min="2" max="2" width="22.59765625" customWidth="1"/>
  </cols>
  <sheetData>
    <row r="2" spans="2:3">
      <c r="B2" s="93" t="s">
        <v>148</v>
      </c>
    </row>
    <row r="3" spans="2:3">
      <c r="B3" s="93" t="s">
        <v>149</v>
      </c>
    </row>
    <row r="4" spans="2:3" ht="34" customHeight="1">
      <c r="B4" s="93" t="s">
        <v>150</v>
      </c>
    </row>
    <row r="5" spans="2:3" ht="39.5" customHeight="1">
      <c r="B5" s="93" t="s">
        <v>151</v>
      </c>
    </row>
    <row r="7" spans="2:3">
      <c r="B7" s="94" t="s">
        <v>146</v>
      </c>
      <c r="C7" s="94" t="s">
        <v>272</v>
      </c>
    </row>
    <row r="8" spans="2:3">
      <c r="B8" s="94" t="s">
        <v>152</v>
      </c>
      <c r="C8" s="94" t="s">
        <v>273</v>
      </c>
    </row>
    <row r="11" spans="2:3">
      <c r="B11" t="s">
        <v>153</v>
      </c>
    </row>
    <row r="12" spans="2:3">
      <c r="B12" t="s">
        <v>154</v>
      </c>
    </row>
    <row r="13" spans="2:3">
      <c r="B13" t="s">
        <v>147</v>
      </c>
    </row>
    <row r="14" spans="2:3">
      <c r="B14" t="s">
        <v>155</v>
      </c>
    </row>
    <row r="15" spans="2:3">
      <c r="B15" t="s">
        <v>156</v>
      </c>
    </row>
    <row r="16" spans="2:3">
      <c r="B16" t="s">
        <v>157</v>
      </c>
    </row>
    <row r="17" spans="2:17">
      <c r="B17" t="s">
        <v>158</v>
      </c>
    </row>
    <row r="18" spans="2:17">
      <c r="B18" t="s">
        <v>159</v>
      </c>
    </row>
    <row r="22" spans="2:17">
      <c r="B22" s="117" t="s">
        <v>258</v>
      </c>
      <c r="D22" s="94" t="s">
        <v>265</v>
      </c>
    </row>
    <row r="23" spans="2:17" ht="14">
      <c r="B23" s="181" t="s">
        <v>243</v>
      </c>
      <c r="D23" s="181" t="s">
        <v>266</v>
      </c>
      <c r="F23" s="181"/>
      <c r="H23" s="181"/>
      <c r="I23" s="181"/>
      <c r="J23" s="180"/>
      <c r="K23" s="117"/>
      <c r="L23" s="181"/>
      <c r="M23" s="181"/>
      <c r="N23" s="117"/>
      <c r="O23" s="180"/>
      <c r="P23" s="181"/>
      <c r="Q23" s="181"/>
    </row>
    <row r="24" spans="2:17" ht="14">
      <c r="B24" s="117" t="s">
        <v>246</v>
      </c>
      <c r="D24" s="117" t="s">
        <v>267</v>
      </c>
      <c r="E24" s="181"/>
      <c r="F24" s="117"/>
      <c r="G24" s="117"/>
      <c r="H24" s="180"/>
      <c r="I24" s="117"/>
      <c r="J24" s="181"/>
      <c r="K24" s="181"/>
      <c r="L24" s="117"/>
      <c r="M24" s="181"/>
      <c r="N24" s="181"/>
      <c r="O24" s="180"/>
      <c r="P24" s="117"/>
      <c r="Q24" s="180"/>
    </row>
    <row r="25" spans="2:17">
      <c r="B25" s="117" t="s">
        <v>255</v>
      </c>
      <c r="C25" s="117"/>
      <c r="D25" s="189" t="s">
        <v>268</v>
      </c>
      <c r="E25" s="117"/>
      <c r="F25" s="189"/>
      <c r="G25" s="189"/>
      <c r="H25" s="189"/>
      <c r="I25" s="189"/>
      <c r="J25" s="189"/>
      <c r="K25" s="189"/>
      <c r="L25" s="189"/>
      <c r="M25" s="117"/>
      <c r="N25" s="189"/>
      <c r="O25" s="189"/>
      <c r="P25" s="189"/>
      <c r="Q25" s="189"/>
    </row>
    <row r="26" spans="2:17">
      <c r="B26" s="117" t="s">
        <v>256</v>
      </c>
    </row>
    <row r="27" spans="2:17">
      <c r="B27" s="117" t="s">
        <v>257</v>
      </c>
    </row>
    <row r="28" spans="2:17">
      <c r="B28" s="117" t="s">
        <v>254</v>
      </c>
    </row>
    <row r="29" spans="2:17">
      <c r="B29" s="117" t="s">
        <v>247</v>
      </c>
    </row>
    <row r="30" spans="2:17">
      <c r="B30" s="117" t="s">
        <v>247</v>
      </c>
    </row>
    <row r="31" spans="2:17">
      <c r="B31" s="117" t="s">
        <v>248</v>
      </c>
    </row>
    <row r="32" spans="2:17">
      <c r="B32" s="117" t="s">
        <v>245</v>
      </c>
    </row>
    <row r="33" spans="2:2">
      <c r="B33" s="117" t="s">
        <v>250</v>
      </c>
    </row>
    <row r="34" spans="2:2">
      <c r="B34" s="189" t="s">
        <v>251</v>
      </c>
    </row>
    <row r="35" spans="2:2">
      <c r="B35" s="189" t="s">
        <v>252</v>
      </c>
    </row>
    <row r="36" spans="2:2">
      <c r="B36" s="189" t="s">
        <v>253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簡易版</vt:lpstr>
      <vt:lpstr>記載例・注意事項</vt:lpstr>
      <vt:lpstr>試算シート(参考）</vt:lpstr>
      <vt:lpstr>認定整理表</vt:lpstr>
      <vt:lpstr>データ</vt:lpstr>
      <vt:lpstr>簡易版!Print_Area</vt:lpstr>
      <vt:lpstr>記載例・注意事項!Print_Area</vt:lpstr>
      <vt:lpstr>認定整理表!Print_Area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2020-04-02T07:37:55Z</dcterms:created>
  <dcterms:modified xsi:type="dcterms:W3CDTF">2026-04-10T07:38:47Z</dcterms:modified>
</cp:coreProperties>
</file>