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6" activeTab="2"/>
  </bookViews>
  <sheets>
    <sheet name="1　計算シートの使い方" sheetId="8" r:id="rId1"/>
    <sheet name="２　計算シート" sheetId="7" r:id="rId2"/>
    <sheet name="（参考）肥効率" sheetId="2" r:id="rId3"/>
  </sheets>
  <definedNames>
    <definedName name="_xlnm.Print_Area" localSheetId="2">'（参考）肥効率'!$B$1:$E$11</definedName>
    <definedName name="_xlnm.Print_Area" localSheetId="0">'1　計算シートの使い方'!$A$1:$M$49</definedName>
    <definedName name="_xlnm.Print_Area" localSheetId="1">'２　計算シート'!$A$1:$F$48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8" l="1"/>
  <c r="C16" i="8"/>
  <c r="B16" i="8"/>
  <c r="D16" i="7"/>
  <c r="C16" i="7"/>
  <c r="B16" i="7"/>
  <c r="D24" i="8" l="1"/>
  <c r="C24" i="8"/>
  <c r="C29" i="8" s="1"/>
  <c r="B24" i="8"/>
  <c r="B29" i="8" s="1"/>
  <c r="D29" i="8"/>
  <c r="D24" i="7" l="1"/>
  <c r="C24" i="7"/>
  <c r="B24" i="7"/>
  <c r="C29" i="7" l="1"/>
  <c r="B29" i="7"/>
  <c r="D29" i="7"/>
</calcChain>
</file>

<file path=xl/sharedStrings.xml><?xml version="1.0" encoding="utf-8"?>
<sst xmlns="http://schemas.openxmlformats.org/spreadsheetml/2006/main" count="65" uniqueCount="41">
  <si>
    <t>牛ふん堆肥</t>
    <rPh sb="0" eb="1">
      <t>ギュウ</t>
    </rPh>
    <rPh sb="3" eb="5">
      <t>タイヒ</t>
    </rPh>
    <phoneticPr fontId="1"/>
  </si>
  <si>
    <t>豚ぷん堆肥</t>
    <rPh sb="0" eb="1">
      <t>トン</t>
    </rPh>
    <rPh sb="3" eb="5">
      <t>タイヒ</t>
    </rPh>
    <phoneticPr fontId="1"/>
  </si>
  <si>
    <t>鶏ふん堆肥</t>
    <rPh sb="0" eb="1">
      <t>ケイ</t>
    </rPh>
    <rPh sb="3" eb="5">
      <t>タイヒ</t>
    </rPh>
    <phoneticPr fontId="1"/>
  </si>
  <si>
    <t>牛ふんオガクズ堆肥</t>
    <rPh sb="0" eb="1">
      <t>ギュウ</t>
    </rPh>
    <rPh sb="7" eb="9">
      <t>タイヒ</t>
    </rPh>
    <phoneticPr fontId="1"/>
  </si>
  <si>
    <t>牛ふんもみがら堆肥</t>
    <rPh sb="0" eb="1">
      <t>ギュウ</t>
    </rPh>
    <rPh sb="7" eb="9">
      <t>タイヒ</t>
    </rPh>
    <phoneticPr fontId="1"/>
  </si>
  <si>
    <t>牛ふん稲わら堆肥</t>
    <rPh sb="0" eb="1">
      <t>ギュウ</t>
    </rPh>
    <rPh sb="3" eb="4">
      <t>イナ</t>
    </rPh>
    <rPh sb="6" eb="8">
      <t>タイヒ</t>
    </rPh>
    <phoneticPr fontId="1"/>
  </si>
  <si>
    <t>豚ぷんオガクズ堆肥</t>
    <rPh sb="0" eb="1">
      <t>トン</t>
    </rPh>
    <rPh sb="7" eb="9">
      <t>タイヒ</t>
    </rPh>
    <phoneticPr fontId="1"/>
  </si>
  <si>
    <t>豚ぷんもみがら堆肥</t>
    <rPh sb="0" eb="1">
      <t>トン</t>
    </rPh>
    <rPh sb="7" eb="9">
      <t>タイヒ</t>
    </rPh>
    <phoneticPr fontId="1"/>
  </si>
  <si>
    <t>鶏ふんオガクズ堆肥</t>
    <rPh sb="0" eb="1">
      <t>ケイ</t>
    </rPh>
    <rPh sb="7" eb="9">
      <t>タイヒ</t>
    </rPh>
    <phoneticPr fontId="1"/>
  </si>
  <si>
    <t>堆肥の肥効率の目安</t>
    <rPh sb="0" eb="2">
      <t>タイヒ</t>
    </rPh>
    <rPh sb="3" eb="4">
      <t>ヒ</t>
    </rPh>
    <rPh sb="4" eb="6">
      <t>コウリツ</t>
    </rPh>
    <rPh sb="7" eb="9">
      <t>メヤス</t>
    </rPh>
    <phoneticPr fontId="1"/>
  </si>
  <si>
    <t>窒素</t>
    <rPh sb="0" eb="2">
      <t>チッソ</t>
    </rPh>
    <phoneticPr fontId="1"/>
  </si>
  <si>
    <t>りん酸</t>
    <rPh sb="2" eb="3">
      <t>サン</t>
    </rPh>
    <phoneticPr fontId="1"/>
  </si>
  <si>
    <t>加里</t>
    <rPh sb="0" eb="2">
      <t>カリ</t>
    </rPh>
    <phoneticPr fontId="1"/>
  </si>
  <si>
    <t>栃木県畜産酪農研究センター</t>
    <rPh sb="0" eb="3">
      <t>トチギケン</t>
    </rPh>
    <rPh sb="3" eb="5">
      <t>チクサン</t>
    </rPh>
    <rPh sb="5" eb="7">
      <t>ラクノウ</t>
    </rPh>
    <rPh sb="7" eb="9">
      <t>ケンキュウ</t>
    </rPh>
    <phoneticPr fontId="1"/>
  </si>
  <si>
    <t>水分含有量（%）</t>
    <rPh sb="0" eb="2">
      <t>スイブン</t>
    </rPh>
    <rPh sb="2" eb="5">
      <t>ガンユウリョウ</t>
    </rPh>
    <phoneticPr fontId="1"/>
  </si>
  <si>
    <t>窒素全量(%)</t>
    <rPh sb="0" eb="2">
      <t>チッソ</t>
    </rPh>
    <rPh sb="2" eb="4">
      <t>ゼンリョウ</t>
    </rPh>
    <phoneticPr fontId="1"/>
  </si>
  <si>
    <t>りん酸全量(%)</t>
    <rPh sb="2" eb="3">
      <t>サン</t>
    </rPh>
    <rPh sb="3" eb="5">
      <t>ゼンリョウ</t>
    </rPh>
    <phoneticPr fontId="1"/>
  </si>
  <si>
    <t>加里全量(%)</t>
    <rPh sb="0" eb="2">
      <t>カリ</t>
    </rPh>
    <rPh sb="2" eb="4">
      <t>ゼンリョウ</t>
    </rPh>
    <phoneticPr fontId="1"/>
  </si>
  <si>
    <t>窒素全量(kg)</t>
    <rPh sb="0" eb="2">
      <t>チッソ</t>
    </rPh>
    <rPh sb="2" eb="4">
      <t>ゼンリョウ</t>
    </rPh>
    <phoneticPr fontId="1"/>
  </si>
  <si>
    <t>りん酸全量(kg)</t>
    <rPh sb="2" eb="3">
      <t>サン</t>
    </rPh>
    <rPh sb="3" eb="5">
      <t>ゼンリョウ</t>
    </rPh>
    <phoneticPr fontId="1"/>
  </si>
  <si>
    <t>加里全量(kg)</t>
    <rPh sb="0" eb="2">
      <t>カリ</t>
    </rPh>
    <rPh sb="2" eb="4">
      <t>ゼンリョウ</t>
    </rPh>
    <phoneticPr fontId="1"/>
  </si>
  <si>
    <t>窒素全量（%）</t>
    <rPh sb="0" eb="2">
      <t>チッソ</t>
    </rPh>
    <rPh sb="2" eb="4">
      <t>ゼンリョウ</t>
    </rPh>
    <phoneticPr fontId="1"/>
  </si>
  <si>
    <t>りん酸全量（%）</t>
    <rPh sb="2" eb="3">
      <t>サン</t>
    </rPh>
    <rPh sb="3" eb="5">
      <t>ゼンリョウ</t>
    </rPh>
    <phoneticPr fontId="1"/>
  </si>
  <si>
    <t>加里全量（%）</t>
    <rPh sb="0" eb="2">
      <t>カリ</t>
    </rPh>
    <rPh sb="2" eb="4">
      <t>ゼンリョウ</t>
    </rPh>
    <phoneticPr fontId="1"/>
  </si>
  <si>
    <t>窒素全量（kg）</t>
    <rPh sb="0" eb="2">
      <t>チッソ</t>
    </rPh>
    <rPh sb="2" eb="4">
      <t>ゼンリョウ</t>
    </rPh>
    <phoneticPr fontId="1"/>
  </si>
  <si>
    <t>りん酸全量（kg）</t>
    <rPh sb="2" eb="3">
      <t>サン</t>
    </rPh>
    <rPh sb="3" eb="5">
      <t>ゼンリョウ</t>
    </rPh>
    <phoneticPr fontId="1"/>
  </si>
  <si>
    <t>加里全量（kg）</t>
    <rPh sb="0" eb="2">
      <t>カリ</t>
    </rPh>
    <rPh sb="2" eb="4">
      <t>ゼンリョウ</t>
    </rPh>
    <phoneticPr fontId="1"/>
  </si>
  <si>
    <t>使う堆肥</t>
    <rPh sb="0" eb="1">
      <t>ツカ</t>
    </rPh>
    <rPh sb="2" eb="4">
      <t>タイヒ</t>
    </rPh>
    <phoneticPr fontId="1"/>
  </si>
  <si>
    <t>２　使う堆肥の種類により肥効率が異なるため、下の赤枠内から用いる堆肥を選んでく
　　ださい。</t>
    <rPh sb="2" eb="3">
      <t>ツカ</t>
    </rPh>
    <rPh sb="4" eb="6">
      <t>タイヒ</t>
    </rPh>
    <rPh sb="7" eb="9">
      <t>シュルイ</t>
    </rPh>
    <rPh sb="12" eb="13">
      <t>ヒ</t>
    </rPh>
    <rPh sb="13" eb="14">
      <t>コウ</t>
    </rPh>
    <rPh sb="14" eb="15">
      <t>リツ</t>
    </rPh>
    <rPh sb="16" eb="17">
      <t>コト</t>
    </rPh>
    <rPh sb="22" eb="23">
      <t>シタ</t>
    </rPh>
    <rPh sb="24" eb="25">
      <t>アカ</t>
    </rPh>
    <rPh sb="25" eb="26">
      <t>ワク</t>
    </rPh>
    <rPh sb="26" eb="27">
      <t>ナイ</t>
    </rPh>
    <rPh sb="29" eb="30">
      <t>モチ</t>
    </rPh>
    <rPh sb="32" eb="34">
      <t>タイヒ</t>
    </rPh>
    <rPh sb="35" eb="36">
      <t>エラ</t>
    </rPh>
    <phoneticPr fontId="1"/>
  </si>
  <si>
    <t>堆肥に含まれる肥料成分計算シート</t>
    <rPh sb="0" eb="2">
      <t>タイヒ</t>
    </rPh>
    <rPh sb="3" eb="4">
      <t>フク</t>
    </rPh>
    <rPh sb="7" eb="9">
      <t>ヒリョウ</t>
    </rPh>
    <rPh sb="9" eb="11">
      <t>セイブン</t>
    </rPh>
    <rPh sb="11" eb="13">
      <t>ケイサン</t>
    </rPh>
    <phoneticPr fontId="1"/>
  </si>
  <si>
    <t xml:space="preserve"> </t>
    <phoneticPr fontId="1"/>
  </si>
  <si>
    <t>１　堆肥の成分表から、下の赤枠に転記してください。</t>
    <rPh sb="2" eb="4">
      <t>タイヒ</t>
    </rPh>
    <rPh sb="5" eb="7">
      <t>セイブン</t>
    </rPh>
    <rPh sb="7" eb="8">
      <t>ヒョウ</t>
    </rPh>
    <rPh sb="11" eb="12">
      <t>シタ</t>
    </rPh>
    <rPh sb="13" eb="14">
      <t>アカ</t>
    </rPh>
    <rPh sb="14" eb="15">
      <t>ワク</t>
    </rPh>
    <rPh sb="16" eb="18">
      <t>テンキ</t>
    </rPh>
    <phoneticPr fontId="1"/>
  </si>
  <si>
    <t>　堆肥１トン中に含まれる量が下の枠に表示されます。</t>
    <rPh sb="1" eb="3">
      <t>タイヒ</t>
    </rPh>
    <rPh sb="6" eb="7">
      <t>チュウ</t>
    </rPh>
    <rPh sb="8" eb="9">
      <t>フク</t>
    </rPh>
    <rPh sb="12" eb="13">
      <t>リョウ</t>
    </rPh>
    <rPh sb="14" eb="15">
      <t>シタ</t>
    </rPh>
    <rPh sb="16" eb="17">
      <t>ワク</t>
    </rPh>
    <rPh sb="18" eb="20">
      <t>ヒョウジ</t>
    </rPh>
    <phoneticPr fontId="1"/>
  </si>
  <si>
    <t>３　堆肥１トン施用すると、化成肥料と同等の効果が期待できる量（化成肥料相当量）</t>
    <rPh sb="2" eb="4">
      <t>タイヒ</t>
    </rPh>
    <rPh sb="7" eb="9">
      <t>セヨウ</t>
    </rPh>
    <rPh sb="13" eb="15">
      <t>カセイ</t>
    </rPh>
    <rPh sb="15" eb="17">
      <t>ヒリョウ</t>
    </rPh>
    <rPh sb="18" eb="20">
      <t>ドウトウ</t>
    </rPh>
    <rPh sb="21" eb="23">
      <t>コウカ</t>
    </rPh>
    <rPh sb="24" eb="26">
      <t>キタイ</t>
    </rPh>
    <rPh sb="29" eb="30">
      <t>リョウ</t>
    </rPh>
    <rPh sb="31" eb="33">
      <t>カセイ</t>
    </rPh>
    <rPh sb="33" eb="35">
      <t>ヒリョウ</t>
    </rPh>
    <rPh sb="35" eb="38">
      <t>ソウトウリョウ</t>
    </rPh>
    <phoneticPr fontId="1"/>
  </si>
  <si>
    <t>窒素全量</t>
    <rPh sb="0" eb="2">
      <t>チッソ</t>
    </rPh>
    <rPh sb="2" eb="4">
      <t>ゼンリョウ</t>
    </rPh>
    <phoneticPr fontId="1"/>
  </si>
  <si>
    <t>りん酸全量</t>
    <rPh sb="2" eb="3">
      <t>サン</t>
    </rPh>
    <rPh sb="3" eb="5">
      <t>ゼンリョウ</t>
    </rPh>
    <phoneticPr fontId="1"/>
  </si>
  <si>
    <t>加里全量</t>
    <rPh sb="0" eb="2">
      <t>カリ</t>
    </rPh>
    <rPh sb="2" eb="4">
      <t>ゼンリョウ</t>
    </rPh>
    <phoneticPr fontId="1"/>
  </si>
  <si>
    <r>
      <t>※成分表記が</t>
    </r>
    <r>
      <rPr>
        <u/>
        <sz val="12"/>
        <color theme="1"/>
        <rFont val="HGS創英角ﾎﾟｯﾌﾟ体"/>
        <family val="3"/>
        <charset val="128"/>
      </rPr>
      <t>現物</t>
    </r>
    <r>
      <rPr>
        <sz val="12"/>
        <color theme="1"/>
        <rFont val="HGS創英角ﾎﾟｯﾌﾟ体"/>
        <family val="3"/>
        <charset val="128"/>
      </rPr>
      <t>の場合は</t>
    </r>
    <r>
      <rPr>
        <u/>
        <sz val="12"/>
        <color theme="1"/>
        <rFont val="HGS創英角ﾎﾟｯﾌﾟ体"/>
        <family val="3"/>
        <charset val="128"/>
      </rPr>
      <t>窒素全量・りん酸全量・加里全量を</t>
    </r>
    <r>
      <rPr>
        <sz val="12"/>
        <color theme="1"/>
        <rFont val="HGS創英角ﾎﾟｯﾌﾟ体"/>
        <family val="3"/>
        <charset val="128"/>
      </rPr>
      <t>入力
（窒素全量1.3％の場合は「1.3」と入力）</t>
    </r>
    <rPh sb="1" eb="3">
      <t>セイブン</t>
    </rPh>
    <rPh sb="3" eb="5">
      <t>ヒョウキ</t>
    </rPh>
    <rPh sb="6" eb="8">
      <t>ゲンブツ</t>
    </rPh>
    <rPh sb="9" eb="11">
      <t>バアイ</t>
    </rPh>
    <rPh sb="12" eb="14">
      <t>チッソ</t>
    </rPh>
    <rPh sb="14" eb="16">
      <t>ゼンリョウ</t>
    </rPh>
    <rPh sb="19" eb="20">
      <t>サン</t>
    </rPh>
    <rPh sb="20" eb="22">
      <t>ゼンリョウ</t>
    </rPh>
    <rPh sb="23" eb="25">
      <t>カリ</t>
    </rPh>
    <rPh sb="25" eb="27">
      <t>ゼンリョウ</t>
    </rPh>
    <rPh sb="28" eb="30">
      <t>ニュウリョク</t>
    </rPh>
    <rPh sb="32" eb="34">
      <t>チッソ</t>
    </rPh>
    <rPh sb="34" eb="36">
      <t>ゼンリョウ</t>
    </rPh>
    <rPh sb="41" eb="43">
      <t>バアイ</t>
    </rPh>
    <rPh sb="50" eb="52">
      <t>ニュウリョク</t>
    </rPh>
    <phoneticPr fontId="1"/>
  </si>
  <si>
    <r>
      <t>※成分表記が</t>
    </r>
    <r>
      <rPr>
        <u/>
        <sz val="12"/>
        <color theme="1"/>
        <rFont val="HGS創英角ﾎﾟｯﾌﾟ体"/>
        <family val="3"/>
        <charset val="128"/>
      </rPr>
      <t>乾物</t>
    </r>
    <r>
      <rPr>
        <sz val="12"/>
        <color theme="1"/>
        <rFont val="HGS創英角ﾎﾟｯﾌﾟ体"/>
        <family val="3"/>
        <charset val="128"/>
      </rPr>
      <t>の場合は</t>
    </r>
    <r>
      <rPr>
        <u/>
        <sz val="12"/>
        <color theme="1"/>
        <rFont val="HGS創英角ﾎﾟｯﾌﾟ体"/>
        <family val="3"/>
        <charset val="128"/>
      </rPr>
      <t>水分含有量も併せて入力</t>
    </r>
    <r>
      <rPr>
        <sz val="12"/>
        <color theme="1"/>
        <rFont val="HGS創英角ﾎﾟｯﾌﾟ体"/>
        <family val="3"/>
        <charset val="128"/>
      </rPr>
      <t>（水分50％の場合は「50」と入力）</t>
    </r>
    <rPh sb="1" eb="3">
      <t>セイブン</t>
    </rPh>
    <rPh sb="3" eb="5">
      <t>ヒョウキ</t>
    </rPh>
    <rPh sb="6" eb="8">
      <t>カンブツ</t>
    </rPh>
    <rPh sb="9" eb="11">
      <t>バアイ</t>
    </rPh>
    <rPh sb="12" eb="14">
      <t>スイブン</t>
    </rPh>
    <rPh sb="14" eb="17">
      <t>ガンユウリョウ</t>
    </rPh>
    <rPh sb="18" eb="19">
      <t>アワ</t>
    </rPh>
    <rPh sb="21" eb="23">
      <t>ニュウリョク</t>
    </rPh>
    <phoneticPr fontId="1"/>
  </si>
  <si>
    <t>※堆肥による窒素成分の化学肥料代替率は30％を限度としてください。</t>
    <rPh sb="1" eb="3">
      <t>タイヒ</t>
    </rPh>
    <rPh sb="6" eb="8">
      <t>チッソ</t>
    </rPh>
    <rPh sb="8" eb="10">
      <t>セイブン</t>
    </rPh>
    <rPh sb="11" eb="13">
      <t>カガク</t>
    </rPh>
    <rPh sb="13" eb="15">
      <t>ヒリョウ</t>
    </rPh>
    <rPh sb="15" eb="17">
      <t>ダイタイ</t>
    </rPh>
    <rPh sb="17" eb="18">
      <t>リツ</t>
    </rPh>
    <rPh sb="23" eb="25">
      <t>ゲンド</t>
    </rPh>
    <phoneticPr fontId="1"/>
  </si>
  <si>
    <t>令和４（2022）年７月５日</t>
    <rPh sb="0" eb="2">
      <t>レイワ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</si>
</sst>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u/>
      <sz val="12"/>
      <color theme="1"/>
      <name val="HGS創英角ﾎﾟｯﾌﾟ体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3" xfId="0" applyFont="1" applyBorder="1" applyAlignment="1">
      <alignment horizontal="right" vertical="center"/>
    </xf>
    <xf numFmtId="0" fontId="3" fillId="0" borderId="1" xfId="0" applyFont="1" applyBorder="1"/>
    <xf numFmtId="176" fontId="3" fillId="0" borderId="1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9" fontId="3" fillId="0" borderId="1" xfId="0" applyNumberFormat="1" applyFont="1" applyBorder="1"/>
    <xf numFmtId="9" fontId="3" fillId="0" borderId="0" xfId="0" applyNumberFormat="1" applyFont="1"/>
    <xf numFmtId="0" fontId="3" fillId="0" borderId="1" xfId="0" applyFont="1" applyBorder="1" applyAlignment="1">
      <alignment horizontal="right"/>
    </xf>
    <xf numFmtId="176" fontId="3" fillId="2" borderId="4" xfId="0" applyNumberFormat="1" applyFont="1" applyFill="1" applyBorder="1"/>
    <xf numFmtId="0" fontId="5" fillId="0" borderId="0" xfId="0" applyFont="1" applyFill="1" applyBorder="1"/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/>
    </xf>
    <xf numFmtId="0" fontId="7" fillId="0" borderId="0" xfId="0" applyFont="1"/>
    <xf numFmtId="0" fontId="9" fillId="3" borderId="1" xfId="0" applyFont="1" applyFill="1" applyBorder="1" applyAlignment="1">
      <alignment horizontal="right"/>
    </xf>
    <xf numFmtId="176" fontId="9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9" fontId="0" fillId="0" borderId="7" xfId="0" applyNumberFormat="1" applyBorder="1"/>
    <xf numFmtId="0" fontId="0" fillId="0" borderId="8" xfId="0" applyBorder="1"/>
    <xf numFmtId="9" fontId="0" fillId="0" borderId="9" xfId="0" applyNumberFormat="1" applyBorder="1"/>
    <xf numFmtId="0" fontId="0" fillId="0" borderId="10" xfId="0" applyBorder="1"/>
    <xf numFmtId="9" fontId="0" fillId="0" borderId="1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11</xdr:row>
      <xdr:rowOff>57150</xdr:rowOff>
    </xdr:from>
    <xdr:to>
      <xdr:col>1</xdr:col>
      <xdr:colOff>1019175</xdr:colOff>
      <xdr:row>13</xdr:row>
      <xdr:rowOff>9525</xdr:rowOff>
    </xdr:to>
    <xdr:sp macro="" textlink="">
      <xdr:nvSpPr>
        <xdr:cNvPr id="2" name="下矢印 1"/>
        <xdr:cNvSpPr/>
      </xdr:nvSpPr>
      <xdr:spPr>
        <a:xfrm>
          <a:off x="857250" y="1905000"/>
          <a:ext cx="295275" cy="3143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24</xdr:row>
      <xdr:rowOff>38100</xdr:rowOff>
    </xdr:from>
    <xdr:to>
      <xdr:col>1</xdr:col>
      <xdr:colOff>485775</xdr:colOff>
      <xdr:row>26</xdr:row>
      <xdr:rowOff>0</xdr:rowOff>
    </xdr:to>
    <xdr:sp macro="" textlink="">
      <xdr:nvSpPr>
        <xdr:cNvPr id="3" name="下矢印 2"/>
        <xdr:cNvSpPr/>
      </xdr:nvSpPr>
      <xdr:spPr>
        <a:xfrm>
          <a:off x="323850" y="4257675"/>
          <a:ext cx="295275" cy="3238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723900</xdr:colOff>
      <xdr:row>16</xdr:row>
      <xdr:rowOff>47625</xdr:rowOff>
    </xdr:from>
    <xdr:to>
      <xdr:col>1</xdr:col>
      <xdr:colOff>1019175</xdr:colOff>
      <xdr:row>18</xdr:row>
      <xdr:rowOff>0</xdr:rowOff>
    </xdr:to>
    <xdr:sp macro="" textlink="">
      <xdr:nvSpPr>
        <xdr:cNvPr id="4" name="下矢印 3"/>
        <xdr:cNvSpPr/>
      </xdr:nvSpPr>
      <xdr:spPr>
        <a:xfrm>
          <a:off x="857250" y="2800350"/>
          <a:ext cx="295275" cy="3143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34</xdr:row>
      <xdr:rowOff>0</xdr:rowOff>
    </xdr:from>
    <xdr:to>
      <xdr:col>2</xdr:col>
      <xdr:colOff>1371600</xdr:colOff>
      <xdr:row>37</xdr:row>
      <xdr:rowOff>9525</xdr:rowOff>
    </xdr:to>
    <xdr:grpSp>
      <xdr:nvGrpSpPr>
        <xdr:cNvPr id="5" name="グループ化 4"/>
        <xdr:cNvGrpSpPr/>
      </xdr:nvGrpSpPr>
      <xdr:grpSpPr>
        <a:xfrm>
          <a:off x="177165" y="6393180"/>
          <a:ext cx="2520315" cy="512445"/>
          <a:chOff x="123825" y="5324475"/>
          <a:chExt cx="2524125" cy="523875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180974" y="5429250"/>
            <a:ext cx="2466976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堆肥１トンってどのくらいの量なの？？</a:t>
            </a:r>
          </a:p>
        </xdr:txBody>
      </xdr:sp>
      <xdr:sp macro="" textlink="">
        <xdr:nvSpPr>
          <xdr:cNvPr id="7" name="フレーム 6"/>
          <xdr:cNvSpPr/>
        </xdr:nvSpPr>
        <xdr:spPr>
          <a:xfrm>
            <a:off x="123825" y="5324475"/>
            <a:ext cx="2505075" cy="52387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3</xdr:col>
      <xdr:colOff>279399</xdr:colOff>
      <xdr:row>37</xdr:row>
      <xdr:rowOff>1</xdr:rowOff>
    </xdr:from>
    <xdr:to>
      <xdr:col>5</xdr:col>
      <xdr:colOff>581024</xdr:colOff>
      <xdr:row>46</xdr:row>
      <xdr:rowOff>57151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99" y="5810251"/>
          <a:ext cx="284480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76199</xdr:colOff>
      <xdr:row>39</xdr:row>
      <xdr:rowOff>9526</xdr:rowOff>
    </xdr:from>
    <xdr:to>
      <xdr:col>3</xdr:col>
      <xdr:colOff>247650</xdr:colOff>
      <xdr:row>45</xdr:row>
      <xdr:rowOff>123825</xdr:rowOff>
    </xdr:to>
    <xdr:sp macro="" textlink="">
      <xdr:nvSpPr>
        <xdr:cNvPr id="9" name="テキスト ボックス 8"/>
        <xdr:cNvSpPr txBox="1"/>
      </xdr:nvSpPr>
      <xdr:spPr>
        <a:xfrm>
          <a:off x="76199" y="6162676"/>
          <a:ext cx="3067051" cy="1142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当センターの堆肥は１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m</a:t>
          </a:r>
          <a:r>
            <a:rPr kumimoji="1" lang="en-US" altLang="ja-JP" sz="1200" baseline="30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当たり約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500kg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なので、堆肥１トンは約２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m</a:t>
          </a:r>
          <a:r>
            <a:rPr kumimoji="1" lang="en-US" altLang="ja-JP" sz="1200" baseline="30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になります。</a:t>
          </a:r>
        </a:p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右の写真のローダーは、当センターで所有しており、このバケット１杯が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1.3m</a:t>
          </a:r>
          <a:r>
            <a:rPr kumimoji="1" lang="en-US" altLang="ja-JP" sz="1200" baseline="30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のため、堆肥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650kg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相当です。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3</xdr:col>
      <xdr:colOff>161925</xdr:colOff>
      <xdr:row>46</xdr:row>
      <xdr:rowOff>9525</xdr:rowOff>
    </xdr:from>
    <xdr:to>
      <xdr:col>5</xdr:col>
      <xdr:colOff>647700</xdr:colOff>
      <xdr:row>48</xdr:row>
      <xdr:rowOff>9525</xdr:rowOff>
    </xdr:to>
    <xdr:sp macro="" textlink="">
      <xdr:nvSpPr>
        <xdr:cNvPr id="10" name="テキスト ボックス 9"/>
        <xdr:cNvSpPr txBox="1"/>
      </xdr:nvSpPr>
      <xdr:spPr>
        <a:xfrm>
          <a:off x="3057525" y="7362825"/>
          <a:ext cx="30289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（株）小松製作所　ホイルローダー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WA100-8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8</xdr:col>
      <xdr:colOff>1095375</xdr:colOff>
      <xdr:row>3</xdr:row>
      <xdr:rowOff>161925</xdr:rowOff>
    </xdr:from>
    <xdr:to>
      <xdr:col>12</xdr:col>
      <xdr:colOff>585978</xdr:colOff>
      <xdr:row>22</xdr:row>
      <xdr:rowOff>100702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91550" y="904875"/>
          <a:ext cx="4195953" cy="3415402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17</xdr:row>
      <xdr:rowOff>38100</xdr:rowOff>
    </xdr:from>
    <xdr:to>
      <xdr:col>10</xdr:col>
      <xdr:colOff>200025</xdr:colOff>
      <xdr:row>20</xdr:row>
      <xdr:rowOff>38100</xdr:rowOff>
    </xdr:to>
    <xdr:sp macro="" textlink="">
      <xdr:nvSpPr>
        <xdr:cNvPr id="16" name="正方形/長方形 15"/>
        <xdr:cNvSpPr/>
      </xdr:nvSpPr>
      <xdr:spPr>
        <a:xfrm>
          <a:off x="8724900" y="3333750"/>
          <a:ext cx="1762125" cy="552450"/>
        </a:xfrm>
        <a:prstGeom prst="rect">
          <a:avLst/>
        </a:prstGeom>
        <a:noFill/>
        <a:ln w="254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</xdr:colOff>
      <xdr:row>21</xdr:row>
      <xdr:rowOff>0</xdr:rowOff>
    </xdr:from>
    <xdr:to>
      <xdr:col>9</xdr:col>
      <xdr:colOff>1524000</xdr:colOff>
      <xdr:row>22</xdr:row>
      <xdr:rowOff>47625</xdr:rowOff>
    </xdr:to>
    <xdr:sp macro="" textlink="">
      <xdr:nvSpPr>
        <xdr:cNvPr id="17" name="正方形/長方形 16"/>
        <xdr:cNvSpPr/>
      </xdr:nvSpPr>
      <xdr:spPr>
        <a:xfrm>
          <a:off x="8734425" y="4038600"/>
          <a:ext cx="1514475" cy="228600"/>
        </a:xfrm>
        <a:prstGeom prst="rect">
          <a:avLst/>
        </a:prstGeom>
        <a:noFill/>
        <a:ln w="254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10</xdr:row>
      <xdr:rowOff>57150</xdr:rowOff>
    </xdr:from>
    <xdr:to>
      <xdr:col>9</xdr:col>
      <xdr:colOff>0</xdr:colOff>
      <xdr:row>18</xdr:row>
      <xdr:rowOff>133350</xdr:rowOff>
    </xdr:to>
    <xdr:cxnSp macro="">
      <xdr:nvCxnSpPr>
        <xdr:cNvPr id="18" name="直線矢印コネクタ 17"/>
        <xdr:cNvCxnSpPr>
          <a:stCxn id="16" idx="1"/>
        </xdr:cNvCxnSpPr>
      </xdr:nvCxnSpPr>
      <xdr:spPr>
        <a:xfrm flipH="1" flipV="1">
          <a:off x="5486400" y="2076450"/>
          <a:ext cx="3238500" cy="1533525"/>
        </a:xfrm>
        <a:prstGeom prst="straightConnector1">
          <a:avLst/>
        </a:prstGeom>
        <a:ln w="254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1295400</xdr:colOff>
      <xdr:row>11</xdr:row>
      <xdr:rowOff>28575</xdr:rowOff>
    </xdr:from>
    <xdr:to>
      <xdr:col>9</xdr:col>
      <xdr:colOff>9525</xdr:colOff>
      <xdr:row>21</xdr:row>
      <xdr:rowOff>114300</xdr:rowOff>
    </xdr:to>
    <xdr:cxnSp macro="">
      <xdr:nvCxnSpPr>
        <xdr:cNvPr id="20" name="直線矢印コネクタ 19"/>
        <xdr:cNvCxnSpPr>
          <a:stCxn id="17" idx="1"/>
        </xdr:cNvCxnSpPr>
      </xdr:nvCxnSpPr>
      <xdr:spPr>
        <a:xfrm flipH="1" flipV="1">
          <a:off x="5419725" y="2238375"/>
          <a:ext cx="3314700" cy="1914525"/>
        </a:xfrm>
        <a:prstGeom prst="straightConnector1">
          <a:avLst/>
        </a:prstGeom>
        <a:ln w="254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257175</xdr:colOff>
      <xdr:row>12</xdr:row>
      <xdr:rowOff>19051</xdr:rowOff>
    </xdr:from>
    <xdr:to>
      <xdr:col>8</xdr:col>
      <xdr:colOff>1066801</xdr:colOff>
      <xdr:row>16</xdr:row>
      <xdr:rowOff>38101</xdr:rowOff>
    </xdr:to>
    <xdr:sp macro="" textlink="">
      <xdr:nvSpPr>
        <xdr:cNvPr id="23" name="テキスト ボックス 22"/>
        <xdr:cNvSpPr txBox="1"/>
      </xdr:nvSpPr>
      <xdr:spPr>
        <a:xfrm>
          <a:off x="4381500" y="2047876"/>
          <a:ext cx="4181476" cy="742950"/>
        </a:xfrm>
        <a:prstGeom prst="rect">
          <a:avLst/>
        </a:prstGeom>
        <a:solidFill>
          <a:schemeClr val="lt1"/>
        </a:solidFill>
        <a:ln w="2540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u="sng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現物当たりの表示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では、堆肥の成分値（％）を入力して下さい。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※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水分含有量の記載されている、</a:t>
          </a:r>
          <a:r>
            <a:rPr kumimoji="1" lang="ja-JP" altLang="en-US" sz="1200" u="sng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乾物当たりの表示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の場合は、水分含有量の枠に水分を入力して下さい。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5</xdr:col>
      <xdr:colOff>476246</xdr:colOff>
      <xdr:row>25</xdr:row>
      <xdr:rowOff>133350</xdr:rowOff>
    </xdr:from>
    <xdr:to>
      <xdr:col>11</xdr:col>
      <xdr:colOff>590548</xdr:colOff>
      <xdr:row>31</xdr:row>
      <xdr:rowOff>85727</xdr:rowOff>
    </xdr:to>
    <xdr:sp macro="" textlink="">
      <xdr:nvSpPr>
        <xdr:cNvPr id="24" name="テキスト ボックス 23"/>
        <xdr:cNvSpPr txBox="1"/>
      </xdr:nvSpPr>
      <xdr:spPr>
        <a:xfrm>
          <a:off x="5915021" y="4895850"/>
          <a:ext cx="6191252" cy="1028702"/>
        </a:xfrm>
        <a:prstGeom prst="rect">
          <a:avLst/>
        </a:prstGeom>
        <a:solidFill>
          <a:schemeClr val="lt1"/>
        </a:solidFill>
        <a:ln w="2540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使う堆肥を選択してください。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・牛ふん堆肥 ・牛ふんオガクズ堆肥 ・牛ふんもみがら堆肥 ・牛ふん稲わら堆肥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・豚ぷん堆肥 ・豚ぷんオガクズ堆肥 ・豚ぷんもみがら堆肥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・鶏ふん堆肥 ・鶏ふんオガクズ堆肥 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3</xdr:col>
      <xdr:colOff>76200</xdr:colOff>
      <xdr:row>20</xdr:row>
      <xdr:rowOff>133350</xdr:rowOff>
    </xdr:from>
    <xdr:to>
      <xdr:col>5</xdr:col>
      <xdr:colOff>476246</xdr:colOff>
      <xdr:row>28</xdr:row>
      <xdr:rowOff>104776</xdr:rowOff>
    </xdr:to>
    <xdr:cxnSp macro="">
      <xdr:nvCxnSpPr>
        <xdr:cNvPr id="25" name="直線矢印コネクタ 24"/>
        <xdr:cNvCxnSpPr>
          <a:stCxn id="24" idx="1"/>
        </xdr:cNvCxnSpPr>
      </xdr:nvCxnSpPr>
      <xdr:spPr>
        <a:xfrm flipH="1" flipV="1">
          <a:off x="2971800" y="3981450"/>
          <a:ext cx="2943221" cy="1428751"/>
        </a:xfrm>
        <a:prstGeom prst="straightConnector1">
          <a:avLst/>
        </a:prstGeom>
        <a:ln w="254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571497</xdr:colOff>
      <xdr:row>32</xdr:row>
      <xdr:rowOff>114300</xdr:rowOff>
    </xdr:from>
    <xdr:to>
      <xdr:col>10</xdr:col>
      <xdr:colOff>885825</xdr:colOff>
      <xdr:row>35</xdr:row>
      <xdr:rowOff>0</xdr:rowOff>
    </xdr:to>
    <xdr:sp macro="" textlink="">
      <xdr:nvSpPr>
        <xdr:cNvPr id="27" name="テキスト ボックス 26"/>
        <xdr:cNvSpPr txBox="1"/>
      </xdr:nvSpPr>
      <xdr:spPr>
        <a:xfrm>
          <a:off x="6010272" y="6124575"/>
          <a:ext cx="5162553" cy="400050"/>
        </a:xfrm>
        <a:prstGeom prst="rect">
          <a:avLst/>
        </a:prstGeom>
        <a:solidFill>
          <a:schemeClr val="lt1"/>
        </a:solidFill>
        <a:ln w="2540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堆肥１トン施用した場合の化成肥料相当量（ｋｇ）が表示されます。</a:t>
          </a:r>
          <a:endParaRPr kumimoji="1" lang="en-US" altLang="ja-JP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4</xdr:col>
      <xdr:colOff>9525</xdr:colOff>
      <xdr:row>28</xdr:row>
      <xdr:rowOff>123825</xdr:rowOff>
    </xdr:from>
    <xdr:to>
      <xdr:col>5</xdr:col>
      <xdr:colOff>571497</xdr:colOff>
      <xdr:row>33</xdr:row>
      <xdr:rowOff>142875</xdr:rowOff>
    </xdr:to>
    <xdr:cxnSp macro="">
      <xdr:nvCxnSpPr>
        <xdr:cNvPr id="28" name="直線矢印コネクタ 27"/>
        <xdr:cNvCxnSpPr>
          <a:stCxn id="27" idx="1"/>
        </xdr:cNvCxnSpPr>
      </xdr:nvCxnSpPr>
      <xdr:spPr>
        <a:xfrm flipH="1" flipV="1">
          <a:off x="4133850" y="5429250"/>
          <a:ext cx="1876422" cy="895350"/>
        </a:xfrm>
        <a:prstGeom prst="straightConnector1">
          <a:avLst/>
        </a:prstGeom>
        <a:ln w="25400">
          <a:solidFill>
            <a:srgbClr val="7030A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0</xdr:row>
      <xdr:rowOff>9525</xdr:rowOff>
    </xdr:from>
    <xdr:to>
      <xdr:col>12</xdr:col>
      <xdr:colOff>457200</xdr:colOff>
      <xdr:row>3</xdr:row>
      <xdr:rowOff>104775</xdr:rowOff>
    </xdr:to>
    <xdr:sp macro="" textlink="">
      <xdr:nvSpPr>
        <xdr:cNvPr id="11" name="テキスト ボックス 10"/>
        <xdr:cNvSpPr txBox="1"/>
      </xdr:nvSpPr>
      <xdr:spPr>
        <a:xfrm>
          <a:off x="10620375" y="9525"/>
          <a:ext cx="203835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使い方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11</xdr:row>
      <xdr:rowOff>57150</xdr:rowOff>
    </xdr:from>
    <xdr:to>
      <xdr:col>1</xdr:col>
      <xdr:colOff>1019175</xdr:colOff>
      <xdr:row>13</xdr:row>
      <xdr:rowOff>9525</xdr:rowOff>
    </xdr:to>
    <xdr:sp macro="" textlink="">
      <xdr:nvSpPr>
        <xdr:cNvPr id="6" name="下矢印 5"/>
        <xdr:cNvSpPr/>
      </xdr:nvSpPr>
      <xdr:spPr>
        <a:xfrm>
          <a:off x="981075" y="1905000"/>
          <a:ext cx="295275" cy="3143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190500</xdr:colOff>
      <xdr:row>24</xdr:row>
      <xdr:rowOff>38100</xdr:rowOff>
    </xdr:from>
    <xdr:to>
      <xdr:col>1</xdr:col>
      <xdr:colOff>485775</xdr:colOff>
      <xdr:row>26</xdr:row>
      <xdr:rowOff>0</xdr:rowOff>
    </xdr:to>
    <xdr:sp macro="" textlink="">
      <xdr:nvSpPr>
        <xdr:cNvPr id="7" name="下矢印 6"/>
        <xdr:cNvSpPr/>
      </xdr:nvSpPr>
      <xdr:spPr>
        <a:xfrm>
          <a:off x="323850" y="4257675"/>
          <a:ext cx="295275" cy="32385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723900</xdr:colOff>
      <xdr:row>16</xdr:row>
      <xdr:rowOff>47625</xdr:rowOff>
    </xdr:from>
    <xdr:to>
      <xdr:col>1</xdr:col>
      <xdr:colOff>1019175</xdr:colOff>
      <xdr:row>18</xdr:row>
      <xdr:rowOff>0</xdr:rowOff>
    </xdr:to>
    <xdr:sp macro="" textlink="">
      <xdr:nvSpPr>
        <xdr:cNvPr id="8" name="下矢印 7"/>
        <xdr:cNvSpPr/>
      </xdr:nvSpPr>
      <xdr:spPr>
        <a:xfrm>
          <a:off x="981075" y="2800350"/>
          <a:ext cx="295275" cy="3143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47625</xdr:colOff>
      <xdr:row>34</xdr:row>
      <xdr:rowOff>66675</xdr:rowOff>
    </xdr:from>
    <xdr:to>
      <xdr:col>2</xdr:col>
      <xdr:colOff>1371600</xdr:colOff>
      <xdr:row>37</xdr:row>
      <xdr:rowOff>76200</xdr:rowOff>
    </xdr:to>
    <xdr:grpSp>
      <xdr:nvGrpSpPr>
        <xdr:cNvPr id="13" name="グループ化 12"/>
        <xdr:cNvGrpSpPr/>
      </xdr:nvGrpSpPr>
      <xdr:grpSpPr>
        <a:xfrm>
          <a:off x="177165" y="6459855"/>
          <a:ext cx="2520315" cy="512445"/>
          <a:chOff x="123825" y="5324475"/>
          <a:chExt cx="2524125" cy="523875"/>
        </a:xfrm>
      </xdr:grpSpPr>
      <xdr:sp macro="" textlink="">
        <xdr:nvSpPr>
          <xdr:cNvPr id="9" name="テキスト ボックス 8"/>
          <xdr:cNvSpPr txBox="1"/>
        </xdr:nvSpPr>
        <xdr:spPr>
          <a:xfrm>
            <a:off x="180974" y="5429250"/>
            <a:ext cx="2466976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堆肥１トンってどのくらいの量なの？？</a:t>
            </a:r>
          </a:p>
        </xdr:txBody>
      </xdr:sp>
      <xdr:sp macro="" textlink="">
        <xdr:nvSpPr>
          <xdr:cNvPr id="10" name="フレーム 9"/>
          <xdr:cNvSpPr/>
        </xdr:nvSpPr>
        <xdr:spPr>
          <a:xfrm>
            <a:off x="123825" y="5324475"/>
            <a:ext cx="2505075" cy="52387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3</xdr:col>
      <xdr:colOff>279399</xdr:colOff>
      <xdr:row>37</xdr:row>
      <xdr:rowOff>66676</xdr:rowOff>
    </xdr:from>
    <xdr:to>
      <xdr:col>5</xdr:col>
      <xdr:colOff>581024</xdr:colOff>
      <xdr:row>46</xdr:row>
      <xdr:rowOff>123826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99" y="6562726"/>
          <a:ext cx="284480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39</xdr:row>
      <xdr:rowOff>123827</xdr:rowOff>
    </xdr:from>
    <xdr:to>
      <xdr:col>3</xdr:col>
      <xdr:colOff>171451</xdr:colOff>
      <xdr:row>46</xdr:row>
      <xdr:rowOff>76201</xdr:rowOff>
    </xdr:to>
    <xdr:sp macro="" textlink="">
      <xdr:nvSpPr>
        <xdr:cNvPr id="12" name="テキスト ボックス 11"/>
        <xdr:cNvSpPr txBox="1"/>
      </xdr:nvSpPr>
      <xdr:spPr>
        <a:xfrm>
          <a:off x="0" y="6962777"/>
          <a:ext cx="3067051" cy="1152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当センターの堆肥は１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m</a:t>
          </a:r>
          <a:r>
            <a:rPr kumimoji="1" lang="en-US" altLang="ja-JP" sz="1200" baseline="30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当たり約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500kg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です。従って、堆肥１トンは約</a:t>
          </a:r>
          <a:r>
            <a:rPr kumimoji="1" lang="en-US" altLang="ja-JP" sz="12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m</a:t>
          </a:r>
          <a:r>
            <a:rPr kumimoji="1" lang="en-US" altLang="ja-JP" sz="1200" baseline="300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3</a:t>
          </a:r>
          <a:r>
            <a:rPr kumimoji="1" lang="ja-JP" altLang="en-US" sz="1200">
              <a:solidFill>
                <a:schemeClr val="dk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になります。</a:t>
          </a:r>
          <a:endParaRPr kumimoji="1" lang="en-US" altLang="ja-JP" sz="1200">
            <a:solidFill>
              <a:schemeClr val="dk1"/>
            </a:solidFill>
            <a:effectLst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  <a:p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右の写真のローダーは、当センターで所有しており、このバケット１杯が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1.3m</a:t>
          </a:r>
          <a:r>
            <a:rPr kumimoji="1" lang="en-US" altLang="ja-JP" sz="1200" baseline="30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のため、堆肥</a:t>
          </a:r>
          <a:r>
            <a:rPr kumimoji="1" lang="en-US" altLang="ja-JP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650kg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相当です。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3</xdr:col>
      <xdr:colOff>161925</xdr:colOff>
      <xdr:row>46</xdr:row>
      <xdr:rowOff>76200</xdr:rowOff>
    </xdr:from>
    <xdr:to>
      <xdr:col>5</xdr:col>
      <xdr:colOff>647700</xdr:colOff>
      <xdr:row>48</xdr:row>
      <xdr:rowOff>76200</xdr:rowOff>
    </xdr:to>
    <xdr:sp macro="" textlink="">
      <xdr:nvSpPr>
        <xdr:cNvPr id="14" name="テキスト ボックス 13"/>
        <xdr:cNvSpPr txBox="1"/>
      </xdr:nvSpPr>
      <xdr:spPr>
        <a:xfrm>
          <a:off x="3057525" y="8115300"/>
          <a:ext cx="30289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（株）小松製作所　ホイルローダー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WA100-8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8"/>
  <sheetViews>
    <sheetView view="pageBreakPreview" topLeftCell="A31" zoomScaleNormal="100" zoomScaleSheetLayoutView="100" workbookViewId="0">
      <selection activeCell="G10" sqref="G10"/>
    </sheetView>
  </sheetViews>
  <sheetFormatPr defaultColWidth="9" defaultRowHeight="13.2" x14ac:dyDescent="0.2"/>
  <cols>
    <col min="1" max="1" width="1.69921875" style="3" customWidth="1"/>
    <col min="2" max="2" width="15.69921875" style="3" customWidth="1"/>
    <col min="3" max="3" width="20.5" style="3" bestFit="1" customWidth="1"/>
    <col min="4" max="4" width="16.09765625" style="3" bestFit="1" customWidth="1"/>
    <col min="5" max="5" width="17.19921875" style="3" bestFit="1" customWidth="1"/>
    <col min="6" max="8" width="9" style="3"/>
    <col min="9" max="9" width="16.09765625" style="3" bestFit="1" customWidth="1"/>
    <col min="10" max="10" width="20.5" style="3" bestFit="1" customWidth="1"/>
    <col min="11" max="11" width="16.09765625" style="3" bestFit="1" customWidth="1"/>
    <col min="12" max="16384" width="9" style="3"/>
  </cols>
  <sheetData>
    <row r="1" spans="1:15" ht="21" x14ac:dyDescent="0.2">
      <c r="A1" s="23" t="s">
        <v>29</v>
      </c>
      <c r="B1" s="23"/>
      <c r="C1" s="23"/>
      <c r="D1" s="23"/>
      <c r="E1" s="23"/>
      <c r="F1" s="23"/>
      <c r="G1" s="16"/>
      <c r="H1" s="16"/>
      <c r="I1" s="16"/>
      <c r="J1" s="16"/>
      <c r="K1" s="16"/>
      <c r="L1" s="16"/>
      <c r="M1" s="16"/>
      <c r="N1" s="16"/>
      <c r="O1" s="16"/>
    </row>
    <row r="2" spans="1:15" ht="19.2" x14ac:dyDescent="0.2">
      <c r="A2" s="1"/>
      <c r="B2" s="1"/>
      <c r="C2" s="1"/>
      <c r="E2" s="1"/>
      <c r="F2" s="2" t="s">
        <v>40</v>
      </c>
      <c r="G2" s="1"/>
      <c r="H2" s="1"/>
      <c r="J2" s="1"/>
      <c r="K2" s="1"/>
      <c r="L2" s="1"/>
      <c r="N2" s="1"/>
    </row>
    <row r="3" spans="1:15" ht="19.2" x14ac:dyDescent="0.2">
      <c r="A3" s="1"/>
      <c r="B3" s="1"/>
      <c r="C3" s="1"/>
      <c r="E3" s="1"/>
      <c r="F3" s="2" t="s">
        <v>13</v>
      </c>
      <c r="G3" s="1"/>
      <c r="H3" s="1"/>
      <c r="J3" s="1"/>
      <c r="K3" s="1"/>
      <c r="L3" s="1"/>
      <c r="N3" s="1"/>
    </row>
    <row r="4" spans="1:15" ht="14.4" x14ac:dyDescent="0.2">
      <c r="A4" s="4"/>
      <c r="B4" s="4"/>
      <c r="C4" s="4"/>
      <c r="D4" s="4"/>
      <c r="E4" s="4"/>
      <c r="F4" s="4"/>
      <c r="G4" s="4"/>
      <c r="H4" s="4"/>
    </row>
    <row r="5" spans="1:15" ht="14.4" x14ac:dyDescent="0.2">
      <c r="A5" s="19" t="s">
        <v>31</v>
      </c>
      <c r="B5" s="4"/>
      <c r="C5" s="4"/>
      <c r="D5" s="4"/>
      <c r="E5" s="4"/>
      <c r="F5" s="4"/>
      <c r="G5" s="4"/>
      <c r="H5" s="4"/>
    </row>
    <row r="6" spans="1:15" ht="14.4" x14ac:dyDescent="0.2">
      <c r="A6" s="24" t="s">
        <v>37</v>
      </c>
      <c r="B6" s="24"/>
      <c r="C6" s="24"/>
      <c r="D6" s="24"/>
      <c r="E6" s="24"/>
      <c r="F6" s="24"/>
      <c r="G6" s="4"/>
      <c r="H6" s="4"/>
    </row>
    <row r="7" spans="1:15" ht="14.4" x14ac:dyDescent="0.2">
      <c r="A7" s="24"/>
      <c r="B7" s="24"/>
      <c r="C7" s="24"/>
      <c r="D7" s="24"/>
      <c r="E7" s="24"/>
      <c r="F7" s="24"/>
      <c r="G7" s="4"/>
      <c r="H7" s="4"/>
    </row>
    <row r="8" spans="1:15" ht="14.4" x14ac:dyDescent="0.2">
      <c r="A8" s="19" t="s">
        <v>38</v>
      </c>
      <c r="B8" s="4"/>
      <c r="C8" s="4"/>
      <c r="D8" s="4"/>
      <c r="E8" s="4"/>
      <c r="F8" s="4"/>
      <c r="G8" s="4"/>
      <c r="H8" s="4"/>
    </row>
    <row r="9" spans="1:15" ht="14.4" x14ac:dyDescent="0.2">
      <c r="A9" s="19"/>
      <c r="B9" s="4"/>
      <c r="C9" s="4"/>
      <c r="D9" s="4"/>
      <c r="E9" s="4"/>
      <c r="F9" s="4"/>
      <c r="G9" s="4"/>
      <c r="H9" s="4"/>
    </row>
    <row r="10" spans="1:15" ht="15" thickBot="1" x14ac:dyDescent="0.25">
      <c r="A10" s="4" t="s">
        <v>30</v>
      </c>
      <c r="B10" s="6" t="s">
        <v>15</v>
      </c>
      <c r="C10" s="6" t="s">
        <v>16</v>
      </c>
      <c r="D10" s="6" t="s">
        <v>17</v>
      </c>
      <c r="E10" s="17" t="s">
        <v>14</v>
      </c>
      <c r="G10" s="4"/>
      <c r="H10" s="4"/>
    </row>
    <row r="11" spans="1:15" ht="15" thickBot="1" x14ac:dyDescent="0.25">
      <c r="A11" s="4"/>
      <c r="B11" s="14">
        <v>2.6</v>
      </c>
      <c r="C11" s="14">
        <v>1.4</v>
      </c>
      <c r="D11" s="14">
        <v>2</v>
      </c>
      <c r="E11" s="14">
        <v>50</v>
      </c>
      <c r="G11" s="4"/>
      <c r="H11" s="4"/>
    </row>
    <row r="12" spans="1:15" ht="14.4" x14ac:dyDescent="0.2">
      <c r="A12" s="4"/>
      <c r="B12" s="4"/>
      <c r="C12" s="4"/>
      <c r="D12" s="4"/>
      <c r="E12" s="4"/>
      <c r="F12" s="4"/>
      <c r="G12" s="4"/>
      <c r="H12" s="4"/>
    </row>
    <row r="13" spans="1:15" ht="14.4" x14ac:dyDescent="0.2">
      <c r="A13" s="4"/>
      <c r="B13" s="4"/>
      <c r="C13" s="4"/>
      <c r="D13" s="4"/>
      <c r="E13" s="4"/>
      <c r="F13" s="4"/>
      <c r="G13" s="4"/>
      <c r="H13" s="4"/>
    </row>
    <row r="14" spans="1:15" ht="14.4" x14ac:dyDescent="0.2">
      <c r="A14" s="19" t="s">
        <v>32</v>
      </c>
      <c r="B14" s="4"/>
      <c r="C14" s="4"/>
      <c r="D14" s="4"/>
      <c r="E14" s="4"/>
      <c r="F14" s="4"/>
      <c r="G14" s="4"/>
      <c r="H14" s="4"/>
    </row>
    <row r="15" spans="1:15" ht="14.4" x14ac:dyDescent="0.2">
      <c r="A15" s="4"/>
      <c r="B15" s="13" t="s">
        <v>18</v>
      </c>
      <c r="C15" s="13" t="s">
        <v>19</v>
      </c>
      <c r="D15" s="13" t="s">
        <v>20</v>
      </c>
      <c r="E15" s="4"/>
      <c r="F15" s="4"/>
      <c r="G15" s="4"/>
      <c r="H15" s="4"/>
    </row>
    <row r="16" spans="1:15" ht="14.4" x14ac:dyDescent="0.2">
      <c r="A16" s="4"/>
      <c r="B16" s="8">
        <f>IF(B11="","",IF($E$11="",B11*10,(100-$E$11)*B11/100*10))</f>
        <v>13</v>
      </c>
      <c r="C16" s="8">
        <f>IF(C11="","",IF($E$87="",C11*10,(100-$E$11)*C11/100*10))</f>
        <v>14</v>
      </c>
      <c r="D16" s="8">
        <f>IF(D11="","",IF($E$11="",D11*10,(100-$E$11)*D11/100*10))</f>
        <v>10</v>
      </c>
      <c r="E16" s="4"/>
      <c r="F16" s="4"/>
      <c r="G16" s="4"/>
      <c r="H16" s="4"/>
    </row>
    <row r="17" spans="1:13" ht="14.4" x14ac:dyDescent="0.2">
      <c r="A17" s="4"/>
      <c r="B17" s="4"/>
      <c r="C17" s="4"/>
      <c r="D17" s="4"/>
      <c r="E17" s="4"/>
      <c r="F17" s="4"/>
      <c r="G17" s="4"/>
      <c r="H17" s="4"/>
    </row>
    <row r="18" spans="1:13" ht="14.4" x14ac:dyDescent="0.2">
      <c r="A18" s="4"/>
      <c r="B18" s="4"/>
      <c r="C18" s="4"/>
      <c r="D18" s="4"/>
      <c r="E18" s="4"/>
      <c r="F18" s="4"/>
      <c r="G18" s="4"/>
      <c r="H18" s="4"/>
    </row>
    <row r="19" spans="1:13" ht="14.4" x14ac:dyDescent="0.2">
      <c r="A19" s="24" t="s">
        <v>28</v>
      </c>
      <c r="B19" s="24"/>
      <c r="C19" s="24"/>
      <c r="D19" s="24"/>
      <c r="E19" s="24"/>
      <c r="F19" s="24"/>
      <c r="G19" s="4"/>
      <c r="H19" s="4"/>
    </row>
    <row r="20" spans="1:13" ht="15" thickBot="1" x14ac:dyDescent="0.25">
      <c r="A20" s="24"/>
      <c r="B20" s="24"/>
      <c r="C20" s="24"/>
      <c r="D20" s="24"/>
      <c r="E20" s="24"/>
      <c r="F20" s="24"/>
      <c r="G20" s="4"/>
      <c r="H20" s="4"/>
    </row>
    <row r="21" spans="1:13" ht="15" thickBot="1" x14ac:dyDescent="0.25">
      <c r="A21" s="4"/>
      <c r="B21" s="9" t="s">
        <v>27</v>
      </c>
      <c r="C21" s="18" t="s">
        <v>3</v>
      </c>
      <c r="D21" s="4"/>
      <c r="E21" s="4"/>
      <c r="F21" s="4"/>
      <c r="G21" s="4"/>
      <c r="H21" s="4"/>
    </row>
    <row r="22" spans="1:13" ht="14.4" x14ac:dyDescent="0.2">
      <c r="A22" s="4"/>
      <c r="B22" s="10"/>
      <c r="C22" s="5"/>
      <c r="D22" s="4"/>
      <c r="E22" s="4"/>
      <c r="F22" s="4"/>
      <c r="G22" s="4"/>
      <c r="H22" s="4"/>
    </row>
    <row r="23" spans="1:13" ht="14.4" x14ac:dyDescent="0.2">
      <c r="A23" s="4"/>
      <c r="B23" s="7" t="s">
        <v>21</v>
      </c>
      <c r="C23" s="7" t="s">
        <v>22</v>
      </c>
      <c r="D23" s="7" t="s">
        <v>23</v>
      </c>
      <c r="E23" s="4"/>
      <c r="F23" s="4"/>
      <c r="G23" s="4"/>
      <c r="H23" s="4"/>
    </row>
    <row r="24" spans="1:13" ht="14.4" x14ac:dyDescent="0.2">
      <c r="A24" s="4"/>
      <c r="B24" s="11">
        <f>VLOOKUP(C21,'（参考）肥効率'!$B$3:$E$11,2,0)</f>
        <v>0.1</v>
      </c>
      <c r="C24" s="11">
        <f>VLOOKUP(C21,'（参考）肥効率'!$B$3:$E$11,3,0)</f>
        <v>0.5</v>
      </c>
      <c r="D24" s="11">
        <f>VLOOKUP(C21,'（参考）肥効率'!$B$3:$E$11,4,0)</f>
        <v>0.9</v>
      </c>
      <c r="E24" s="4"/>
      <c r="F24" s="4"/>
      <c r="G24" s="4"/>
      <c r="H24" s="4"/>
    </row>
    <row r="25" spans="1:13" ht="14.4" x14ac:dyDescent="0.2">
      <c r="A25" s="4"/>
      <c r="B25" s="12"/>
      <c r="C25" s="12"/>
      <c r="D25" s="12"/>
      <c r="E25" s="4"/>
      <c r="F25" s="4"/>
      <c r="G25" s="4"/>
      <c r="H25" s="4"/>
    </row>
    <row r="26" spans="1:13" ht="14.4" x14ac:dyDescent="0.2">
      <c r="A26" s="4"/>
      <c r="B26" s="4"/>
      <c r="C26" s="4"/>
      <c r="D26" s="4"/>
      <c r="E26" s="4"/>
      <c r="F26" s="4"/>
      <c r="G26" s="4"/>
      <c r="H26" s="4"/>
    </row>
    <row r="27" spans="1:13" ht="14.4" x14ac:dyDescent="0.2">
      <c r="A27" s="19" t="s">
        <v>33</v>
      </c>
      <c r="B27" s="4"/>
      <c r="C27" s="4"/>
      <c r="D27" s="4"/>
      <c r="E27" s="4"/>
      <c r="F27" s="4"/>
      <c r="G27" s="4"/>
      <c r="H27" s="4"/>
    </row>
    <row r="28" spans="1:13" ht="14.4" x14ac:dyDescent="0.2">
      <c r="A28" s="4"/>
      <c r="B28" s="20" t="s">
        <v>24</v>
      </c>
      <c r="C28" s="20" t="s">
        <v>25</v>
      </c>
      <c r="D28" s="20" t="s">
        <v>26</v>
      </c>
      <c r="E28" s="4"/>
      <c r="F28" s="4"/>
      <c r="G28" s="4"/>
      <c r="H28" s="4"/>
    </row>
    <row r="29" spans="1:13" ht="14.4" x14ac:dyDescent="0.2">
      <c r="A29" s="4"/>
      <c r="B29" s="21">
        <f>IF(B16="","",B16*B24)</f>
        <v>1.3</v>
      </c>
      <c r="C29" s="21">
        <f>IF(C16="","",C16*C24)</f>
        <v>7</v>
      </c>
      <c r="D29" s="21">
        <f>IF(D16="","",D16*D24)</f>
        <v>9</v>
      </c>
      <c r="E29" s="4"/>
      <c r="F29" s="4"/>
      <c r="G29" s="4"/>
      <c r="H29" s="4"/>
    </row>
    <row r="30" spans="1:13" ht="14.4" x14ac:dyDescent="0.2">
      <c r="A30" s="19" t="s">
        <v>39</v>
      </c>
      <c r="H30" s="15"/>
      <c r="I30" s="15"/>
      <c r="J30" s="15"/>
      <c r="K30" s="15"/>
      <c r="L30" s="15"/>
      <c r="M30" s="15"/>
    </row>
    <row r="31" spans="1:13" x14ac:dyDescent="0.2">
      <c r="H31" s="15"/>
      <c r="I31" s="15"/>
      <c r="J31" s="15"/>
      <c r="K31" s="15"/>
      <c r="L31" s="15"/>
      <c r="M31" s="15"/>
    </row>
    <row r="32" spans="1:13" x14ac:dyDescent="0.2">
      <c r="H32" s="15"/>
      <c r="I32" s="15"/>
      <c r="J32" s="15"/>
      <c r="K32" s="15"/>
      <c r="L32" s="15"/>
      <c r="M32" s="15"/>
    </row>
    <row r="33" spans="8:13" x14ac:dyDescent="0.2">
      <c r="H33" s="15"/>
      <c r="I33" s="15"/>
      <c r="J33" s="15"/>
      <c r="K33" s="15"/>
      <c r="L33" s="15"/>
      <c r="M33" s="15"/>
    </row>
    <row r="34" spans="8:13" x14ac:dyDescent="0.2">
      <c r="H34" s="15"/>
      <c r="I34" s="15"/>
      <c r="J34" s="15"/>
      <c r="K34" s="15"/>
      <c r="L34" s="15"/>
      <c r="M34" s="15"/>
    </row>
    <row r="35" spans="8:13" x14ac:dyDescent="0.2">
      <c r="H35" s="15"/>
      <c r="I35" s="15"/>
      <c r="J35" s="15"/>
      <c r="K35" s="15"/>
      <c r="L35" s="15"/>
      <c r="M35" s="15"/>
    </row>
    <row r="36" spans="8:13" x14ac:dyDescent="0.2">
      <c r="H36" s="15"/>
      <c r="I36" s="15"/>
      <c r="J36" s="15"/>
      <c r="K36" s="15"/>
      <c r="L36" s="15"/>
      <c r="M36" s="15"/>
    </row>
    <row r="37" spans="8:13" x14ac:dyDescent="0.2">
      <c r="H37" s="15"/>
      <c r="I37" s="15"/>
      <c r="J37" s="15"/>
      <c r="K37" s="15"/>
      <c r="L37" s="15"/>
      <c r="M37" s="15"/>
    </row>
    <row r="38" spans="8:13" x14ac:dyDescent="0.2">
      <c r="H38" s="15"/>
      <c r="I38" s="15"/>
      <c r="J38" s="15"/>
      <c r="K38" s="15"/>
      <c r="L38" s="15"/>
      <c r="M38" s="15"/>
    </row>
  </sheetData>
  <mergeCells count="3">
    <mergeCell ref="A1:F1"/>
    <mergeCell ref="A19:F20"/>
    <mergeCell ref="A6:F7"/>
  </mergeCells>
  <phoneticPr fontId="1"/>
  <printOptions horizontalCentered="1" verticalCentered="1"/>
  <pageMargins left="0" right="0" top="0" bottom="0" header="0.31496062992125984" footer="0.31496062992125984"/>
  <pageSetup paperSize="9"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'（参考）肥効率'!$B$3:$B$11</xm:f>
          </x14:formula1>
          <xm:sqref>C21:C22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4"/>
  <sheetViews>
    <sheetView view="pageBreakPreview" zoomScaleNormal="100" zoomScaleSheetLayoutView="100" workbookViewId="0">
      <selection activeCell="F13" sqref="F13"/>
    </sheetView>
  </sheetViews>
  <sheetFormatPr defaultColWidth="9" defaultRowHeight="13.2" x14ac:dyDescent="0.2"/>
  <cols>
    <col min="1" max="1" width="1.69921875" style="3" customWidth="1"/>
    <col min="2" max="2" width="15.69921875" style="3" customWidth="1"/>
    <col min="3" max="3" width="20.5" style="3" bestFit="1" customWidth="1"/>
    <col min="4" max="4" width="16.09765625" style="3" bestFit="1" customWidth="1"/>
    <col min="5" max="5" width="17.19921875" style="3" bestFit="1" customWidth="1"/>
    <col min="6" max="6" width="9" style="3" customWidth="1"/>
    <col min="7" max="8" width="9" style="3"/>
    <col min="9" max="9" width="16.09765625" style="3" bestFit="1" customWidth="1"/>
    <col min="10" max="10" width="20.5" style="3" bestFit="1" customWidth="1"/>
    <col min="11" max="11" width="16.09765625" style="3" bestFit="1" customWidth="1"/>
    <col min="12" max="16384" width="9" style="3"/>
  </cols>
  <sheetData>
    <row r="1" spans="1:15" ht="21" x14ac:dyDescent="0.2">
      <c r="A1" s="23" t="s">
        <v>29</v>
      </c>
      <c r="B1" s="23"/>
      <c r="C1" s="23"/>
      <c r="D1" s="23"/>
      <c r="E1" s="23"/>
      <c r="F1" s="23"/>
      <c r="G1" s="16"/>
      <c r="H1" s="16"/>
      <c r="I1" s="16"/>
      <c r="J1" s="16"/>
      <c r="K1" s="16"/>
      <c r="L1" s="16"/>
      <c r="M1" s="16"/>
      <c r="N1" s="16"/>
      <c r="O1" s="16"/>
    </row>
    <row r="2" spans="1:15" ht="19.2" x14ac:dyDescent="0.2">
      <c r="A2" s="1"/>
      <c r="B2" s="1"/>
      <c r="C2" s="1"/>
      <c r="E2" s="1"/>
      <c r="F2" s="2" t="s">
        <v>40</v>
      </c>
      <c r="G2" s="1"/>
      <c r="H2" s="1"/>
      <c r="J2" s="1"/>
      <c r="K2" s="1"/>
      <c r="L2" s="1"/>
      <c r="N2" s="1"/>
    </row>
    <row r="3" spans="1:15" ht="19.2" x14ac:dyDescent="0.2">
      <c r="A3" s="1"/>
      <c r="B3" s="1"/>
      <c r="C3" s="1"/>
      <c r="E3" s="1"/>
      <c r="F3" s="2" t="s">
        <v>13</v>
      </c>
      <c r="G3" s="1"/>
      <c r="H3" s="1"/>
      <c r="J3" s="1"/>
      <c r="K3" s="1"/>
      <c r="L3" s="1"/>
      <c r="N3" s="1"/>
    </row>
    <row r="4" spans="1:15" ht="14.4" x14ac:dyDescent="0.2">
      <c r="A4" s="4"/>
      <c r="B4" s="4"/>
      <c r="C4" s="4"/>
      <c r="D4" s="4"/>
      <c r="E4" s="4"/>
      <c r="F4" s="4"/>
      <c r="G4" s="4"/>
      <c r="H4" s="4"/>
    </row>
    <row r="5" spans="1:15" ht="14.4" x14ac:dyDescent="0.2">
      <c r="A5" s="19" t="s">
        <v>31</v>
      </c>
      <c r="B5" s="4"/>
      <c r="C5" s="4"/>
      <c r="D5" s="4"/>
      <c r="E5" s="4"/>
      <c r="F5" s="4"/>
      <c r="G5" s="4"/>
      <c r="H5" s="4"/>
    </row>
    <row r="6" spans="1:15" ht="14.4" x14ac:dyDescent="0.2">
      <c r="A6" s="24" t="s">
        <v>37</v>
      </c>
      <c r="B6" s="24"/>
      <c r="C6" s="24"/>
      <c r="D6" s="24"/>
      <c r="E6" s="24"/>
      <c r="F6" s="24"/>
      <c r="G6" s="4"/>
      <c r="H6" s="4"/>
    </row>
    <row r="7" spans="1:15" ht="14.4" x14ac:dyDescent="0.2">
      <c r="A7" s="24"/>
      <c r="B7" s="24"/>
      <c r="C7" s="24"/>
      <c r="D7" s="24"/>
      <c r="E7" s="24"/>
      <c r="F7" s="24"/>
      <c r="G7" s="4"/>
      <c r="H7" s="4"/>
    </row>
    <row r="8" spans="1:15" ht="14.4" x14ac:dyDescent="0.2">
      <c r="A8" s="19" t="s">
        <v>38</v>
      </c>
      <c r="B8" s="4"/>
      <c r="C8" s="4"/>
      <c r="D8" s="4"/>
      <c r="E8" s="4"/>
      <c r="F8" s="4"/>
      <c r="G8" s="4"/>
      <c r="H8" s="4"/>
    </row>
    <row r="9" spans="1:15" ht="14.4" x14ac:dyDescent="0.2">
      <c r="A9" s="19"/>
      <c r="B9" s="4"/>
      <c r="C9" s="4"/>
      <c r="D9" s="4"/>
      <c r="E9" s="4"/>
      <c r="F9" s="4"/>
      <c r="G9" s="4"/>
      <c r="H9" s="4"/>
    </row>
    <row r="10" spans="1:15" ht="15" thickBot="1" x14ac:dyDescent="0.25">
      <c r="A10" s="4" t="s">
        <v>30</v>
      </c>
      <c r="B10" s="6" t="s">
        <v>15</v>
      </c>
      <c r="C10" s="6" t="s">
        <v>16</v>
      </c>
      <c r="D10" s="6" t="s">
        <v>17</v>
      </c>
      <c r="E10" s="17" t="s">
        <v>14</v>
      </c>
      <c r="G10" s="4"/>
      <c r="H10" s="4"/>
    </row>
    <row r="11" spans="1:15" ht="15" thickBot="1" x14ac:dyDescent="0.25">
      <c r="A11" s="4"/>
      <c r="B11" s="14">
        <v>2</v>
      </c>
      <c r="C11" s="14">
        <v>1.5</v>
      </c>
      <c r="D11" s="14">
        <v>2.5</v>
      </c>
      <c r="E11" s="14"/>
      <c r="G11" s="4"/>
      <c r="H11" s="4"/>
    </row>
    <row r="12" spans="1:15" ht="14.4" x14ac:dyDescent="0.2">
      <c r="A12" s="4"/>
      <c r="B12" s="4"/>
      <c r="C12" s="4"/>
      <c r="D12" s="4"/>
      <c r="E12" s="4"/>
      <c r="F12" s="4"/>
      <c r="G12" s="4"/>
      <c r="H12" s="4"/>
    </row>
    <row r="13" spans="1:15" ht="14.4" x14ac:dyDescent="0.2">
      <c r="A13" s="4"/>
      <c r="B13" s="4"/>
      <c r="C13" s="4"/>
      <c r="D13" s="4"/>
      <c r="E13" s="4"/>
      <c r="F13" s="4"/>
      <c r="G13" s="4"/>
      <c r="H13" s="4"/>
    </row>
    <row r="14" spans="1:15" ht="14.4" x14ac:dyDescent="0.2">
      <c r="A14" s="19" t="s">
        <v>32</v>
      </c>
      <c r="B14" s="4"/>
      <c r="C14" s="4"/>
      <c r="D14" s="4"/>
      <c r="E14" s="4"/>
      <c r="F14" s="4"/>
      <c r="G14" s="4"/>
      <c r="H14" s="4"/>
    </row>
    <row r="15" spans="1:15" ht="14.4" x14ac:dyDescent="0.2">
      <c r="A15" s="4"/>
      <c r="B15" s="13" t="s">
        <v>18</v>
      </c>
      <c r="C15" s="13" t="s">
        <v>19</v>
      </c>
      <c r="D15" s="13" t="s">
        <v>20</v>
      </c>
      <c r="E15" s="4"/>
      <c r="F15" s="4"/>
      <c r="G15" s="4"/>
      <c r="H15" s="4"/>
    </row>
    <row r="16" spans="1:15" ht="14.4" x14ac:dyDescent="0.2">
      <c r="A16" s="4"/>
      <c r="B16" s="8">
        <f>IF(B11="","",IF($E$11="",B11*10,(100-$E$11)*B11/100*10))</f>
        <v>20</v>
      </c>
      <c r="C16" s="8">
        <f>IF(C11="","",IF($E$69="",C11*10,(100-$E$11)*C11/100*10))</f>
        <v>15</v>
      </c>
      <c r="D16" s="8">
        <f>IF(D11="","",IF($E$11="",D11*10,(100-$E$11)*D11/100*10))</f>
        <v>25</v>
      </c>
      <c r="E16" s="4"/>
      <c r="F16" s="4"/>
      <c r="G16" s="4"/>
      <c r="H16" s="4"/>
    </row>
    <row r="17" spans="1:13" ht="14.4" x14ac:dyDescent="0.2">
      <c r="A17" s="4"/>
      <c r="B17" s="4"/>
      <c r="C17" s="4"/>
      <c r="D17" s="4"/>
      <c r="E17" s="4"/>
      <c r="F17" s="4"/>
      <c r="G17" s="4"/>
      <c r="H17" s="4"/>
    </row>
    <row r="18" spans="1:13" ht="14.4" x14ac:dyDescent="0.2">
      <c r="A18" s="4"/>
      <c r="B18" s="4"/>
      <c r="C18" s="4"/>
      <c r="D18" s="4"/>
      <c r="E18" s="4"/>
      <c r="F18" s="4"/>
      <c r="G18" s="4"/>
      <c r="H18" s="4"/>
    </row>
    <row r="19" spans="1:13" ht="14.4" x14ac:dyDescent="0.2">
      <c r="A19" s="24" t="s">
        <v>28</v>
      </c>
      <c r="B19" s="24"/>
      <c r="C19" s="24"/>
      <c r="D19" s="24"/>
      <c r="E19" s="24"/>
      <c r="F19" s="24"/>
      <c r="G19" s="4"/>
      <c r="H19" s="4"/>
    </row>
    <row r="20" spans="1:13" ht="15" thickBot="1" x14ac:dyDescent="0.25">
      <c r="A20" s="24"/>
      <c r="B20" s="24"/>
      <c r="C20" s="24"/>
      <c r="D20" s="24"/>
      <c r="E20" s="24"/>
      <c r="F20" s="24"/>
      <c r="G20" s="4"/>
      <c r="H20" s="4"/>
    </row>
    <row r="21" spans="1:13" ht="15" thickBot="1" x14ac:dyDescent="0.25">
      <c r="A21" s="4"/>
      <c r="B21" s="9" t="s">
        <v>27</v>
      </c>
      <c r="C21" s="18" t="s">
        <v>3</v>
      </c>
      <c r="D21" s="4"/>
      <c r="E21" s="4"/>
      <c r="F21" s="4"/>
      <c r="G21" s="4"/>
      <c r="H21" s="4"/>
    </row>
    <row r="22" spans="1:13" ht="14.4" x14ac:dyDescent="0.2">
      <c r="A22" s="4"/>
      <c r="B22" s="10"/>
      <c r="C22" s="5"/>
      <c r="D22" s="4"/>
      <c r="E22" s="4"/>
      <c r="F22" s="4"/>
      <c r="G22" s="4"/>
      <c r="H22" s="4"/>
    </row>
    <row r="23" spans="1:13" ht="14.4" x14ac:dyDescent="0.2">
      <c r="A23" s="4"/>
      <c r="B23" s="22" t="s">
        <v>34</v>
      </c>
      <c r="C23" s="22" t="s">
        <v>35</v>
      </c>
      <c r="D23" s="22" t="s">
        <v>36</v>
      </c>
      <c r="E23" s="4"/>
      <c r="F23" s="4"/>
      <c r="G23" s="4"/>
      <c r="H23" s="4"/>
    </row>
    <row r="24" spans="1:13" ht="14.4" x14ac:dyDescent="0.2">
      <c r="A24" s="4"/>
      <c r="B24" s="11">
        <f>VLOOKUP(C21,'（参考）肥効率'!$B$3:$E$11,2,0)</f>
        <v>0.1</v>
      </c>
      <c r="C24" s="11">
        <f>VLOOKUP(C21,'（参考）肥効率'!$B$3:$E$11,3,0)</f>
        <v>0.5</v>
      </c>
      <c r="D24" s="11">
        <f>VLOOKUP(C21,'（参考）肥効率'!$B$3:$E$11,4,0)</f>
        <v>0.9</v>
      </c>
      <c r="E24" s="4"/>
      <c r="F24" s="4"/>
      <c r="G24" s="4"/>
      <c r="H24" s="4"/>
    </row>
    <row r="25" spans="1:13" ht="14.4" x14ac:dyDescent="0.2">
      <c r="A25" s="4"/>
      <c r="B25" s="12"/>
      <c r="C25" s="12"/>
      <c r="D25" s="12"/>
      <c r="E25" s="4"/>
      <c r="F25" s="4"/>
      <c r="G25" s="4"/>
      <c r="H25" s="4"/>
    </row>
    <row r="26" spans="1:13" ht="14.4" x14ac:dyDescent="0.2">
      <c r="A26" s="4"/>
      <c r="B26" s="4"/>
      <c r="C26" s="4"/>
      <c r="D26" s="4"/>
      <c r="E26" s="4"/>
      <c r="F26" s="4"/>
      <c r="G26" s="4"/>
      <c r="H26" s="4"/>
    </row>
    <row r="27" spans="1:13" ht="14.4" x14ac:dyDescent="0.2">
      <c r="A27" s="19" t="s">
        <v>33</v>
      </c>
      <c r="B27" s="4"/>
      <c r="C27" s="4"/>
      <c r="D27" s="4"/>
      <c r="E27" s="4"/>
      <c r="F27" s="4"/>
      <c r="G27" s="4"/>
      <c r="H27" s="4"/>
    </row>
    <row r="28" spans="1:13" ht="14.4" x14ac:dyDescent="0.2">
      <c r="A28" s="4"/>
      <c r="B28" s="20" t="s">
        <v>24</v>
      </c>
      <c r="C28" s="20" t="s">
        <v>25</v>
      </c>
      <c r="D28" s="20" t="s">
        <v>26</v>
      </c>
      <c r="E28" s="4"/>
      <c r="F28" s="4"/>
      <c r="G28" s="4"/>
      <c r="H28" s="4"/>
    </row>
    <row r="29" spans="1:13" ht="14.4" x14ac:dyDescent="0.2">
      <c r="A29" s="4"/>
      <c r="B29" s="21">
        <f>IF(B16="","",B16*B24)</f>
        <v>2</v>
      </c>
      <c r="C29" s="21">
        <f>IF(C16="","",C16*C24)</f>
        <v>7.5</v>
      </c>
      <c r="D29" s="21">
        <f>IF(D16="","",D16*D24)</f>
        <v>22.5</v>
      </c>
      <c r="E29" s="4"/>
      <c r="F29" s="4"/>
      <c r="G29" s="4"/>
      <c r="H29" s="4"/>
    </row>
    <row r="30" spans="1:13" ht="14.4" x14ac:dyDescent="0.2">
      <c r="A30" s="19" t="s">
        <v>39</v>
      </c>
      <c r="H30" s="15"/>
      <c r="I30" s="15"/>
      <c r="J30" s="15"/>
      <c r="K30" s="15"/>
      <c r="L30" s="15"/>
      <c r="M30" s="15"/>
    </row>
    <row r="31" spans="1:13" x14ac:dyDescent="0.2">
      <c r="H31" s="15"/>
      <c r="I31" s="15"/>
      <c r="J31" s="15"/>
      <c r="K31" s="15"/>
      <c r="L31" s="15"/>
      <c r="M31" s="15"/>
    </row>
    <row r="32" spans="1:13" x14ac:dyDescent="0.2">
      <c r="H32" s="15"/>
      <c r="I32" s="15"/>
      <c r="J32" s="15"/>
      <c r="K32" s="15"/>
      <c r="L32" s="15"/>
      <c r="M32" s="15"/>
    </row>
    <row r="33" spans="8:13" x14ac:dyDescent="0.2">
      <c r="H33" s="15"/>
      <c r="I33" s="15"/>
      <c r="J33" s="15"/>
      <c r="K33" s="15"/>
      <c r="L33" s="15"/>
      <c r="M33" s="15"/>
    </row>
    <row r="34" spans="8:13" x14ac:dyDescent="0.2">
      <c r="H34" s="15"/>
      <c r="I34" s="15"/>
      <c r="J34" s="15"/>
      <c r="K34" s="15"/>
      <c r="L34" s="15"/>
      <c r="M34" s="15"/>
    </row>
  </sheetData>
  <mergeCells count="3">
    <mergeCell ref="A1:F1"/>
    <mergeCell ref="A19:F20"/>
    <mergeCell ref="A6:F7"/>
  </mergeCells>
  <phoneticPr fontId="1"/>
  <printOptions horizontalCentered="1"/>
  <pageMargins left="0.51181102362204722" right="0.51181102362204722" top="0.74803149606299213" bottom="0.15748031496062992" header="0.31496062992125984" footer="0.31496062992125984"/>
  <pageSetup paperSize="9" scale="10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'（参考）肥効率'!$B$3:$B$11</xm:f>
          </x14:formula1>
          <xm:sqref>C21:C22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tabSelected="1" view="pageBreakPreview" zoomScale="96" zoomScaleNormal="100" zoomScaleSheetLayoutView="96" workbookViewId="0">
      <selection activeCell="H6" sqref="H6"/>
    </sheetView>
  </sheetViews>
  <sheetFormatPr defaultRowHeight="30" customHeight="1" x14ac:dyDescent="0.45"/>
  <cols>
    <col min="2" max="2" width="19.19921875" bestFit="1" customWidth="1"/>
  </cols>
  <sheetData>
    <row r="1" spans="2:5" ht="30" customHeight="1" x14ac:dyDescent="0.45">
      <c r="B1" s="25" t="s">
        <v>9</v>
      </c>
      <c r="C1" s="25"/>
      <c r="D1" s="25"/>
      <c r="E1" s="25"/>
    </row>
    <row r="2" spans="2:5" ht="30" customHeight="1" x14ac:dyDescent="0.45">
      <c r="C2" s="26" t="s">
        <v>10</v>
      </c>
      <c r="D2" s="26" t="s">
        <v>11</v>
      </c>
      <c r="E2" s="26" t="s">
        <v>12</v>
      </c>
    </row>
    <row r="3" spans="2:5" ht="30" customHeight="1" x14ac:dyDescent="0.45">
      <c r="B3" s="31" t="s">
        <v>0</v>
      </c>
      <c r="C3" s="32">
        <v>0.2</v>
      </c>
      <c r="D3" s="32">
        <v>0.6</v>
      </c>
      <c r="E3" s="32">
        <v>0.9</v>
      </c>
    </row>
    <row r="4" spans="2:5" ht="30" customHeight="1" x14ac:dyDescent="0.45">
      <c r="B4" s="27" t="s">
        <v>3</v>
      </c>
      <c r="C4" s="28">
        <v>0.1</v>
      </c>
      <c r="D4" s="28">
        <v>0.5</v>
      </c>
      <c r="E4" s="28">
        <v>0.9</v>
      </c>
    </row>
    <row r="5" spans="2:5" ht="30" customHeight="1" x14ac:dyDescent="0.45">
      <c r="B5" s="27" t="s">
        <v>4</v>
      </c>
      <c r="C5" s="28">
        <v>0.2</v>
      </c>
      <c r="D5" s="28">
        <v>0.6</v>
      </c>
      <c r="E5" s="28">
        <v>0.9</v>
      </c>
    </row>
    <row r="6" spans="2:5" ht="30" customHeight="1" x14ac:dyDescent="0.45">
      <c r="B6" s="29" t="s">
        <v>5</v>
      </c>
      <c r="C6" s="30">
        <v>0.2</v>
      </c>
      <c r="D6" s="30">
        <v>0.6</v>
      </c>
      <c r="E6" s="30">
        <v>0.9</v>
      </c>
    </row>
    <row r="7" spans="2:5" ht="30" customHeight="1" x14ac:dyDescent="0.45">
      <c r="B7" s="31" t="s">
        <v>1</v>
      </c>
      <c r="C7" s="32">
        <v>0.5</v>
      </c>
      <c r="D7" s="32">
        <v>0.7</v>
      </c>
      <c r="E7" s="32">
        <v>0.9</v>
      </c>
    </row>
    <row r="8" spans="2:5" ht="30" customHeight="1" x14ac:dyDescent="0.45">
      <c r="B8" s="27" t="s">
        <v>6</v>
      </c>
      <c r="C8" s="28">
        <v>0.4</v>
      </c>
      <c r="D8" s="28">
        <v>0.6</v>
      </c>
      <c r="E8" s="28">
        <v>0.9</v>
      </c>
    </row>
    <row r="9" spans="2:5" ht="30" customHeight="1" x14ac:dyDescent="0.45">
      <c r="B9" s="29" t="s">
        <v>7</v>
      </c>
      <c r="C9" s="30">
        <v>0.5</v>
      </c>
      <c r="D9" s="30">
        <v>0.6</v>
      </c>
      <c r="E9" s="30">
        <v>0.6</v>
      </c>
    </row>
    <row r="10" spans="2:5" ht="30" customHeight="1" x14ac:dyDescent="0.45">
      <c r="B10" s="31" t="s">
        <v>2</v>
      </c>
      <c r="C10" s="32">
        <v>0.6</v>
      </c>
      <c r="D10" s="32">
        <v>0.7</v>
      </c>
      <c r="E10" s="32">
        <v>0.9</v>
      </c>
    </row>
    <row r="11" spans="2:5" ht="30" customHeight="1" x14ac:dyDescent="0.45">
      <c r="B11" s="29" t="s">
        <v>8</v>
      </c>
      <c r="C11" s="30">
        <v>0.3</v>
      </c>
      <c r="D11" s="30">
        <v>0.6</v>
      </c>
      <c r="E11" s="30">
        <v>0.9</v>
      </c>
    </row>
  </sheetData>
  <mergeCells count="1">
    <mergeCell ref="B1:E1"/>
  </mergeCells>
  <phoneticPr fontId="1"/>
  <printOptions horizontalCentered="1"/>
  <pageMargins left="0.51181102362204722" right="0.51181102362204722" top="1.1417322834645669" bottom="0.74803149606299213" header="0.31496062992125984" footer="0.31496062992125984"/>
  <pageSetup paperSize="9" scal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　計算シートの使い方</vt:lpstr>
      <vt:lpstr>２　計算シート</vt:lpstr>
      <vt:lpstr>（参考）肥効率</vt:lpstr>
      <vt:lpstr>'（参考）肥効率'!Print_Area</vt:lpstr>
      <vt:lpstr>'1　計算シートの使い方'!Print_Area</vt:lpstr>
      <vt:lpstr>'２　計算シート'!Print_Area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2022-07-26T04:47:27Z</dcterms:modified>
</cp:coreProperties>
</file>