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227226\Desktop\システム用\03 仕様書\"/>
    </mc:Choice>
  </mc:AlternateContent>
  <xr:revisionPtr revIDLastSave="0" documentId="13_ncr:1_{971F7265-58FF-4BEB-9943-B7074CD2D8FD}" xr6:coauthVersionLast="47" xr6:coauthVersionMax="47" xr10:uidLastSave="{00000000-0000-0000-0000-000000000000}"/>
  <bookViews>
    <workbookView xWindow="31965" yWindow="1065" windowWidth="20445" windowHeight="14070" xr2:uid="{00000000-000D-0000-FFFF-FFFF00000000}"/>
  </bookViews>
  <sheets>
    <sheet name="別紙 №１" sheetId="16" r:id="rId1"/>
    <sheet name="別紙 №２" sheetId="10" r:id="rId2"/>
    <sheet name="別紙 №３" sheetId="14" r:id="rId3"/>
    <sheet name="別紙No1_設計書（使用しない）" sheetId="9" state="hidden" r:id="rId4"/>
    <sheet name="別紙No2_予定（使用しない）" sheetId="12" state="hidden" r:id="rId5"/>
    <sheet name="別紙No1_（配付用）(使用しない)" sheetId="13" state="hidden" r:id="rId6"/>
  </sheets>
  <definedNames>
    <definedName name="_xlnm.Print_Area" localSheetId="0">'別紙 №１'!$A$1:$J$165</definedName>
    <definedName name="_xlnm.Print_Area" localSheetId="1">'別紙 №２'!$A$1:$I$36</definedName>
    <definedName name="_xlnm.Print_Area" localSheetId="2">'別紙 №３'!$A$1:$I$20</definedName>
    <definedName name="_xlnm.Print_Area" localSheetId="5">'別紙No1_（配付用）(使用しない)'!$A$1:$J$180</definedName>
    <definedName name="_xlnm.Print_Area" localSheetId="3">'別紙No1_設計書（使用しない）'!$A$1:$K$180</definedName>
    <definedName name="_xlnm.Print_Area" localSheetId="4">'別紙No2_予定（使用しない）'!$A$1:$I$38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63" i="16" l="1"/>
  <c r="A137" i="16"/>
  <c r="A130" i="16"/>
  <c r="A104" i="16"/>
  <c r="A97" i="16"/>
  <c r="A71" i="16"/>
  <c r="A64" i="16"/>
  <c r="A38" i="16"/>
  <c r="A31" i="16"/>
  <c r="A5" i="16"/>
  <c r="F157" i="13"/>
  <c r="F158" i="13"/>
  <c r="F159" i="13"/>
  <c r="F160" i="13"/>
  <c r="F161" i="13"/>
  <c r="F162" i="13"/>
  <c r="F163" i="13"/>
  <c r="F164" i="13"/>
  <c r="F165" i="13"/>
  <c r="F166" i="13"/>
  <c r="F167" i="13"/>
  <c r="F156" i="13"/>
  <c r="B156" i="13"/>
  <c r="F122" i="13"/>
  <c r="F128" i="13"/>
  <c r="F130" i="13"/>
  <c r="B120" i="13"/>
  <c r="F86" i="13"/>
  <c r="F92" i="13"/>
  <c r="F94" i="13"/>
  <c r="B84" i="13"/>
  <c r="F50" i="13"/>
  <c r="F56" i="13"/>
  <c r="F58" i="13"/>
  <c r="B48" i="13"/>
  <c r="B156" i="9"/>
  <c r="F121" i="9"/>
  <c r="F121" i="13" s="1"/>
  <c r="F122" i="9"/>
  <c r="F123" i="9"/>
  <c r="F123" i="13" s="1"/>
  <c r="F124" i="9"/>
  <c r="F124" i="13" s="1"/>
  <c r="F125" i="9"/>
  <c r="F125" i="13" s="1"/>
  <c r="F126" i="9"/>
  <c r="F126" i="13" s="1"/>
  <c r="F127" i="9"/>
  <c r="F127" i="13" s="1"/>
  <c r="F128" i="9"/>
  <c r="F129" i="9"/>
  <c r="F129" i="13" s="1"/>
  <c r="F130" i="9"/>
  <c r="F131" i="9"/>
  <c r="F131" i="13" s="1"/>
  <c r="F120" i="9"/>
  <c r="F120" i="13" s="1"/>
  <c r="B120" i="9"/>
  <c r="F85" i="9"/>
  <c r="F85" i="13" s="1"/>
  <c r="F86" i="9"/>
  <c r="F87" i="9"/>
  <c r="F87" i="13" s="1"/>
  <c r="F88" i="9"/>
  <c r="F88" i="13" s="1"/>
  <c r="F89" i="9"/>
  <c r="F89" i="13" s="1"/>
  <c r="F90" i="9"/>
  <c r="F90" i="13" s="1"/>
  <c r="F91" i="9"/>
  <c r="F91" i="13" s="1"/>
  <c r="F92" i="9"/>
  <c r="F93" i="9"/>
  <c r="F93" i="13" s="1"/>
  <c r="F94" i="9"/>
  <c r="F95" i="9"/>
  <c r="F95" i="13" s="1"/>
  <c r="F84" i="9"/>
  <c r="F84" i="13" s="1"/>
  <c r="B84" i="9"/>
  <c r="G48" i="9"/>
  <c r="F49" i="9"/>
  <c r="F49" i="13" s="1"/>
  <c r="F50" i="9"/>
  <c r="F51" i="9"/>
  <c r="F51" i="13" s="1"/>
  <c r="F52" i="9"/>
  <c r="F52" i="13" s="1"/>
  <c r="F53" i="9"/>
  <c r="F53" i="13" s="1"/>
  <c r="F54" i="9"/>
  <c r="F54" i="13" s="1"/>
  <c r="F55" i="9"/>
  <c r="F55" i="13" s="1"/>
  <c r="F56" i="9"/>
  <c r="F57" i="9"/>
  <c r="F57" i="13" s="1"/>
  <c r="F58" i="9"/>
  <c r="F59" i="9"/>
  <c r="F59" i="13" s="1"/>
  <c r="F48" i="9"/>
  <c r="F48" i="13" s="1"/>
  <c r="C48" i="9"/>
  <c r="B48" i="9"/>
  <c r="G12" i="9" l="1"/>
  <c r="F13" i="9"/>
  <c r="F13" i="13" s="1"/>
  <c r="F14" i="9"/>
  <c r="F14" i="13" s="1"/>
  <c r="F15" i="9"/>
  <c r="F15" i="13" s="1"/>
  <c r="F16" i="9"/>
  <c r="F16" i="13" s="1"/>
  <c r="F17" i="9"/>
  <c r="F17" i="13" s="1"/>
  <c r="F18" i="9"/>
  <c r="F18" i="13" s="1"/>
  <c r="F19" i="9"/>
  <c r="F19" i="13" s="1"/>
  <c r="F20" i="9"/>
  <c r="F20" i="13" s="1"/>
  <c r="F21" i="9"/>
  <c r="F21" i="13" s="1"/>
  <c r="F22" i="9"/>
  <c r="F22" i="13" s="1"/>
  <c r="F23" i="9"/>
  <c r="F23" i="13" s="1"/>
  <c r="F12" i="9"/>
  <c r="F12" i="13" s="1"/>
  <c r="C12" i="9"/>
  <c r="A13" i="9"/>
  <c r="A14" i="9"/>
  <c r="A15" i="9"/>
  <c r="A16" i="9"/>
  <c r="A17" i="9"/>
  <c r="A18" i="9"/>
  <c r="A19" i="9"/>
  <c r="A20" i="9"/>
  <c r="A21" i="9"/>
  <c r="A22" i="9"/>
  <c r="A23" i="9"/>
  <c r="A12" i="9"/>
  <c r="E48" i="9" l="1"/>
  <c r="E12" i="9"/>
  <c r="A149" i="13" l="1"/>
  <c r="A113" i="13"/>
  <c r="A77" i="13"/>
  <c r="A41" i="13"/>
  <c r="A5" i="13"/>
  <c r="H12" i="9" l="1"/>
  <c r="L6" i="12" l="1"/>
  <c r="B49" i="9" l="1"/>
  <c r="B49" i="13" s="1"/>
  <c r="B50" i="9" l="1"/>
  <c r="B50" i="13" s="1"/>
  <c r="B157" i="9"/>
  <c r="B157" i="13" s="1"/>
  <c r="L7" i="12" l="1"/>
  <c r="L11" i="12"/>
  <c r="L8" i="12"/>
  <c r="L9" i="12"/>
  <c r="L10" i="12"/>
  <c r="L12" i="12"/>
  <c r="A177" i="13" l="1"/>
  <c r="F168" i="13"/>
  <c r="E156" i="13"/>
  <c r="A141" i="13"/>
  <c r="F132" i="13"/>
  <c r="A105" i="13"/>
  <c r="F96" i="13"/>
  <c r="H87" i="13"/>
  <c r="H159" i="13"/>
  <c r="H84" i="13"/>
  <c r="A69" i="13"/>
  <c r="F60" i="13"/>
  <c r="H52" i="13"/>
  <c r="H51" i="13"/>
  <c r="H49" i="13"/>
  <c r="E49" i="13"/>
  <c r="H48" i="13"/>
  <c r="E48" i="13"/>
  <c r="A33" i="13"/>
  <c r="F24" i="13"/>
  <c r="H17" i="13"/>
  <c r="H16" i="13"/>
  <c r="H15" i="13"/>
  <c r="H14" i="13"/>
  <c r="H13" i="13"/>
  <c r="H12" i="13"/>
  <c r="E12" i="13"/>
  <c r="I49" i="13" l="1"/>
  <c r="I12" i="13"/>
  <c r="E14" i="13"/>
  <c r="I14" i="13" s="1"/>
  <c r="H19" i="13"/>
  <c r="H18" i="13"/>
  <c r="E84" i="13"/>
  <c r="I84" i="13" s="1"/>
  <c r="I48" i="13"/>
  <c r="H120" i="13"/>
  <c r="H156" i="13"/>
  <c r="I156" i="13" s="1"/>
  <c r="H123" i="13"/>
  <c r="E13" i="13"/>
  <c r="I13" i="13" s="1"/>
  <c r="E157" i="13"/>
  <c r="H50" i="13" l="1"/>
  <c r="E50" i="13"/>
  <c r="E120" i="13"/>
  <c r="I120" i="13" s="1"/>
  <c r="H53" i="13"/>
  <c r="H88" i="13"/>
  <c r="E15" i="13"/>
  <c r="I15" i="13" s="1"/>
  <c r="H85" i="13"/>
  <c r="H20" i="13"/>
  <c r="I50" i="13" l="1"/>
  <c r="H121" i="13"/>
  <c r="H157" i="13"/>
  <c r="I157" i="13" s="1"/>
  <c r="H21" i="13"/>
  <c r="H54" i="13"/>
  <c r="E16" i="13"/>
  <c r="I16" i="13" s="1"/>
  <c r="H124" i="13"/>
  <c r="H160" i="13"/>
  <c r="H89" i="13"/>
  <c r="H86" i="13"/>
  <c r="H48" i="9"/>
  <c r="I12" i="9"/>
  <c r="E17" i="13" l="1"/>
  <c r="I17" i="13" s="1"/>
  <c r="H55" i="13"/>
  <c r="H90" i="13"/>
  <c r="H23" i="13"/>
  <c r="H22" i="13"/>
  <c r="H158" i="13"/>
  <c r="H122" i="13"/>
  <c r="H161" i="13"/>
  <c r="H125" i="13"/>
  <c r="A177" i="9"/>
  <c r="A141" i="9"/>
  <c r="A105" i="9"/>
  <c r="A69" i="9"/>
  <c r="A33" i="9"/>
  <c r="H162" i="13" l="1"/>
  <c r="H126" i="13"/>
  <c r="H91" i="13"/>
  <c r="H56" i="13"/>
  <c r="E18" i="13"/>
  <c r="I18" i="13" s="1"/>
  <c r="A5" i="12"/>
  <c r="H57" i="13" l="1"/>
  <c r="E19" i="13"/>
  <c r="I19" i="13" s="1"/>
  <c r="H127" i="13"/>
  <c r="H163" i="13"/>
  <c r="H92" i="13"/>
  <c r="I35" i="12"/>
  <c r="G35" i="12"/>
  <c r="E35" i="12"/>
  <c r="C35" i="12"/>
  <c r="I34" i="12"/>
  <c r="G34" i="12"/>
  <c r="E34" i="12"/>
  <c r="C34" i="12"/>
  <c r="I33" i="12"/>
  <c r="G33" i="12"/>
  <c r="E33" i="12"/>
  <c r="C33" i="12"/>
  <c r="I32" i="12"/>
  <c r="G32" i="12"/>
  <c r="E32" i="12"/>
  <c r="C32" i="12"/>
  <c r="I31" i="12"/>
  <c r="G31" i="12"/>
  <c r="E31" i="12"/>
  <c r="C31" i="12"/>
  <c r="I30" i="12"/>
  <c r="G30" i="12"/>
  <c r="E30" i="12"/>
  <c r="C30" i="12"/>
  <c r="I29" i="12"/>
  <c r="G29" i="12"/>
  <c r="E29" i="12"/>
  <c r="C29" i="12"/>
  <c r="I28" i="12"/>
  <c r="G28" i="12"/>
  <c r="E28" i="12"/>
  <c r="C28" i="12"/>
  <c r="I27" i="12"/>
  <c r="G27" i="12"/>
  <c r="E27" i="12"/>
  <c r="C27" i="12"/>
  <c r="I26" i="12"/>
  <c r="G26" i="12"/>
  <c r="E26" i="12"/>
  <c r="C26" i="12"/>
  <c r="I25" i="12"/>
  <c r="G25" i="12"/>
  <c r="E25" i="12"/>
  <c r="C25" i="12"/>
  <c r="I24" i="12"/>
  <c r="H24" i="12"/>
  <c r="G24" i="12"/>
  <c r="F24" i="12"/>
  <c r="E24" i="12"/>
  <c r="D24" i="12"/>
  <c r="C24" i="12"/>
  <c r="B24" i="12"/>
  <c r="C16" i="12"/>
  <c r="C15" i="12"/>
  <c r="C14" i="12"/>
  <c r="C13" i="12"/>
  <c r="C12" i="12"/>
  <c r="C11" i="12"/>
  <c r="C10" i="12"/>
  <c r="C9" i="12"/>
  <c r="C8" i="12"/>
  <c r="C7" i="12"/>
  <c r="C6" i="12"/>
  <c r="C5" i="12"/>
  <c r="B5" i="12"/>
  <c r="A24" i="12"/>
  <c r="I36" i="12" l="1"/>
  <c r="C36" i="12"/>
  <c r="E36" i="12"/>
  <c r="G36" i="12"/>
  <c r="E20" i="13"/>
  <c r="I20" i="13" s="1"/>
  <c r="H128" i="13"/>
  <c r="H164" i="13"/>
  <c r="H58" i="13"/>
  <c r="H93" i="13"/>
  <c r="C17" i="12"/>
  <c r="H94" i="13" l="1"/>
  <c r="H165" i="13"/>
  <c r="H129" i="13"/>
  <c r="H59" i="13"/>
  <c r="E21" i="13"/>
  <c r="I21" i="13" s="1"/>
  <c r="E22" i="13" l="1"/>
  <c r="I22" i="13" s="1"/>
  <c r="E23" i="13"/>
  <c r="I23" i="13" s="1"/>
  <c r="H95" i="13"/>
  <c r="H166" i="13"/>
  <c r="H130" i="13"/>
  <c r="G84" i="9"/>
  <c r="H84" i="9" s="1"/>
  <c r="G49" i="9"/>
  <c r="H49" i="9" s="1"/>
  <c r="C84" i="9"/>
  <c r="M84" i="9" l="1"/>
  <c r="E84" i="9"/>
  <c r="I24" i="13"/>
  <c r="G50" i="9"/>
  <c r="H50" i="9" s="1"/>
  <c r="H167" i="13"/>
  <c r="H131" i="13"/>
  <c r="G85" i="9"/>
  <c r="A48" i="9"/>
  <c r="A84" i="9" s="1"/>
  <c r="A120" i="9" s="1"/>
  <c r="A156" i="9" s="1"/>
  <c r="G36" i="10"/>
  <c r="E36" i="10"/>
  <c r="A12" i="13" l="1"/>
  <c r="A48" i="13" s="1"/>
  <c r="A84" i="13" s="1"/>
  <c r="A120" i="13" s="1"/>
  <c r="A156" i="13" s="1"/>
  <c r="A45" i="16"/>
  <c r="A78" i="16" s="1"/>
  <c r="A111" i="16" s="1"/>
  <c r="A144" i="16" s="1"/>
  <c r="L84" i="9"/>
  <c r="H85" i="9"/>
  <c r="I26" i="13"/>
  <c r="G51" i="9"/>
  <c r="H51" i="9" s="1"/>
  <c r="G86" i="9"/>
  <c r="I60" i="13"/>
  <c r="C36" i="10"/>
  <c r="M85" i="9" l="1"/>
  <c r="H86" i="9"/>
  <c r="M86" i="9" s="1"/>
  <c r="I62" i="13"/>
  <c r="G52" i="9"/>
  <c r="H52" i="9" s="1"/>
  <c r="G87" i="9"/>
  <c r="I96" i="13"/>
  <c r="H87" i="9" l="1"/>
  <c r="M87" i="9" s="1"/>
  <c r="G88" i="9"/>
  <c r="I98" i="13"/>
  <c r="G53" i="9"/>
  <c r="H53" i="9" s="1"/>
  <c r="I132" i="13"/>
  <c r="A49" i="9"/>
  <c r="A85" i="9" s="1"/>
  <c r="A121" i="9" s="1"/>
  <c r="A157" i="9" s="1"/>
  <c r="A6" i="12"/>
  <c r="A25" i="12" s="1"/>
  <c r="A7" i="12"/>
  <c r="A26" i="12" s="1"/>
  <c r="A13" i="13" l="1"/>
  <c r="A49" i="13" s="1"/>
  <c r="A85" i="13" s="1"/>
  <c r="A121" i="13" s="1"/>
  <c r="A157" i="13" s="1"/>
  <c r="A46" i="16"/>
  <c r="A79" i="16" s="1"/>
  <c r="A112" i="16" s="1"/>
  <c r="A145" i="16" s="1"/>
  <c r="H88" i="9"/>
  <c r="M88" i="9" s="1"/>
  <c r="G89" i="9"/>
  <c r="I134" i="13"/>
  <c r="G54" i="9"/>
  <c r="H54" i="9" s="1"/>
  <c r="A50" i="9"/>
  <c r="A86" i="9" s="1"/>
  <c r="A122" i="9" s="1"/>
  <c r="A158" i="9" s="1"/>
  <c r="A47" i="16" l="1"/>
  <c r="A80" i="16" s="1"/>
  <c r="A113" i="16" s="1"/>
  <c r="A146" i="16" s="1"/>
  <c r="A14" i="13"/>
  <c r="A50" i="13" s="1"/>
  <c r="A86" i="13" s="1"/>
  <c r="A122" i="13" s="1"/>
  <c r="A158" i="13" s="1"/>
  <c r="H89" i="9"/>
  <c r="M89" i="9" s="1"/>
  <c r="G90" i="9"/>
  <c r="G55" i="9"/>
  <c r="H55" i="9" s="1"/>
  <c r="A51" i="9"/>
  <c r="A87" i="9" s="1"/>
  <c r="A123" i="9" s="1"/>
  <c r="A159" i="9" s="1"/>
  <c r="A8" i="12"/>
  <c r="A27" i="12" s="1"/>
  <c r="F60" i="9"/>
  <c r="A48" i="16" l="1"/>
  <c r="A81" i="16" s="1"/>
  <c r="A114" i="16" s="1"/>
  <c r="A147" i="16" s="1"/>
  <c r="A15" i="13"/>
  <c r="A51" i="13" s="1"/>
  <c r="A87" i="13" s="1"/>
  <c r="A123" i="13" s="1"/>
  <c r="A159" i="13" s="1"/>
  <c r="H90" i="9"/>
  <c r="G91" i="9"/>
  <c r="G56" i="9"/>
  <c r="G57" i="9" s="1"/>
  <c r="B51" i="9"/>
  <c r="B51" i="13" s="1"/>
  <c r="E51" i="13" s="1"/>
  <c r="I51" i="13" s="1"/>
  <c r="B25" i="12"/>
  <c r="A52" i="9"/>
  <c r="A88" i="9" s="1"/>
  <c r="A124" i="9" s="1"/>
  <c r="A160" i="9" s="1"/>
  <c r="A9" i="12"/>
  <c r="A28" i="12" s="1"/>
  <c r="H57" i="9" l="1"/>
  <c r="G58" i="9"/>
  <c r="G93" i="9"/>
  <c r="H93" i="9" s="1"/>
  <c r="M93" i="9" s="1"/>
  <c r="A49" i="16"/>
  <c r="A82" i="16" s="1"/>
  <c r="A115" i="16" s="1"/>
  <c r="A148" i="16" s="1"/>
  <c r="A16" i="13"/>
  <c r="A52" i="13" s="1"/>
  <c r="A88" i="13" s="1"/>
  <c r="A124" i="13" s="1"/>
  <c r="A160" i="13" s="1"/>
  <c r="M90" i="9"/>
  <c r="H91" i="9"/>
  <c r="M91" i="9" s="1"/>
  <c r="G92" i="9"/>
  <c r="H56" i="9"/>
  <c r="B27" i="12"/>
  <c r="B26" i="12"/>
  <c r="A53" i="9"/>
  <c r="A89" i="9" s="1"/>
  <c r="A125" i="9" s="1"/>
  <c r="A161" i="9" s="1"/>
  <c r="A10" i="12"/>
  <c r="A29" i="12" s="1"/>
  <c r="B52" i="9"/>
  <c r="B52" i="13" s="1"/>
  <c r="E52" i="13" s="1"/>
  <c r="I52" i="13" s="1"/>
  <c r="A17" i="13" l="1"/>
  <c r="A53" i="13" s="1"/>
  <c r="A89" i="13" s="1"/>
  <c r="A125" i="13" s="1"/>
  <c r="A161" i="13" s="1"/>
  <c r="A50" i="16"/>
  <c r="A83" i="16" s="1"/>
  <c r="A116" i="16" s="1"/>
  <c r="A149" i="16" s="1"/>
  <c r="H58" i="9"/>
  <c r="G94" i="9"/>
  <c r="H94" i="9" s="1"/>
  <c r="M94" i="9" s="1"/>
  <c r="G59" i="9"/>
  <c r="H92" i="9"/>
  <c r="M92" i="9" s="1"/>
  <c r="B28" i="12"/>
  <c r="A54" i="9"/>
  <c r="A90" i="9" s="1"/>
  <c r="A126" i="9" s="1"/>
  <c r="A162" i="9" s="1"/>
  <c r="A11" i="12"/>
  <c r="A30" i="12" s="1"/>
  <c r="B53" i="9"/>
  <c r="B53" i="13" s="1"/>
  <c r="E53" i="13" s="1"/>
  <c r="I53" i="13" s="1"/>
  <c r="H59" i="9" l="1"/>
  <c r="G95" i="9"/>
  <c r="H95" i="9" s="1"/>
  <c r="M95" i="9" s="1"/>
  <c r="A18" i="13"/>
  <c r="A54" i="13" s="1"/>
  <c r="A90" i="13" s="1"/>
  <c r="A126" i="13" s="1"/>
  <c r="A162" i="13" s="1"/>
  <c r="A51" i="16"/>
  <c r="A84" i="16" s="1"/>
  <c r="A117" i="16" s="1"/>
  <c r="A150" i="16" s="1"/>
  <c r="M96" i="9"/>
  <c r="B29" i="12"/>
  <c r="A55" i="9"/>
  <c r="A91" i="9" s="1"/>
  <c r="A127" i="9" s="1"/>
  <c r="A163" i="9" s="1"/>
  <c r="A12" i="12"/>
  <c r="A31" i="12" s="1"/>
  <c r="B54" i="9"/>
  <c r="B54" i="13" s="1"/>
  <c r="E54" i="13" s="1"/>
  <c r="I54" i="13" s="1"/>
  <c r="A19" i="13" l="1"/>
  <c r="A55" i="13" s="1"/>
  <c r="A91" i="13" s="1"/>
  <c r="A127" i="13" s="1"/>
  <c r="A163" i="13" s="1"/>
  <c r="A52" i="16"/>
  <c r="A85" i="16" s="1"/>
  <c r="A118" i="16" s="1"/>
  <c r="A151" i="16" s="1"/>
  <c r="B30" i="12"/>
  <c r="A56" i="9"/>
  <c r="A92" i="9" s="1"/>
  <c r="A128" i="9" s="1"/>
  <c r="A164" i="9" s="1"/>
  <c r="A13" i="12"/>
  <c r="A32" i="12" s="1"/>
  <c r="B55" i="9"/>
  <c r="B55" i="13" s="1"/>
  <c r="E55" i="13" s="1"/>
  <c r="I55" i="13" s="1"/>
  <c r="A20" i="13" l="1"/>
  <c r="A56" i="13" s="1"/>
  <c r="A92" i="13" s="1"/>
  <c r="A128" i="13" s="1"/>
  <c r="A164" i="13" s="1"/>
  <c r="A53" i="16"/>
  <c r="A86" i="16" s="1"/>
  <c r="A119" i="16" s="1"/>
  <c r="A152" i="16" s="1"/>
  <c r="B31" i="12"/>
  <c r="A57" i="9"/>
  <c r="A93" i="9" s="1"/>
  <c r="A129" i="9" s="1"/>
  <c r="A165" i="9" s="1"/>
  <c r="A14" i="12"/>
  <c r="A33" i="12" s="1"/>
  <c r="B56" i="9"/>
  <c r="B56" i="13" s="1"/>
  <c r="E56" i="13" s="1"/>
  <c r="I56" i="13" s="1"/>
  <c r="A21" i="13" l="1"/>
  <c r="A57" i="13" s="1"/>
  <c r="A93" i="13" s="1"/>
  <c r="A129" i="13" s="1"/>
  <c r="A165" i="13" s="1"/>
  <c r="A54" i="16"/>
  <c r="A87" i="16" s="1"/>
  <c r="A120" i="16" s="1"/>
  <c r="A153" i="16" s="1"/>
  <c r="B32" i="12"/>
  <c r="A58" i="9"/>
  <c r="A94" i="9" s="1"/>
  <c r="A130" i="9" s="1"/>
  <c r="A166" i="9" s="1"/>
  <c r="A15" i="12"/>
  <c r="A34" i="12" s="1"/>
  <c r="B57" i="9"/>
  <c r="B57" i="13" s="1"/>
  <c r="E57" i="13" s="1"/>
  <c r="I57" i="13" s="1"/>
  <c r="A55" i="16" l="1"/>
  <c r="A88" i="16" s="1"/>
  <c r="A121" i="16" s="1"/>
  <c r="A154" i="16" s="1"/>
  <c r="A22" i="13"/>
  <c r="A58" i="13" s="1"/>
  <c r="A94" i="13" s="1"/>
  <c r="A130" i="13" s="1"/>
  <c r="A166" i="13" s="1"/>
  <c r="B33" i="12"/>
  <c r="A59" i="9"/>
  <c r="A95" i="9" s="1"/>
  <c r="A131" i="9" s="1"/>
  <c r="A167" i="9" s="1"/>
  <c r="A16" i="12"/>
  <c r="A35" i="12" s="1"/>
  <c r="B58" i="9"/>
  <c r="B58" i="13" s="1"/>
  <c r="E58" i="13" s="1"/>
  <c r="I58" i="13" s="1"/>
  <c r="A56" i="16" l="1"/>
  <c r="A89" i="16" s="1"/>
  <c r="A122" i="16" s="1"/>
  <c r="A155" i="16" s="1"/>
  <c r="A23" i="13"/>
  <c r="A59" i="13" s="1"/>
  <c r="A95" i="13" s="1"/>
  <c r="A131" i="13" s="1"/>
  <c r="A167" i="13" s="1"/>
  <c r="B34" i="12"/>
  <c r="B59" i="9"/>
  <c r="B59" i="13" s="1"/>
  <c r="E59" i="13" s="1"/>
  <c r="I59" i="13" s="1"/>
  <c r="B35" i="12" l="1"/>
  <c r="I36" i="10" l="1"/>
  <c r="C18" i="10"/>
  <c r="G129" i="9" l="1"/>
  <c r="H129" i="9" s="1"/>
  <c r="G120" i="9"/>
  <c r="H120" i="9" s="1"/>
  <c r="C13" i="9"/>
  <c r="C14" i="9" s="1"/>
  <c r="C15" i="9" s="1"/>
  <c r="C16" i="9" s="1"/>
  <c r="C17" i="9" s="1"/>
  <c r="C18" i="9" s="1"/>
  <c r="C19" i="9" s="1"/>
  <c r="C20" i="9" s="1"/>
  <c r="C21" i="9" s="1"/>
  <c r="C22" i="9" s="1"/>
  <c r="C23" i="9" s="1"/>
  <c r="F168" i="9"/>
  <c r="F132" i="9"/>
  <c r="B121" i="9"/>
  <c r="B121" i="13" s="1"/>
  <c r="E121" i="13" s="1"/>
  <c r="I121" i="13" s="1"/>
  <c r="F96" i="9"/>
  <c r="B85" i="9"/>
  <c r="B85" i="13" s="1"/>
  <c r="E85" i="13" s="1"/>
  <c r="I85" i="13" s="1"/>
  <c r="F24" i="9"/>
  <c r="G13" i="9"/>
  <c r="H13" i="9" s="1"/>
  <c r="B13" i="9"/>
  <c r="E13" i="9" l="1"/>
  <c r="G130" i="9"/>
  <c r="H130" i="9" s="1"/>
  <c r="B158" i="9"/>
  <c r="H25" i="12"/>
  <c r="F25" i="12"/>
  <c r="B86" i="9"/>
  <c r="D25" i="12"/>
  <c r="B14" i="9"/>
  <c r="B6" i="12"/>
  <c r="G165" i="9"/>
  <c r="H165" i="9" s="1"/>
  <c r="G121" i="9"/>
  <c r="H121" i="9" s="1"/>
  <c r="G14" i="9"/>
  <c r="H14" i="9" s="1"/>
  <c r="G156" i="9"/>
  <c r="H156" i="9" s="1"/>
  <c r="B122" i="9"/>
  <c r="B122" i="13" s="1"/>
  <c r="E122" i="13" s="1"/>
  <c r="I122" i="13" s="1"/>
  <c r="H26" i="12" l="1"/>
  <c r="B158" i="13"/>
  <c r="E158" i="13" s="1"/>
  <c r="I158" i="13" s="1"/>
  <c r="B87" i="9"/>
  <c r="B87" i="13" s="1"/>
  <c r="E87" i="13" s="1"/>
  <c r="I87" i="13" s="1"/>
  <c r="B86" i="13"/>
  <c r="E86" i="13" s="1"/>
  <c r="I86" i="13" s="1"/>
  <c r="B15" i="9"/>
  <c r="E15" i="9" s="1"/>
  <c r="E14" i="9"/>
  <c r="G15" i="9"/>
  <c r="H15" i="9" s="1"/>
  <c r="I15" i="9" s="1"/>
  <c r="B159" i="9"/>
  <c r="G166" i="9"/>
  <c r="H166" i="9" s="1"/>
  <c r="F26" i="12"/>
  <c r="B88" i="9"/>
  <c r="D27" i="12"/>
  <c r="D26" i="12"/>
  <c r="B8" i="12"/>
  <c r="B7" i="12"/>
  <c r="I13" i="9"/>
  <c r="G131" i="9"/>
  <c r="H131" i="9" s="1"/>
  <c r="C85" i="9"/>
  <c r="I84" i="9"/>
  <c r="C120" i="9"/>
  <c r="G157" i="9"/>
  <c r="H157" i="9" s="1"/>
  <c r="B123" i="9"/>
  <c r="B123" i="13" s="1"/>
  <c r="E123" i="13" s="1"/>
  <c r="I123" i="13" s="1"/>
  <c r="B16" i="9"/>
  <c r="E16" i="9" s="1"/>
  <c r="H27" i="12" l="1"/>
  <c r="B159" i="13"/>
  <c r="E159" i="13" s="1"/>
  <c r="I159" i="13" s="1"/>
  <c r="B89" i="9"/>
  <c r="B89" i="13" s="1"/>
  <c r="E89" i="13" s="1"/>
  <c r="I89" i="13" s="1"/>
  <c r="B88" i="13"/>
  <c r="E88" i="13" s="1"/>
  <c r="I88" i="13" s="1"/>
  <c r="E85" i="9"/>
  <c r="I14" i="9"/>
  <c r="B160" i="9"/>
  <c r="C156" i="9"/>
  <c r="E120" i="9"/>
  <c r="I120" i="9" s="1"/>
  <c r="F27" i="12"/>
  <c r="D29" i="12"/>
  <c r="D28" i="12"/>
  <c r="B9" i="12"/>
  <c r="G167" i="9"/>
  <c r="H167" i="9" s="1"/>
  <c r="G16" i="9"/>
  <c r="H16" i="9" s="1"/>
  <c r="I16" i="9" s="1"/>
  <c r="G122" i="9"/>
  <c r="H122" i="9" s="1"/>
  <c r="C86" i="9"/>
  <c r="C121" i="9"/>
  <c r="E121" i="9" s="1"/>
  <c r="I121" i="9" s="1"/>
  <c r="B124" i="9"/>
  <c r="B124" i="13" s="1"/>
  <c r="E124" i="13" s="1"/>
  <c r="I124" i="13" s="1"/>
  <c r="B90" i="9"/>
  <c r="B90" i="13" s="1"/>
  <c r="E90" i="13" s="1"/>
  <c r="I90" i="13" s="1"/>
  <c r="B17" i="9"/>
  <c r="E17" i="9" s="1"/>
  <c r="H28" i="12" l="1"/>
  <c r="B160" i="13"/>
  <c r="E160" i="13" s="1"/>
  <c r="I160" i="13" s="1"/>
  <c r="L85" i="9"/>
  <c r="I85" i="9"/>
  <c r="E86" i="9"/>
  <c r="L86" i="9" s="1"/>
  <c r="E156" i="9"/>
  <c r="B161" i="9"/>
  <c r="C157" i="9"/>
  <c r="F28" i="12"/>
  <c r="D30" i="12"/>
  <c r="B10" i="12"/>
  <c r="C122" i="9"/>
  <c r="E122" i="9" s="1"/>
  <c r="I122" i="9" s="1"/>
  <c r="C87" i="9"/>
  <c r="G158" i="9"/>
  <c r="H158" i="9" s="1"/>
  <c r="C49" i="9"/>
  <c r="E49" i="9" s="1"/>
  <c r="I48" i="9"/>
  <c r="G17" i="9"/>
  <c r="H17" i="9" s="1"/>
  <c r="G123" i="9"/>
  <c r="H123" i="9" s="1"/>
  <c r="B125" i="9"/>
  <c r="B125" i="13" s="1"/>
  <c r="E125" i="13" s="1"/>
  <c r="I125" i="13" s="1"/>
  <c r="B91" i="9"/>
  <c r="B91" i="13" s="1"/>
  <c r="E91" i="13" s="1"/>
  <c r="I91" i="13" s="1"/>
  <c r="B18" i="9"/>
  <c r="E18" i="9" s="1"/>
  <c r="H29" i="12" l="1"/>
  <c r="B161" i="13"/>
  <c r="E161" i="13" s="1"/>
  <c r="I161" i="13" s="1"/>
  <c r="I17" i="9"/>
  <c r="K17" i="9" s="1"/>
  <c r="I156" i="9"/>
  <c r="B162" i="9"/>
  <c r="I86" i="9"/>
  <c r="E87" i="9"/>
  <c r="L87" i="9" s="1"/>
  <c r="C158" i="9"/>
  <c r="E157" i="9"/>
  <c r="I157" i="9" s="1"/>
  <c r="F29" i="12"/>
  <c r="D31" i="12"/>
  <c r="B11" i="12"/>
  <c r="G159" i="9"/>
  <c r="H159" i="9" s="1"/>
  <c r="G18" i="9"/>
  <c r="H18" i="9" s="1"/>
  <c r="C50" i="9"/>
  <c r="E50" i="9" s="1"/>
  <c r="I49" i="9"/>
  <c r="C88" i="9"/>
  <c r="G124" i="9"/>
  <c r="H124" i="9" s="1"/>
  <c r="C123" i="9"/>
  <c r="E123" i="9" s="1"/>
  <c r="I123" i="9" s="1"/>
  <c r="B163" i="9"/>
  <c r="B126" i="9"/>
  <c r="B126" i="13" s="1"/>
  <c r="E126" i="13" s="1"/>
  <c r="I126" i="13" s="1"/>
  <c r="B92" i="9"/>
  <c r="B92" i="13" s="1"/>
  <c r="E92" i="13" s="1"/>
  <c r="I92" i="13" s="1"/>
  <c r="B19" i="9"/>
  <c r="E19" i="9" s="1"/>
  <c r="H30" i="12" l="1"/>
  <c r="B162" i="13"/>
  <c r="E162" i="13" s="1"/>
  <c r="I162" i="13" s="1"/>
  <c r="H31" i="12"/>
  <c r="B163" i="13"/>
  <c r="E163" i="13" s="1"/>
  <c r="I163" i="13" s="1"/>
  <c r="I87" i="9"/>
  <c r="I18" i="9"/>
  <c r="E88" i="9"/>
  <c r="L88" i="9" s="1"/>
  <c r="C159" i="9"/>
  <c r="E158" i="9"/>
  <c r="I158" i="9" s="1"/>
  <c r="F30" i="12"/>
  <c r="D32" i="12"/>
  <c r="B12" i="12"/>
  <c r="G160" i="9"/>
  <c r="H160" i="9" s="1"/>
  <c r="C89" i="9"/>
  <c r="G125" i="9"/>
  <c r="H125" i="9" s="1"/>
  <c r="C124" i="9"/>
  <c r="E124" i="9" s="1"/>
  <c r="I124" i="9" s="1"/>
  <c r="C51" i="9"/>
  <c r="E51" i="9" s="1"/>
  <c r="I50" i="9"/>
  <c r="G19" i="9"/>
  <c r="H19" i="9" s="1"/>
  <c r="I19" i="9" s="1"/>
  <c r="B164" i="9"/>
  <c r="B127" i="9"/>
  <c r="B127" i="13" s="1"/>
  <c r="E127" i="13" s="1"/>
  <c r="I127" i="13" s="1"/>
  <c r="B93" i="9"/>
  <c r="B93" i="13" s="1"/>
  <c r="E93" i="13" s="1"/>
  <c r="I93" i="13" s="1"/>
  <c r="B20" i="9"/>
  <c r="E20" i="9" s="1"/>
  <c r="H32" i="12" l="1"/>
  <c r="B164" i="13"/>
  <c r="E164" i="13" s="1"/>
  <c r="I164" i="13" s="1"/>
  <c r="I88" i="9"/>
  <c r="E89" i="9"/>
  <c r="C160" i="9"/>
  <c r="E159" i="9"/>
  <c r="I159" i="9" s="1"/>
  <c r="F31" i="12"/>
  <c r="D33" i="12"/>
  <c r="B13" i="12"/>
  <c r="G20" i="9"/>
  <c r="C125" i="9"/>
  <c r="E125" i="9" s="1"/>
  <c r="I125" i="9" s="1"/>
  <c r="C90" i="9"/>
  <c r="G126" i="9"/>
  <c r="H126" i="9" s="1"/>
  <c r="C52" i="9"/>
  <c r="E52" i="9" s="1"/>
  <c r="I51" i="9"/>
  <c r="G161" i="9"/>
  <c r="H161" i="9" s="1"/>
  <c r="B165" i="9"/>
  <c r="B128" i="9"/>
  <c r="B128" i="13" s="1"/>
  <c r="E128" i="13" s="1"/>
  <c r="I128" i="13" s="1"/>
  <c r="B94" i="9"/>
  <c r="B94" i="13" s="1"/>
  <c r="E94" i="13" s="1"/>
  <c r="I94" i="13" s="1"/>
  <c r="B21" i="9"/>
  <c r="E21" i="9" s="1"/>
  <c r="H20" i="9" l="1"/>
  <c r="G21" i="9"/>
  <c r="H33" i="12"/>
  <c r="B165" i="13"/>
  <c r="E165" i="13" s="1"/>
  <c r="I165" i="13" s="1"/>
  <c r="L89" i="9"/>
  <c r="I20" i="9"/>
  <c r="I89" i="9"/>
  <c r="K89" i="9" s="1"/>
  <c r="E90" i="9"/>
  <c r="C161" i="9"/>
  <c r="E160" i="9"/>
  <c r="I160" i="9" s="1"/>
  <c r="F32" i="12"/>
  <c r="D34" i="12"/>
  <c r="I21" i="9"/>
  <c r="B14" i="12"/>
  <c r="C91" i="9"/>
  <c r="C53" i="9"/>
  <c r="E53" i="9" s="1"/>
  <c r="I52" i="9"/>
  <c r="G127" i="9"/>
  <c r="H127" i="9" s="1"/>
  <c r="G162" i="9"/>
  <c r="H162" i="9" s="1"/>
  <c r="C126" i="9"/>
  <c r="E126" i="9" s="1"/>
  <c r="I126" i="9" s="1"/>
  <c r="K125" i="9"/>
  <c r="B166" i="9"/>
  <c r="B129" i="9"/>
  <c r="B129" i="13" s="1"/>
  <c r="E129" i="13" s="1"/>
  <c r="I129" i="13" s="1"/>
  <c r="B95" i="9"/>
  <c r="B95" i="13" s="1"/>
  <c r="E95" i="13" s="1"/>
  <c r="I95" i="13" s="1"/>
  <c r="B22" i="9"/>
  <c r="E22" i="9" s="1"/>
  <c r="H34" i="12" l="1"/>
  <c r="B166" i="13"/>
  <c r="E166" i="13" s="1"/>
  <c r="I166" i="13" s="1"/>
  <c r="G22" i="9"/>
  <c r="H21" i="9"/>
  <c r="L90" i="9"/>
  <c r="I90" i="9"/>
  <c r="E91" i="9"/>
  <c r="L91" i="9" s="1"/>
  <c r="C162" i="9"/>
  <c r="E161" i="9"/>
  <c r="F33" i="12"/>
  <c r="D35" i="12"/>
  <c r="I22" i="9"/>
  <c r="B15" i="12"/>
  <c r="C92" i="9"/>
  <c r="C127" i="9"/>
  <c r="E127" i="9" s="1"/>
  <c r="I127" i="9" s="1"/>
  <c r="G163" i="9"/>
  <c r="H163" i="9" s="1"/>
  <c r="C54" i="9"/>
  <c r="E54" i="9" s="1"/>
  <c r="I53" i="9"/>
  <c r="K53" i="9" s="1"/>
  <c r="G128" i="9"/>
  <c r="H128" i="9" s="1"/>
  <c r="B167" i="9"/>
  <c r="B130" i="9"/>
  <c r="B130" i="13" s="1"/>
  <c r="E130" i="13" s="1"/>
  <c r="I130" i="13" s="1"/>
  <c r="B23" i="9"/>
  <c r="E23" i="9" s="1"/>
  <c r="H22" i="9" l="1"/>
  <c r="G23" i="9"/>
  <c r="H23" i="9" s="1"/>
  <c r="H35" i="12"/>
  <c r="B167" i="13"/>
  <c r="E167" i="13" s="1"/>
  <c r="I167" i="13" s="1"/>
  <c r="I168" i="13" s="1"/>
  <c r="I170" i="13" s="1"/>
  <c r="I161" i="9"/>
  <c r="K161" i="9" s="1"/>
  <c r="I23" i="9"/>
  <c r="K23" i="9" s="1"/>
  <c r="I91" i="9"/>
  <c r="E92" i="9"/>
  <c r="I92" i="9" s="1"/>
  <c r="C163" i="9"/>
  <c r="E162" i="9"/>
  <c r="F34" i="12"/>
  <c r="B16" i="12"/>
  <c r="C55" i="9"/>
  <c r="E55" i="9" s="1"/>
  <c r="I54" i="9"/>
  <c r="C128" i="9"/>
  <c r="E128" i="9" s="1"/>
  <c r="I128" i="9" s="1"/>
  <c r="C93" i="9"/>
  <c r="G164" i="9"/>
  <c r="H164" i="9" s="1"/>
  <c r="B131" i="9"/>
  <c r="B131" i="13" s="1"/>
  <c r="E131" i="13" s="1"/>
  <c r="I131" i="13" s="1"/>
  <c r="I162" i="9" l="1"/>
  <c r="L92" i="9"/>
  <c r="E93" i="9"/>
  <c r="L93" i="9" s="1"/>
  <c r="C164" i="9"/>
  <c r="E163" i="9"/>
  <c r="I163" i="9" s="1"/>
  <c r="F35" i="12"/>
  <c r="C94" i="9"/>
  <c r="C56" i="9"/>
  <c r="E56" i="9" s="1"/>
  <c r="I55" i="9"/>
  <c r="C129" i="9"/>
  <c r="E129" i="9" s="1"/>
  <c r="I129" i="9" s="1"/>
  <c r="I93" i="9" l="1"/>
  <c r="E94" i="9"/>
  <c r="C165" i="9"/>
  <c r="E164" i="9"/>
  <c r="I164" i="9" s="1"/>
  <c r="I24" i="9"/>
  <c r="I26" i="9" s="1"/>
  <c r="C57" i="9"/>
  <c r="E57" i="9" s="1"/>
  <c r="I56" i="9"/>
  <c r="C130" i="9"/>
  <c r="E130" i="9" s="1"/>
  <c r="I130" i="9" s="1"/>
  <c r="C95" i="9"/>
  <c r="E95" i="9" s="1"/>
  <c r="L94" i="9" l="1"/>
  <c r="I94" i="9"/>
  <c r="C166" i="9"/>
  <c r="E165" i="9"/>
  <c r="I165" i="9" s="1"/>
  <c r="L95" i="9"/>
  <c r="L96" i="9" s="1"/>
  <c r="C58" i="9"/>
  <c r="E58" i="9" s="1"/>
  <c r="I57" i="9"/>
  <c r="C131" i="9"/>
  <c r="N96" i="9" l="1"/>
  <c r="C167" i="9"/>
  <c r="E167" i="9" s="1"/>
  <c r="E166" i="9"/>
  <c r="I166" i="9" s="1"/>
  <c r="E131" i="9"/>
  <c r="I131" i="9" s="1"/>
  <c r="I95" i="9"/>
  <c r="C59" i="9"/>
  <c r="E59" i="9" s="1"/>
  <c r="I58" i="9"/>
  <c r="I96" i="9" l="1"/>
  <c r="I98" i="9" s="1"/>
  <c r="K95" i="9"/>
  <c r="K131" i="9"/>
  <c r="I132" i="9"/>
  <c r="I134" i="9" s="1"/>
  <c r="I59" i="9" l="1"/>
  <c r="I167" i="9"/>
  <c r="I168" i="9" l="1"/>
  <c r="I170" i="9" s="1"/>
  <c r="K167" i="9"/>
  <c r="I60" i="9"/>
  <c r="I62" i="9" s="1"/>
  <c r="K59" i="9"/>
</calcChain>
</file>

<file path=xl/sharedStrings.xml><?xml version="1.0" encoding="utf-8"?>
<sst xmlns="http://schemas.openxmlformats.org/spreadsheetml/2006/main" count="772" uniqueCount="136">
  <si>
    <t>合　　　計</t>
    <rPh sb="0" eb="1">
      <t>ゴウ</t>
    </rPh>
    <rPh sb="4" eb="5">
      <t>ケイ</t>
    </rPh>
    <phoneticPr fontId="2"/>
  </si>
  <si>
    <t>施設名</t>
    <rPh sb="0" eb="2">
      <t>シセツ</t>
    </rPh>
    <rPh sb="2" eb="3">
      <t>メイ</t>
    </rPh>
    <phoneticPr fontId="2"/>
  </si>
  <si>
    <t>高圧</t>
    <rPh sb="0" eb="2">
      <t>コウアツ</t>
    </rPh>
    <phoneticPr fontId="2"/>
  </si>
  <si>
    <t>消化ガス発電設備</t>
    <rPh sb="0" eb="2">
      <t>ショウカ</t>
    </rPh>
    <rPh sb="4" eb="6">
      <t>ハツデン</t>
    </rPh>
    <rPh sb="6" eb="8">
      <t>セツビ</t>
    </rPh>
    <phoneticPr fontId="2"/>
  </si>
  <si>
    <t>力率</t>
    <rPh sb="0" eb="1">
      <t>リキ</t>
    </rPh>
    <rPh sb="1" eb="2">
      <t>リツ</t>
    </rPh>
    <phoneticPr fontId="2"/>
  </si>
  <si>
    <t>合計</t>
    <rPh sb="0" eb="2">
      <t>ゴウケイ</t>
    </rPh>
    <phoneticPr fontId="2"/>
  </si>
  <si>
    <t>契約電力</t>
    <rPh sb="0" eb="2">
      <t>ケイヤク</t>
    </rPh>
    <rPh sb="2" eb="4">
      <t>デンリョク</t>
    </rPh>
    <phoneticPr fontId="2"/>
  </si>
  <si>
    <t>提出者：</t>
    <rPh sb="0" eb="3">
      <t>テイシュツシャ</t>
    </rPh>
    <phoneticPr fontId="2"/>
  </si>
  <si>
    <t>年　月</t>
    <rPh sb="0" eb="1">
      <t>ネン</t>
    </rPh>
    <rPh sb="2" eb="3">
      <t>ガツ</t>
    </rPh>
    <phoneticPr fontId="2"/>
  </si>
  <si>
    <t>基本料金</t>
    <rPh sb="0" eb="2">
      <t>キホン</t>
    </rPh>
    <rPh sb="2" eb="4">
      <t>リョウキン</t>
    </rPh>
    <phoneticPr fontId="2"/>
  </si>
  <si>
    <t>従量料金</t>
    <rPh sb="0" eb="2">
      <t>ジュウリョウ</t>
    </rPh>
    <rPh sb="2" eb="4">
      <t>リョウキン</t>
    </rPh>
    <phoneticPr fontId="2"/>
  </si>
  <si>
    <t>単価</t>
    <rPh sb="0" eb="2">
      <t>タンカ</t>
    </rPh>
    <phoneticPr fontId="2"/>
  </si>
  <si>
    <t>予定使用電力量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</si>
  <si>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（kW）</t>
    <phoneticPr fontId="2"/>
  </si>
  <si>
    <t>（円／kW）</t>
    <rPh sb="1" eb="2">
      <t>エン</t>
    </rPh>
    <phoneticPr fontId="2"/>
  </si>
  <si>
    <t>（％）</t>
    <phoneticPr fontId="2"/>
  </si>
  <si>
    <t>（円）</t>
    <rPh sb="1" eb="2">
      <t>エン</t>
    </rPh>
    <phoneticPr fontId="2"/>
  </si>
  <si>
    <t>（kWh）</t>
    <phoneticPr fontId="2"/>
  </si>
  <si>
    <t>（円／kWh）</t>
    <rPh sb="1" eb="2">
      <t>エン</t>
    </rPh>
    <phoneticPr fontId="2"/>
  </si>
  <si>
    <t>ａ</t>
    <phoneticPr fontId="2"/>
  </si>
  <si>
    <t>ｂ</t>
    <phoneticPr fontId="2"/>
  </si>
  <si>
    <t>ｃ</t>
    <phoneticPr fontId="2"/>
  </si>
  <si>
    <t>年　計</t>
    <rPh sb="0" eb="1">
      <t>ネン</t>
    </rPh>
    <rPh sb="2" eb="3">
      <t>ケイ</t>
    </rPh>
    <phoneticPr fontId="2"/>
  </si>
  <si>
    <t>(i)</t>
    <phoneticPr fontId="2"/>
  </si>
  <si>
    <t>注１：基本料金単価及び従量料金単価は，消費税込みの額とする。</t>
    <phoneticPr fontId="2"/>
  </si>
  <si>
    <t>注２：基本料金単価及び従量料金単価は，小数点以下を含むことができる。</t>
    <phoneticPr fontId="2"/>
  </si>
  <si>
    <t>注３：各月の合計については，円未満切り捨てとする。</t>
    <rPh sb="0" eb="1">
      <t>チュウ</t>
    </rPh>
    <rPh sb="6" eb="8">
      <t>ゴウケイ</t>
    </rPh>
    <phoneticPr fontId="2"/>
  </si>
  <si>
    <t>　　　は考慮しないこととする。</t>
    <phoneticPr fontId="2"/>
  </si>
  <si>
    <t>注６：入札書記載金額は，税抜き価格（円未満の端数処理は切り捨て）を記載する。</t>
    <rPh sb="5" eb="6">
      <t>ショ</t>
    </rPh>
    <rPh sb="6" eb="8">
      <t>キサイ</t>
    </rPh>
    <rPh sb="8" eb="10">
      <t>キンガク</t>
    </rPh>
    <rPh sb="18" eb="19">
      <t>エン</t>
    </rPh>
    <rPh sb="19" eb="21">
      <t>ミマン</t>
    </rPh>
    <rPh sb="22" eb="24">
      <t>ハスウ</t>
    </rPh>
    <rPh sb="24" eb="26">
      <t>ショリ</t>
    </rPh>
    <rPh sb="27" eb="28">
      <t>キ</t>
    </rPh>
    <rPh sb="29" eb="30">
      <t>ス</t>
    </rPh>
    <rPh sb="33" eb="35">
      <t>キサイ</t>
    </rPh>
    <phoneticPr fontId="2"/>
  </si>
  <si>
    <t>※　この表も提出してください。</t>
    <rPh sb="4" eb="5">
      <t>ヒョウ</t>
    </rPh>
    <rPh sb="6" eb="8">
      <t>テイシュツ</t>
    </rPh>
    <phoneticPr fontId="6"/>
  </si>
  <si>
    <t>（kW）</t>
    <phoneticPr fontId="2"/>
  </si>
  <si>
    <t>（％）</t>
    <phoneticPr fontId="2"/>
  </si>
  <si>
    <t>（kWh）</t>
    <phoneticPr fontId="2"/>
  </si>
  <si>
    <t>ａ</t>
    <phoneticPr fontId="2"/>
  </si>
  <si>
    <t>ｂ</t>
    <phoneticPr fontId="2"/>
  </si>
  <si>
    <t>ｃ</t>
    <phoneticPr fontId="2"/>
  </si>
  <si>
    <t>需要場所名</t>
    <rPh sb="0" eb="2">
      <t>ジュヨウ</t>
    </rPh>
    <rPh sb="2" eb="4">
      <t>バショ</t>
    </rPh>
    <rPh sb="4" eb="5">
      <t>メイ</t>
    </rPh>
    <phoneticPr fontId="2"/>
  </si>
  <si>
    <t>最大需要電力
(kW)</t>
    <rPh sb="0" eb="2">
      <t>サイダイ</t>
    </rPh>
    <rPh sb="2" eb="4">
      <t>ジュヨウ</t>
    </rPh>
    <rPh sb="4" eb="6">
      <t>デンリョク</t>
    </rPh>
    <phoneticPr fontId="2"/>
  </si>
  <si>
    <t>使用電力量
(kWh)</t>
    <rPh sb="0" eb="2">
      <t>シヨウ</t>
    </rPh>
    <rPh sb="2" eb="4">
      <t>デンリョク</t>
    </rPh>
    <rPh sb="4" eb="5">
      <t>リョウ</t>
    </rPh>
    <phoneticPr fontId="2"/>
  </si>
  <si>
    <t>県央浄化センター</t>
    <rPh sb="0" eb="2">
      <t>ケンオウ</t>
    </rPh>
    <rPh sb="2" eb="4">
      <t>ジョウカ</t>
    </rPh>
    <phoneticPr fontId="2"/>
  </si>
  <si>
    <t>南第１ポンプ場</t>
    <rPh sb="0" eb="1">
      <t>ミナミ</t>
    </rPh>
    <rPh sb="1" eb="2">
      <t>ダイ</t>
    </rPh>
    <rPh sb="6" eb="7">
      <t>ジョウ</t>
    </rPh>
    <phoneticPr fontId="2"/>
  </si>
  <si>
    <t>南第２ポンプ場</t>
    <rPh sb="0" eb="1">
      <t>ミナミ</t>
    </rPh>
    <rPh sb="1" eb="2">
      <t>ダイ</t>
    </rPh>
    <rPh sb="6" eb="7">
      <t>ジョウ</t>
    </rPh>
    <phoneticPr fontId="2"/>
  </si>
  <si>
    <t>東第１ポンプ場</t>
    <rPh sb="0" eb="1">
      <t>ヒガシ</t>
    </rPh>
    <rPh sb="1" eb="2">
      <t>ダイ</t>
    </rPh>
    <rPh sb="6" eb="7">
      <t>ジョウ</t>
    </rPh>
    <phoneticPr fontId="2"/>
  </si>
  <si>
    <t>県央浄化センター
消化ガス発電設備</t>
    <rPh sb="0" eb="2">
      <t>ケンオウ</t>
    </rPh>
    <rPh sb="2" eb="4">
      <t>ジョウカ</t>
    </rPh>
    <rPh sb="9" eb="11">
      <t>ショウカ</t>
    </rPh>
    <rPh sb="13" eb="15">
      <t>ハツデン</t>
    </rPh>
    <rPh sb="15" eb="17">
      <t>セツビ</t>
    </rPh>
    <phoneticPr fontId="2"/>
  </si>
  <si>
    <t>別　紙　№１</t>
    <rPh sb="0" eb="1">
      <t>ベツ</t>
    </rPh>
    <rPh sb="2" eb="3">
      <t>カミ</t>
    </rPh>
    <phoneticPr fontId="2"/>
  </si>
  <si>
    <t>別　紙　№２</t>
    <rPh sb="0" eb="1">
      <t>ベツ</t>
    </rPh>
    <rPh sb="2" eb="3">
      <t>カミ</t>
    </rPh>
    <phoneticPr fontId="2"/>
  </si>
  <si>
    <t>d＝a×b×(1.85-c)</t>
    <phoneticPr fontId="2"/>
  </si>
  <si>
    <t>ｅ</t>
    <phoneticPr fontId="2"/>
  </si>
  <si>
    <t>ｆ</t>
    <phoneticPr fontId="2"/>
  </si>
  <si>
    <t>ｇ＝ｅ×ｆ</t>
    <phoneticPr fontId="2"/>
  </si>
  <si>
    <t>h＝d＋g
(円未満切り捨て)</t>
    <rPh sb="7" eb="10">
      <t>エンミマン</t>
    </rPh>
    <rPh sb="10" eb="11">
      <t>キ</t>
    </rPh>
    <rPh sb="12" eb="13">
      <t>ス</t>
    </rPh>
    <phoneticPr fontId="2"/>
  </si>
  <si>
    <t>（比較表）</t>
    <rPh sb="1" eb="4">
      <t>ヒカクヒョウ</t>
    </rPh>
    <phoneticPr fontId="2"/>
  </si>
  <si>
    <t>使用電力量及び最大需用電力の予定表［高圧電力］</t>
    <rPh sb="14" eb="16">
      <t>ヨテイ</t>
    </rPh>
    <rPh sb="16" eb="17">
      <t>ヒョウ</t>
    </rPh>
    <rPh sb="18" eb="20">
      <t>コウアツ</t>
    </rPh>
    <rPh sb="20" eb="22">
      <t>デンリョク</t>
    </rPh>
    <phoneticPr fontId="2"/>
  </si>
  <si>
    <t>使用電力量及び最大需用電力の予定表［高圧電力Ａ］</t>
    <rPh sb="14" eb="16">
      <t>ヨテイ</t>
    </rPh>
    <rPh sb="16" eb="17">
      <t>ヒョウ</t>
    </rPh>
    <rPh sb="18" eb="20">
      <t>コウアツ</t>
    </rPh>
    <rPh sb="20" eb="22">
      <t>デンリョク</t>
    </rPh>
    <phoneticPr fontId="2"/>
  </si>
  <si>
    <t>使用電力量及び最大需用電力の実績表［高圧電力］</t>
    <rPh sb="16" eb="17">
      <t>ヒョウ</t>
    </rPh>
    <rPh sb="18" eb="20">
      <t>コウアツ</t>
    </rPh>
    <rPh sb="20" eb="22">
      <t>デンリョク</t>
    </rPh>
    <phoneticPr fontId="2"/>
  </si>
  <si>
    <t>－１</t>
    <phoneticPr fontId="2"/>
  </si>
  <si>
    <t>－２</t>
    <phoneticPr fontId="2"/>
  </si>
  <si>
    <t>－３</t>
    <phoneticPr fontId="2"/>
  </si>
  <si>
    <t>－４</t>
    <phoneticPr fontId="2"/>
  </si>
  <si>
    <t>－５</t>
    <phoneticPr fontId="2"/>
  </si>
  <si>
    <t>【需要場所】県央浄化センター（河内郡上三川町多功1159）</t>
    <rPh sb="1" eb="3">
      <t>ジュヨウ</t>
    </rPh>
    <rPh sb="3" eb="5">
      <t>バショ</t>
    </rPh>
    <rPh sb="6" eb="8">
      <t>ケンオウ</t>
    </rPh>
    <rPh sb="8" eb="10">
      <t>ジョウカ</t>
    </rPh>
    <rPh sb="15" eb="18">
      <t>カワチグン</t>
    </rPh>
    <rPh sb="18" eb="22">
      <t>カミノカワマチ</t>
    </rPh>
    <rPh sb="22" eb="23">
      <t>タ</t>
    </rPh>
    <rPh sb="23" eb="24">
      <t>コウ</t>
    </rPh>
    <phoneticPr fontId="2"/>
  </si>
  <si>
    <t>【非常用自家発電設備】あり</t>
    <phoneticPr fontId="2"/>
  </si>
  <si>
    <t>【需要場所】東第１ポンプ場（河内郡上三川町多功196-3）</t>
    <rPh sb="6" eb="8">
      <t>ヒガシダイ</t>
    </rPh>
    <rPh sb="12" eb="13">
      <t>ジョウ</t>
    </rPh>
    <rPh sb="14" eb="17">
      <t>カワチグン</t>
    </rPh>
    <rPh sb="17" eb="21">
      <t>カミノカワマチ</t>
    </rPh>
    <rPh sb="21" eb="22">
      <t>タ</t>
    </rPh>
    <rPh sb="22" eb="23">
      <t>コウ</t>
    </rPh>
    <phoneticPr fontId="2"/>
  </si>
  <si>
    <t>【需要場所】南第１ポンプ場（下野市祇園5-32-2）</t>
    <rPh sb="6" eb="8">
      <t>ミナミダイ</t>
    </rPh>
    <rPh sb="12" eb="13">
      <t>ジョウ</t>
    </rPh>
    <rPh sb="14" eb="16">
      <t>シモツケ</t>
    </rPh>
    <rPh sb="16" eb="17">
      <t>シ</t>
    </rPh>
    <rPh sb="17" eb="19">
      <t>ギオン</t>
    </rPh>
    <phoneticPr fontId="2"/>
  </si>
  <si>
    <t>【需要場所】南第２ポンプ場（下野市烏ヶ森2-3-1）</t>
    <rPh sb="6" eb="7">
      <t>ミナミ</t>
    </rPh>
    <rPh sb="7" eb="8">
      <t>ダイ</t>
    </rPh>
    <rPh sb="12" eb="13">
      <t>ジョウ</t>
    </rPh>
    <rPh sb="14" eb="16">
      <t>シモツケ</t>
    </rPh>
    <rPh sb="16" eb="17">
      <t>シ</t>
    </rPh>
    <rPh sb="17" eb="18">
      <t>カラス</t>
    </rPh>
    <rPh sb="19" eb="20">
      <t>モリ</t>
    </rPh>
    <phoneticPr fontId="2"/>
  </si>
  <si>
    <t>【需要場所】県央浄化センター消化ガス発電設備（河内郡上三川町多功1159）</t>
    <rPh sb="6" eb="8">
      <t>ケンオウ</t>
    </rPh>
    <rPh sb="8" eb="10">
      <t>ジョウカ</t>
    </rPh>
    <rPh sb="14" eb="16">
      <t>ショウカ</t>
    </rPh>
    <rPh sb="18" eb="20">
      <t>ハツデン</t>
    </rPh>
    <rPh sb="20" eb="22">
      <t>セツビ</t>
    </rPh>
    <rPh sb="23" eb="26">
      <t>カワチグン</t>
    </rPh>
    <rPh sb="26" eb="30">
      <t>カミノカワマチ</t>
    </rPh>
    <rPh sb="30" eb="31">
      <t>タ</t>
    </rPh>
    <rPh sb="31" eb="32">
      <t>コウ</t>
    </rPh>
    <phoneticPr fontId="2"/>
  </si>
  <si>
    <t>【非常用自家発電設備】なし</t>
    <phoneticPr fontId="2"/>
  </si>
  <si>
    <t>【件名】県央浄化センターで使用する電力</t>
    <rPh sb="1" eb="3">
      <t>ケンメイ</t>
    </rPh>
    <rPh sb="4" eb="6">
      <t>ケンオウ</t>
    </rPh>
    <rPh sb="6" eb="8">
      <t>ジョウカ</t>
    </rPh>
    <rPh sb="13" eb="15">
      <t>シヨウ</t>
    </rPh>
    <rPh sb="17" eb="19">
      <t>デンリョク</t>
    </rPh>
    <phoneticPr fontId="2"/>
  </si>
  <si>
    <t>契約電力及び予定使用電力量表［高圧電力］</t>
    <rPh sb="0" eb="2">
      <t>ケイヤク</t>
    </rPh>
    <rPh sb="2" eb="4">
      <t>デンリョク</t>
    </rPh>
    <rPh sb="4" eb="5">
      <t>オヨ</t>
    </rPh>
    <rPh sb="6" eb="8">
      <t>ヨテイ</t>
    </rPh>
    <rPh sb="8" eb="10">
      <t>シヨウ</t>
    </rPh>
    <rPh sb="10" eb="12">
      <t>デンリョク</t>
    </rPh>
    <rPh sb="12" eb="13">
      <t>リョウ</t>
    </rPh>
    <rPh sb="13" eb="14">
      <t>ヒョウ</t>
    </rPh>
    <rPh sb="15" eb="17">
      <t>コウアツ</t>
    </rPh>
    <rPh sb="17" eb="19">
      <t>デンリョク</t>
    </rPh>
    <phoneticPr fontId="2"/>
  </si>
  <si>
    <t>契約電力及び予定使用電力量表［高圧電力Ａ］</t>
    <rPh sb="0" eb="2">
      <t>ケイヤク</t>
    </rPh>
    <rPh sb="2" eb="4">
      <t>デンリョク</t>
    </rPh>
    <rPh sb="4" eb="5">
      <t>オヨ</t>
    </rPh>
    <rPh sb="6" eb="8">
      <t>ヨテイ</t>
    </rPh>
    <rPh sb="8" eb="10">
      <t>シヨウ</t>
    </rPh>
    <rPh sb="10" eb="12">
      <t>デンリョク</t>
    </rPh>
    <rPh sb="12" eb="13">
      <t>リョウ</t>
    </rPh>
    <rPh sb="13" eb="14">
      <t>ヒョウ</t>
    </rPh>
    <rPh sb="15" eb="17">
      <t>コウアツ</t>
    </rPh>
    <rPh sb="17" eb="19">
      <t>デンリョク</t>
    </rPh>
    <phoneticPr fontId="2"/>
  </si>
  <si>
    <t>入札用小計（円）</t>
    <rPh sb="2" eb="3">
      <t>ヨウ</t>
    </rPh>
    <rPh sb="3" eb="5">
      <t>ショウケイ</t>
    </rPh>
    <phoneticPr fontId="2"/>
  </si>
  <si>
    <t>電力料金　合計表</t>
    <rPh sb="0" eb="2">
      <t>デンリョク</t>
    </rPh>
    <rPh sb="2" eb="4">
      <t>リョウキン</t>
    </rPh>
    <rPh sb="5" eb="8">
      <t>ゴウケイヒョウ</t>
    </rPh>
    <phoneticPr fontId="2"/>
  </si>
  <si>
    <t>各施設料金</t>
    <rPh sb="0" eb="1">
      <t>カク</t>
    </rPh>
    <rPh sb="1" eb="3">
      <t>シセツ</t>
    </rPh>
    <rPh sb="3" eb="5">
      <t>リョウキン</t>
    </rPh>
    <phoneticPr fontId="2"/>
  </si>
  <si>
    <t>県央浄化センターで使用する電力</t>
    <rPh sb="0" eb="2">
      <t>ケンオウ</t>
    </rPh>
    <rPh sb="2" eb="4">
      <t>ジョウカ</t>
    </rPh>
    <rPh sb="9" eb="11">
      <t>シヨウ</t>
    </rPh>
    <rPh sb="13" eb="15">
      <t>デンリョク</t>
    </rPh>
    <phoneticPr fontId="2"/>
  </si>
  <si>
    <t>東第１ポンプ場</t>
    <rPh sb="0" eb="2">
      <t>ヒガシダイ</t>
    </rPh>
    <rPh sb="6" eb="7">
      <t>ジョウ</t>
    </rPh>
    <phoneticPr fontId="2"/>
  </si>
  <si>
    <t>南第２ポンプ場</t>
    <rPh sb="0" eb="2">
      <t>ミナミダイ</t>
    </rPh>
    <rPh sb="6" eb="7">
      <t>ジョウ</t>
    </rPh>
    <phoneticPr fontId="2"/>
  </si>
  <si>
    <t>【設計書限り】</t>
    <rPh sb="1" eb="4">
      <t>セッケイショ</t>
    </rPh>
    <rPh sb="4" eb="5">
      <t>カギ</t>
    </rPh>
    <phoneticPr fontId="2"/>
  </si>
  <si>
    <t>年最大</t>
    <rPh sb="0" eb="1">
      <t>ネン</t>
    </rPh>
    <rPh sb="1" eb="3">
      <t>サイダイ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</si>
  <si>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</si>
  <si>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</si>
  <si>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</si>
  <si>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</si>
  <si>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</si>
  <si>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</si>
  <si>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</si>
  <si>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</si>
  <si>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</si>
  <si>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</si>
  <si>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</si>
  <si>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</si>
  <si>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H29</t>
    <phoneticPr fontId="2"/>
  </si>
  <si>
    <t>H28</t>
    <phoneticPr fontId="2"/>
  </si>
  <si>
    <t>H27</t>
    <phoneticPr fontId="2"/>
  </si>
  <si>
    <t>H25</t>
    <phoneticPr fontId="2"/>
  </si>
  <si>
    <t>別　紙　№３</t>
    <rPh sb="0" eb="1">
      <t>ベツ</t>
    </rPh>
    <rPh sb="2" eb="3">
      <t>カミ</t>
    </rPh>
    <phoneticPr fontId="2"/>
  </si>
  <si>
    <t>最大電力(kW)</t>
    <phoneticPr fontId="2"/>
  </si>
  <si>
    <t>H30</t>
    <phoneticPr fontId="2"/>
  </si>
  <si>
    <t>H26</t>
    <phoneticPr fontId="2"/>
  </si>
  <si>
    <t>R1</t>
    <phoneticPr fontId="2"/>
  </si>
  <si>
    <t>ｊ＝ｉ÷110×100</t>
    <phoneticPr fontId="2"/>
  </si>
  <si>
    <t>ｇ＝ｅ×ｆ</t>
    <phoneticPr fontId="2"/>
  </si>
  <si>
    <t>端数調整</t>
    <rPh sb="0" eb="2">
      <t>ハスウ</t>
    </rPh>
    <rPh sb="2" eb="4">
      <t>チョウセイ</t>
    </rPh>
    <phoneticPr fontId="2"/>
  </si>
  <si>
    <t>d＝a×b×(1.85-c)
(円未満切り捨て)</t>
    <phoneticPr fontId="2"/>
  </si>
  <si>
    <t>注４：入札金額算定においては，燃料費調整等，電気事業者による再生可能エネルギー電気の調達に関する特別措置法に基づく賦課金</t>
  </si>
  <si>
    <t>令和６年５月</t>
  </si>
  <si>
    <t>令和６年６月</t>
  </si>
  <si>
    <t>令和６年７月</t>
  </si>
  <si>
    <t>令和６年８月</t>
  </si>
  <si>
    <t>d＝a×b×(1.85-c)
(円未満切り捨て)</t>
    <rPh sb="16" eb="20">
      <t>エンミマンキ</t>
    </rPh>
    <rPh sb="21" eb="22">
      <t>ス</t>
    </rPh>
    <phoneticPr fontId="2"/>
  </si>
  <si>
    <t>ｇ＝ｅ×ｆ
(円未満切り捨て)</t>
    <rPh sb="7" eb="8">
      <t>エン</t>
    </rPh>
    <rPh sb="8" eb="11">
      <t>ミマンキ</t>
    </rPh>
    <rPh sb="12" eb="13">
      <t>ス</t>
    </rPh>
    <phoneticPr fontId="2"/>
  </si>
  <si>
    <t>h＝d＋g
(円未満切り捨て)</t>
    <rPh sb="7" eb="11">
      <t>エンミマンキ</t>
    </rPh>
    <rPh sb="12" eb="13">
      <t>ス</t>
    </rPh>
    <phoneticPr fontId="2"/>
  </si>
  <si>
    <t>令和７年１月</t>
    <phoneticPr fontId="2"/>
  </si>
  <si>
    <t>令和７年２月</t>
  </si>
  <si>
    <t>令和７年３月</t>
  </si>
  <si>
    <t>令和７年11月</t>
  </si>
  <si>
    <t>令和７年12月</t>
  </si>
  <si>
    <t>令和８年２月</t>
  </si>
  <si>
    <t>令和８年３月</t>
  </si>
  <si>
    <t>令和８年４月</t>
  </si>
  <si>
    <t>令和８年５月</t>
  </si>
  <si>
    <t>令和８年６月</t>
  </si>
  <si>
    <t>令和８年７月</t>
  </si>
  <si>
    <t>令和８年８月</t>
  </si>
  <si>
    <t>令和８年９月</t>
  </si>
  <si>
    <t>令和６年４月</t>
    <phoneticPr fontId="2"/>
  </si>
  <si>
    <t>令和６年９月</t>
  </si>
  <si>
    <t>入札書記載金額(円）</t>
    <rPh sb="0" eb="3">
      <t>ニュウサツショ</t>
    </rPh>
    <rPh sb="3" eb="5">
      <t>キサイ</t>
    </rPh>
    <rPh sb="5" eb="7">
      <t>キンガク</t>
    </rPh>
    <rPh sb="8" eb="9">
      <t>エン</t>
    </rPh>
    <phoneticPr fontId="2"/>
  </si>
  <si>
    <t>※入札書に記載する金額（契約を希望する金額（合計）の</t>
    <rPh sb="1" eb="4">
      <t>ニュウサツショ</t>
    </rPh>
    <rPh sb="5" eb="7">
      <t>キサイ</t>
    </rPh>
    <rPh sb="9" eb="11">
      <t>キンガク</t>
    </rPh>
    <rPh sb="12" eb="14">
      <t>ケイヤク</t>
    </rPh>
    <rPh sb="15" eb="17">
      <t>キボウ</t>
    </rPh>
    <rPh sb="19" eb="21">
      <t>キンガク</t>
    </rPh>
    <rPh sb="22" eb="24">
      <t>ゴウケイ</t>
    </rPh>
    <phoneticPr fontId="2"/>
  </si>
  <si>
    <t>110分の100に相当する金額）</t>
    <rPh sb="3" eb="4">
      <t>ブン</t>
    </rPh>
    <rPh sb="9" eb="11">
      <t>ソウトウ</t>
    </rPh>
    <rPh sb="13" eb="15">
      <t>キンガク</t>
    </rPh>
    <phoneticPr fontId="2"/>
  </si>
  <si>
    <t>令和７年10月</t>
  </si>
  <si>
    <t>令和８年１月</t>
  </si>
  <si>
    <t>令和６年10月</t>
    <phoneticPr fontId="2"/>
  </si>
  <si>
    <t>令和６年11月</t>
    <phoneticPr fontId="2"/>
  </si>
  <si>
    <t>令和６年12月</t>
    <phoneticPr fontId="2"/>
  </si>
  <si>
    <t>注４：入札金額算定においては，燃料費調整額等，電気事業者による再生可能エネルギー電気の利用の促進に関する特別措置法に基づく</t>
    <rPh sb="20" eb="21">
      <t>ガク</t>
    </rPh>
    <rPh sb="43" eb="45">
      <t>リヨウ</t>
    </rPh>
    <rPh sb="46" eb="48">
      <t>ソクシン</t>
    </rPh>
    <phoneticPr fontId="2"/>
  </si>
  <si>
    <t>　　　賦課金は考慮しないこととする。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</si>
</sst>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 * #,##0_ ;_ * \-#,##0_ ;_ * &quot;-&quot;_ ;_ @_ "/>
    <numFmt numFmtId="176" formatCode="#,##0_ "/>
    <numFmt numFmtId="177" formatCode="#,##0_);[Red]\(#,##0\)"/>
    <numFmt numFmtId="178" formatCode="#,##0.00_);[Red]\(#,##0.00\)"/>
    <numFmt numFmtId="179" formatCode="#,##0_ ;[Red]\-#,##0\ 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8"/>
      <color indexed="8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00B05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11"/>
      <color indexed="8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4">
    <xf numFmtId="0" fontId="0" fillId="0" borderId="0" xfId="0">
      <alignment vertical="center"/>
    </xf>
    <xf numFmtId="41" fontId="0" fillId="0" borderId="0" xfId="0" applyNumberFormat="1" applyBorder="1">
      <alignment vertical="center"/>
    </xf>
    <xf numFmtId="41" fontId="3" fillId="0" borderId="0" xfId="0" applyNumberFormat="1" applyFont="1" applyBorder="1" applyAlignment="1">
      <alignment horizontal="center" vertical="center"/>
    </xf>
    <xf numFmtId="0" fontId="6" fillId="0" borderId="0" xfId="5" applyFont="1">
      <alignment vertical="center"/>
    </xf>
    <xf numFmtId="0" fontId="7" fillId="0" borderId="0" xfId="5" applyFont="1">
      <alignment vertical="center"/>
    </xf>
    <xf numFmtId="0" fontId="6" fillId="0" borderId="11" xfId="5" applyFont="1" applyBorder="1">
      <alignment vertical="center"/>
    </xf>
    <xf numFmtId="0" fontId="8" fillId="0" borderId="11" xfId="5" applyFont="1" applyBorder="1">
      <alignment vertical="center"/>
    </xf>
    <xf numFmtId="0" fontId="6" fillId="2" borderId="15" xfId="5" applyFont="1" applyFill="1" applyBorder="1" applyAlignment="1">
      <alignment horizontal="center" vertical="center"/>
    </xf>
    <xf numFmtId="0" fontId="6" fillId="3" borderId="12" xfId="5" applyFont="1" applyFill="1" applyBorder="1" applyAlignment="1">
      <alignment horizontal="center" vertical="center"/>
    </xf>
    <xf numFmtId="0" fontId="6" fillId="0" borderId="12" xfId="5" applyFont="1" applyBorder="1" applyAlignment="1">
      <alignment horizontal="center" vertical="center"/>
    </xf>
    <xf numFmtId="0" fontId="6" fillId="0" borderId="16" xfId="5" applyFont="1" applyBorder="1" applyAlignment="1">
      <alignment horizontal="center" vertical="center"/>
    </xf>
    <xf numFmtId="0" fontId="6" fillId="0" borderId="17" xfId="5" applyFont="1" applyBorder="1" applyAlignment="1">
      <alignment horizontal="center" vertical="center"/>
    </xf>
    <xf numFmtId="0" fontId="6" fillId="2" borderId="18" xfId="5" applyFont="1" applyFill="1" applyBorder="1" applyAlignment="1">
      <alignment horizontal="center" vertical="center"/>
    </xf>
    <xf numFmtId="0" fontId="6" fillId="3" borderId="19" xfId="5" applyFont="1" applyFill="1" applyBorder="1" applyAlignment="1">
      <alignment horizontal="center" vertical="center"/>
    </xf>
    <xf numFmtId="0" fontId="6" fillId="0" borderId="19" xfId="5" applyFont="1" applyBorder="1" applyAlignment="1">
      <alignment horizontal="center" vertical="center"/>
    </xf>
    <xf numFmtId="0" fontId="6" fillId="0" borderId="20" xfId="5" applyFont="1" applyBorder="1" applyAlignment="1">
      <alignment horizontal="center" vertical="center"/>
    </xf>
    <xf numFmtId="0" fontId="6" fillId="2" borderId="21" xfId="5" applyFont="1" applyFill="1" applyBorder="1" applyAlignment="1">
      <alignment horizontal="center" vertical="center" wrapText="1"/>
    </xf>
    <xf numFmtId="0" fontId="6" fillId="3" borderId="22" xfId="5" applyFont="1" applyFill="1" applyBorder="1" applyAlignment="1">
      <alignment horizontal="center" vertical="center" wrapText="1"/>
    </xf>
    <xf numFmtId="0" fontId="6" fillId="0" borderId="22" xfId="5" applyFont="1" applyBorder="1" applyAlignment="1">
      <alignment horizontal="center" vertical="center" wrapText="1"/>
    </xf>
    <xf numFmtId="0" fontId="6" fillId="0" borderId="23" xfId="5" applyFont="1" applyBorder="1" applyAlignment="1">
      <alignment horizontal="center" vertical="center" wrapText="1" shrinkToFit="1"/>
    </xf>
    <xf numFmtId="0" fontId="6" fillId="0" borderId="23" xfId="5" applyFont="1" applyBorder="1" applyAlignment="1">
      <alignment horizontal="center" vertical="center" wrapText="1"/>
    </xf>
    <xf numFmtId="0" fontId="6" fillId="0" borderId="24" xfId="5" applyFont="1" applyBorder="1" applyAlignment="1">
      <alignment horizontal="center" vertical="center" wrapText="1"/>
    </xf>
    <xf numFmtId="0" fontId="9" fillId="0" borderId="25" xfId="5" applyFont="1" applyBorder="1" applyAlignment="1">
      <alignment horizontal="center" vertical="center"/>
    </xf>
    <xf numFmtId="177" fontId="16" fillId="0" borderId="4" xfId="5" applyNumberFormat="1" applyFont="1" applyBorder="1" applyProtection="1">
      <alignment vertical="center"/>
      <protection locked="0"/>
    </xf>
    <xf numFmtId="178" fontId="17" fillId="0" borderId="1" xfId="5" applyNumberFormat="1" applyFont="1" applyBorder="1" applyProtection="1">
      <alignment vertical="center"/>
      <protection locked="0"/>
    </xf>
    <xf numFmtId="9" fontId="6" fillId="4" borderId="1" xfId="1" applyFont="1" applyFill="1" applyBorder="1">
      <alignment vertical="center"/>
    </xf>
    <xf numFmtId="178" fontId="6" fillId="4" borderId="5" xfId="5" applyNumberFormat="1" applyFont="1" applyFill="1" applyBorder="1">
      <alignment vertical="center"/>
    </xf>
    <xf numFmtId="177" fontId="6" fillId="4" borderId="26" xfId="5" applyNumberFormat="1" applyFont="1" applyFill="1" applyBorder="1">
      <alignment vertical="center"/>
    </xf>
    <xf numFmtId="0" fontId="9" fillId="0" borderId="27" xfId="5" applyFont="1" applyBorder="1" applyAlignment="1">
      <alignment horizontal="center" vertical="center"/>
    </xf>
    <xf numFmtId="9" fontId="6" fillId="4" borderId="6" xfId="1" applyFont="1" applyFill="1" applyBorder="1">
      <alignment vertical="center"/>
    </xf>
    <xf numFmtId="0" fontId="6" fillId="0" borderId="28" xfId="5" applyFont="1" applyBorder="1" applyAlignment="1">
      <alignment horizontal="center" vertical="center"/>
    </xf>
    <xf numFmtId="0" fontId="6" fillId="0" borderId="29" xfId="5" applyFont="1" applyBorder="1">
      <alignment vertical="center"/>
    </xf>
    <xf numFmtId="0" fontId="6" fillId="0" borderId="30" xfId="5" applyFont="1" applyBorder="1">
      <alignment vertical="center"/>
    </xf>
    <xf numFmtId="0" fontId="6" fillId="0" borderId="31" xfId="5" applyFont="1" applyBorder="1">
      <alignment vertical="center"/>
    </xf>
    <xf numFmtId="176" fontId="6" fillId="0" borderId="13" xfId="5" applyNumberFormat="1" applyFont="1" applyBorder="1">
      <alignment vertical="center"/>
    </xf>
    <xf numFmtId="177" fontId="6" fillId="4" borderId="32" xfId="5" applyNumberFormat="1" applyFont="1" applyFill="1" applyBorder="1">
      <alignment vertical="center"/>
    </xf>
    <xf numFmtId="49" fontId="8" fillId="0" borderId="0" xfId="5" applyNumberFormat="1" applyFont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0" xfId="5" applyFont="1" applyBorder="1">
      <alignment vertical="center"/>
    </xf>
    <xf numFmtId="0" fontId="6" fillId="0" borderId="33" xfId="5" applyFont="1" applyBorder="1">
      <alignment vertical="center"/>
    </xf>
    <xf numFmtId="0" fontId="11" fillId="0" borderId="34" xfId="5" applyFont="1" applyBorder="1" applyAlignment="1">
      <alignment horizontal="center" vertical="center"/>
    </xf>
    <xf numFmtId="179" fontId="6" fillId="4" borderId="35" xfId="3" applyNumberFormat="1" applyFont="1" applyFill="1" applyBorder="1">
      <alignment vertical="center"/>
    </xf>
    <xf numFmtId="0" fontId="6" fillId="0" borderId="36" xfId="5" applyFont="1" applyBorder="1">
      <alignment vertical="center"/>
    </xf>
    <xf numFmtId="0" fontId="12" fillId="0" borderId="0" xfId="5" applyFont="1" applyAlignment="1">
      <alignment vertical="center"/>
    </xf>
    <xf numFmtId="0" fontId="12" fillId="0" borderId="0" xfId="5" applyFont="1" applyAlignment="1">
      <alignment horizontal="left" vertical="center" wrapText="1"/>
    </xf>
    <xf numFmtId="0" fontId="12" fillId="0" borderId="0" xfId="5" applyFont="1">
      <alignment vertical="center"/>
    </xf>
    <xf numFmtId="0" fontId="14" fillId="0" borderId="0" xfId="5" applyFont="1">
      <alignment vertical="center"/>
    </xf>
    <xf numFmtId="0" fontId="6" fillId="0" borderId="1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9" fillId="0" borderId="1" xfId="5" applyFont="1" applyBorder="1">
      <alignment vertical="center"/>
    </xf>
    <xf numFmtId="177" fontId="9" fillId="0" borderId="1" xfId="5" applyNumberFormat="1" applyFont="1" applyBorder="1" applyProtection="1">
      <alignment vertical="center"/>
      <protection locked="0"/>
    </xf>
    <xf numFmtId="176" fontId="6" fillId="0" borderId="1" xfId="5" applyNumberFormat="1" applyFont="1" applyBorder="1">
      <alignment vertical="center"/>
    </xf>
    <xf numFmtId="0" fontId="10" fillId="0" borderId="0" xfId="5" applyFont="1" applyBorder="1" applyAlignment="1">
      <alignment horizontal="center" vertical="center"/>
    </xf>
    <xf numFmtId="176" fontId="6" fillId="0" borderId="42" xfId="5" applyNumberFormat="1" applyFont="1" applyBorder="1">
      <alignment vertical="center"/>
    </xf>
    <xf numFmtId="0" fontId="6" fillId="0" borderId="17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8" fillId="0" borderId="0" xfId="5" applyFont="1" applyBorder="1">
      <alignment vertical="center"/>
    </xf>
    <xf numFmtId="0" fontId="6" fillId="0" borderId="1" xfId="5" applyFont="1" applyBorder="1" applyAlignment="1">
      <alignment horizontal="center" vertical="center" wrapText="1"/>
    </xf>
    <xf numFmtId="177" fontId="6" fillId="0" borderId="0" xfId="5" applyNumberFormat="1" applyFont="1">
      <alignment vertical="center"/>
    </xf>
    <xf numFmtId="0" fontId="6" fillId="0" borderId="1" xfId="5" applyFont="1" applyBorder="1" applyAlignment="1">
      <alignment horizontal="center" vertical="center" wrapText="1"/>
    </xf>
    <xf numFmtId="0" fontId="6" fillId="0" borderId="0" xfId="5" applyFont="1" applyAlignment="1">
      <alignment horizontal="right" vertical="center"/>
    </xf>
    <xf numFmtId="49" fontId="18" fillId="0" borderId="0" xfId="5" applyNumberFormat="1" applyFont="1" applyAlignment="1">
      <alignment horizontal="left" vertical="center"/>
    </xf>
    <xf numFmtId="0" fontId="6" fillId="0" borderId="17" xfId="5" applyFont="1" applyBorder="1" applyAlignment="1">
      <alignment horizontal="center" vertical="center"/>
    </xf>
    <xf numFmtId="177" fontId="16" fillId="0" borderId="4" xfId="5" applyNumberFormat="1" applyFont="1" applyFill="1" applyBorder="1" applyProtection="1">
      <alignment vertical="center"/>
      <protection locked="0"/>
    </xf>
    <xf numFmtId="41" fontId="19" fillId="0" borderId="0" xfId="0" applyNumberFormat="1" applyFont="1" applyBorder="1" applyAlignment="1">
      <alignment vertical="center"/>
    </xf>
    <xf numFmtId="41" fontId="4" fillId="0" borderId="0" xfId="0" applyNumberFormat="1" applyFont="1" applyBorder="1" applyAlignment="1">
      <alignment vertical="center"/>
    </xf>
    <xf numFmtId="41" fontId="19" fillId="0" borderId="0" xfId="0" applyNumberFormat="1" applyFont="1" applyBorder="1" applyAlignment="1">
      <alignment horizontal="left" vertical="center"/>
    </xf>
    <xf numFmtId="41" fontId="20" fillId="0" borderId="7" xfId="0" applyNumberFormat="1" applyFont="1" applyBorder="1" applyAlignment="1">
      <alignment horizontal="center" vertical="center"/>
    </xf>
    <xf numFmtId="41" fontId="20" fillId="0" borderId="2" xfId="0" applyNumberFormat="1" applyFont="1" applyBorder="1" applyAlignment="1">
      <alignment horizontal="center" vertical="center"/>
    </xf>
    <xf numFmtId="41" fontId="20" fillId="0" borderId="3" xfId="0" applyNumberFormat="1" applyFont="1" applyBorder="1" applyAlignment="1">
      <alignment vertical="center"/>
    </xf>
    <xf numFmtId="41" fontId="20" fillId="0" borderId="9" xfId="0" applyNumberFormat="1" applyFont="1" applyBorder="1" applyAlignment="1">
      <alignment horizontal="center" vertical="center"/>
    </xf>
    <xf numFmtId="41" fontId="20" fillId="0" borderId="4" xfId="0" applyNumberFormat="1" applyFont="1" applyBorder="1" applyAlignment="1">
      <alignment horizontal="left" vertical="center" indent="1"/>
    </xf>
    <xf numFmtId="41" fontId="20" fillId="0" borderId="5" xfId="0" applyNumberFormat="1" applyFont="1" applyBorder="1">
      <alignment vertical="center"/>
    </xf>
    <xf numFmtId="41" fontId="20" fillId="0" borderId="4" xfId="0" applyNumberFormat="1" applyFont="1" applyBorder="1" applyAlignment="1">
      <alignment horizontal="left" vertical="center"/>
    </xf>
    <xf numFmtId="41" fontId="20" fillId="0" borderId="15" xfId="0" applyNumberFormat="1" applyFont="1" applyBorder="1">
      <alignment vertical="center"/>
    </xf>
    <xf numFmtId="41" fontId="20" fillId="0" borderId="16" xfId="0" applyNumberFormat="1" applyFont="1" applyBorder="1">
      <alignment vertical="center"/>
    </xf>
    <xf numFmtId="41" fontId="20" fillId="0" borderId="43" xfId="0" applyNumberFormat="1" applyFont="1" applyBorder="1" applyAlignment="1">
      <alignment horizontal="center" vertical="center"/>
    </xf>
    <xf numFmtId="41" fontId="20" fillId="0" borderId="44" xfId="0" applyNumberFormat="1" applyFont="1" applyBorder="1">
      <alignment vertical="center"/>
    </xf>
    <xf numFmtId="0" fontId="6" fillId="0" borderId="1" xfId="5" applyFont="1" applyBorder="1">
      <alignment vertical="center"/>
    </xf>
    <xf numFmtId="0" fontId="6" fillId="0" borderId="14" xfId="5" applyFont="1" applyBorder="1" applyAlignment="1">
      <alignment horizontal="center" vertical="center"/>
    </xf>
    <xf numFmtId="0" fontId="17" fillId="0" borderId="1" xfId="5" applyFont="1" applyBorder="1">
      <alignment vertical="center"/>
    </xf>
    <xf numFmtId="0" fontId="9" fillId="0" borderId="14" xfId="5" applyFont="1" applyBorder="1">
      <alignment vertical="center"/>
    </xf>
    <xf numFmtId="0" fontId="6" fillId="0" borderId="10" xfId="5" applyFont="1" applyBorder="1">
      <alignment vertical="center"/>
    </xf>
    <xf numFmtId="177" fontId="6" fillId="0" borderId="0" xfId="6" applyNumberFormat="1" applyFont="1">
      <alignment vertical="center"/>
    </xf>
    <xf numFmtId="0" fontId="6" fillId="0" borderId="0" xfId="5" applyFont="1" applyAlignment="1"/>
    <xf numFmtId="0" fontId="21" fillId="0" borderId="1" xfId="5" applyFont="1" applyBorder="1">
      <alignment vertical="center"/>
    </xf>
    <xf numFmtId="0" fontId="9" fillId="0" borderId="41" xfId="5" applyFont="1" applyBorder="1">
      <alignment vertical="center"/>
    </xf>
    <xf numFmtId="0" fontId="17" fillId="0" borderId="41" xfId="5" applyFont="1" applyBorder="1">
      <alignment vertical="center"/>
    </xf>
    <xf numFmtId="0" fontId="6" fillId="0" borderId="41" xfId="5" applyFont="1" applyBorder="1">
      <alignment vertical="center"/>
    </xf>
    <xf numFmtId="0" fontId="9" fillId="0" borderId="45" xfId="5" applyFont="1" applyBorder="1">
      <alignment vertical="center"/>
    </xf>
    <xf numFmtId="0" fontId="6" fillId="0" borderId="45" xfId="5" applyFont="1" applyBorder="1">
      <alignment vertical="center"/>
    </xf>
    <xf numFmtId="0" fontId="17" fillId="0" borderId="45" xfId="5" applyFont="1" applyBorder="1">
      <alignment vertical="center"/>
    </xf>
    <xf numFmtId="0" fontId="6" fillId="0" borderId="14" xfId="5" applyFont="1" applyBorder="1" applyAlignment="1">
      <alignment horizontal="center" vertical="center" wrapText="1"/>
    </xf>
    <xf numFmtId="0" fontId="6" fillId="0" borderId="41" xfId="5" applyFont="1" applyBorder="1" applyAlignment="1">
      <alignment horizontal="center" vertical="center" wrapText="1"/>
    </xf>
    <xf numFmtId="177" fontId="22" fillId="0" borderId="0" xfId="5" applyNumberFormat="1" applyFont="1" applyAlignment="1">
      <alignment horizontal="center" vertical="center"/>
    </xf>
    <xf numFmtId="0" fontId="6" fillId="0" borderId="0" xfId="5" applyFont="1" applyAlignment="1">
      <alignment vertical="center" shrinkToFit="1"/>
    </xf>
    <xf numFmtId="177" fontId="23" fillId="0" borderId="0" xfId="5" applyNumberFormat="1" applyFont="1" applyAlignment="1">
      <alignment vertical="center"/>
    </xf>
    <xf numFmtId="0" fontId="6" fillId="0" borderId="46" xfId="5" applyFont="1" applyBorder="1" applyAlignment="1">
      <alignment horizontal="center" vertical="center"/>
    </xf>
    <xf numFmtId="179" fontId="6" fillId="0" borderId="0" xfId="6" applyNumberFormat="1" applyFont="1">
      <alignment vertical="center"/>
    </xf>
    <xf numFmtId="0" fontId="17" fillId="0" borderId="1" xfId="5" applyFont="1" applyBorder="1" applyAlignment="1">
      <alignment horizontal="center" vertical="center"/>
    </xf>
    <xf numFmtId="177" fontId="9" fillId="0" borderId="0" xfId="5" applyNumberFormat="1" applyFont="1" applyBorder="1" applyProtection="1">
      <alignment vertical="center"/>
      <protection locked="0"/>
    </xf>
    <xf numFmtId="0" fontId="12" fillId="0" borderId="23" xfId="5" applyFont="1" applyBorder="1" applyAlignment="1">
      <alignment horizontal="center" vertical="center" wrapText="1"/>
    </xf>
    <xf numFmtId="178" fontId="6" fillId="0" borderId="0" xfId="5" applyNumberFormat="1" applyFont="1">
      <alignment vertical="center"/>
    </xf>
    <xf numFmtId="177" fontId="6" fillId="0" borderId="0" xfId="5" applyNumberFormat="1" applyFont="1" applyAlignment="1">
      <alignment vertical="center" shrinkToFit="1"/>
    </xf>
    <xf numFmtId="0" fontId="6" fillId="0" borderId="0" xfId="5" applyFont="1" applyAlignment="1">
      <alignment vertical="center" wrapText="1"/>
    </xf>
    <xf numFmtId="0" fontId="12" fillId="0" borderId="0" xfId="5" applyFont="1" applyAlignment="1">
      <alignment horizontal="left" vertical="center"/>
    </xf>
    <xf numFmtId="0" fontId="6" fillId="0" borderId="3" xfId="5" applyFont="1" applyBorder="1" applyAlignment="1">
      <alignment horizontal="center" vertical="center"/>
    </xf>
    <xf numFmtId="0" fontId="6" fillId="0" borderId="8" xfId="5" applyFont="1" applyBorder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36" xfId="5" applyFont="1" applyBorder="1" applyAlignment="1">
      <alignment horizontal="center" vertical="center"/>
    </xf>
    <xf numFmtId="0" fontId="13" fillId="0" borderId="0" xfId="5" applyFont="1" applyAlignment="1">
      <alignment horizontal="left" vertical="center" wrapText="1"/>
    </xf>
    <xf numFmtId="0" fontId="13" fillId="0" borderId="0" xfId="5" applyFont="1" applyAlignment="1">
      <alignment horizontal="left" vertical="center"/>
    </xf>
    <xf numFmtId="0" fontId="6" fillId="0" borderId="48" xfId="5" applyFont="1" applyBorder="1">
      <alignment vertical="center"/>
    </xf>
    <xf numFmtId="177" fontId="6" fillId="0" borderId="49" xfId="5" applyNumberFormat="1" applyFont="1" applyBorder="1">
      <alignment vertical="center"/>
    </xf>
    <xf numFmtId="0" fontId="9" fillId="0" borderId="0" xfId="5" applyFont="1">
      <alignment vertical="center"/>
    </xf>
    <xf numFmtId="0" fontId="1" fillId="0" borderId="0" xfId="0" applyFont="1" applyAlignment="1">
      <alignment horizontal="right" vertical="center"/>
    </xf>
    <xf numFmtId="49" fontId="24" fillId="0" borderId="0" xfId="5" applyNumberFormat="1" applyFont="1" applyAlignment="1">
      <alignment horizontal="left" vertical="center"/>
    </xf>
    <xf numFmtId="0" fontId="25" fillId="0" borderId="0" xfId="5" applyFont="1">
      <alignment vertical="center"/>
    </xf>
    <xf numFmtId="0" fontId="9" fillId="0" borderId="11" xfId="5" applyFont="1" applyBorder="1">
      <alignment vertical="center"/>
    </xf>
    <xf numFmtId="0" fontId="9" fillId="0" borderId="0" xfId="5" applyFont="1" applyBorder="1">
      <alignment vertical="center"/>
    </xf>
    <xf numFmtId="0" fontId="9" fillId="2" borderId="15" xfId="5" applyFont="1" applyFill="1" applyBorder="1" applyAlignment="1">
      <alignment horizontal="center" vertical="center"/>
    </xf>
    <xf numFmtId="0" fontId="9" fillId="3" borderId="12" xfId="5" applyFont="1" applyFill="1" applyBorder="1" applyAlignment="1">
      <alignment horizontal="center" vertical="center"/>
    </xf>
    <xf numFmtId="0" fontId="9" fillId="0" borderId="12" xfId="5" applyFont="1" applyBorder="1" applyAlignment="1">
      <alignment horizontal="center" vertical="center"/>
    </xf>
    <xf numFmtId="0" fontId="9" fillId="0" borderId="16" xfId="5" applyFont="1" applyBorder="1" applyAlignment="1">
      <alignment horizontal="center" vertical="center"/>
    </xf>
    <xf numFmtId="0" fontId="9" fillId="2" borderId="18" xfId="5" applyFont="1" applyFill="1" applyBorder="1" applyAlignment="1">
      <alignment horizontal="center" vertical="center"/>
    </xf>
    <xf numFmtId="0" fontId="9" fillId="3" borderId="19" xfId="5" applyFont="1" applyFill="1" applyBorder="1" applyAlignment="1">
      <alignment horizontal="center" vertical="center"/>
    </xf>
    <xf numFmtId="0" fontId="9" fillId="0" borderId="19" xfId="5" applyFont="1" applyBorder="1" applyAlignment="1">
      <alignment horizontal="center" vertical="center"/>
    </xf>
    <xf numFmtId="0" fontId="9" fillId="0" borderId="20" xfId="5" applyFont="1" applyBorder="1" applyAlignment="1">
      <alignment horizontal="center" vertical="center"/>
    </xf>
    <xf numFmtId="0" fontId="9" fillId="0" borderId="17" xfId="5" applyFont="1" applyBorder="1" applyAlignment="1">
      <alignment horizontal="center" vertical="center"/>
    </xf>
    <xf numFmtId="0" fontId="9" fillId="2" borderId="21" xfId="5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0" fontId="9" fillId="0" borderId="22" xfId="5" applyFont="1" applyBorder="1" applyAlignment="1">
      <alignment horizontal="center" vertical="center" wrapText="1"/>
    </xf>
    <xf numFmtId="0" fontId="9" fillId="0" borderId="23" xfId="5" applyFont="1" applyBorder="1" applyAlignment="1">
      <alignment horizontal="center" vertical="center" wrapText="1" shrinkToFit="1"/>
    </xf>
    <xf numFmtId="0" fontId="9" fillId="0" borderId="23" xfId="5" applyFont="1" applyBorder="1" applyAlignment="1">
      <alignment horizontal="center" vertical="center" wrapText="1"/>
    </xf>
    <xf numFmtId="0" fontId="9" fillId="0" borderId="24" xfId="5" applyFont="1" applyBorder="1" applyAlignment="1">
      <alignment horizontal="center" vertical="center" wrapText="1"/>
    </xf>
    <xf numFmtId="177" fontId="9" fillId="0" borderId="4" xfId="5" applyNumberFormat="1" applyFont="1" applyFill="1" applyBorder="1" applyProtection="1">
      <alignment vertical="center"/>
      <protection locked="0"/>
    </xf>
    <xf numFmtId="178" fontId="9" fillId="0" borderId="1" xfId="5" applyNumberFormat="1" applyFont="1" applyBorder="1" applyProtection="1">
      <alignment vertical="center"/>
      <protection locked="0"/>
    </xf>
    <xf numFmtId="9" fontId="9" fillId="0" borderId="1" xfId="1" applyFont="1" applyFill="1" applyBorder="1">
      <alignment vertical="center"/>
    </xf>
    <xf numFmtId="178" fontId="9" fillId="0" borderId="5" xfId="5" applyNumberFormat="1" applyFont="1" applyFill="1" applyBorder="1">
      <alignment vertical="center"/>
    </xf>
    <xf numFmtId="178" fontId="9" fillId="0" borderId="1" xfId="5" applyNumberFormat="1" applyFont="1" applyFill="1" applyBorder="1" applyProtection="1">
      <alignment vertical="center"/>
      <protection locked="0"/>
    </xf>
    <xf numFmtId="177" fontId="9" fillId="0" borderId="26" xfId="5" applyNumberFormat="1" applyFont="1" applyFill="1" applyBorder="1">
      <alignment vertical="center"/>
    </xf>
    <xf numFmtId="9" fontId="9" fillId="0" borderId="6" xfId="1" applyFont="1" applyFill="1" applyBorder="1">
      <alignment vertical="center"/>
    </xf>
    <xf numFmtId="0" fontId="9" fillId="0" borderId="28" xfId="5" applyFont="1" applyBorder="1" applyAlignment="1">
      <alignment horizontal="center" vertical="center"/>
    </xf>
    <xf numFmtId="0" fontId="9" fillId="0" borderId="29" xfId="5" applyFont="1" applyBorder="1">
      <alignment vertical="center"/>
    </xf>
    <xf numFmtId="0" fontId="9" fillId="0" borderId="30" xfId="5" applyFont="1" applyBorder="1">
      <alignment vertical="center"/>
    </xf>
    <xf numFmtId="0" fontId="9" fillId="0" borderId="30" xfId="5" applyFont="1" applyFill="1" applyBorder="1">
      <alignment vertical="center"/>
    </xf>
    <xf numFmtId="0" fontId="9" fillId="0" borderId="31" xfId="5" applyFont="1" applyFill="1" applyBorder="1">
      <alignment vertical="center"/>
    </xf>
    <xf numFmtId="176" fontId="9" fillId="0" borderId="13" xfId="5" applyNumberFormat="1" applyFont="1" applyFill="1" applyBorder="1">
      <alignment vertical="center"/>
    </xf>
    <xf numFmtId="177" fontId="9" fillId="0" borderId="32" xfId="5" applyNumberFormat="1" applyFont="1" applyFill="1" applyBorder="1">
      <alignment vertical="center"/>
    </xf>
    <xf numFmtId="49" fontId="9" fillId="0" borderId="0" xfId="5" applyNumberFormat="1" applyFont="1" applyAlignment="1">
      <alignment horizontal="center" vertical="center"/>
    </xf>
    <xf numFmtId="0" fontId="9" fillId="0" borderId="0" xfId="5" applyFont="1" applyBorder="1" applyAlignment="1">
      <alignment horizontal="center" vertical="center"/>
    </xf>
    <xf numFmtId="0" fontId="9" fillId="0" borderId="33" xfId="5" applyFont="1" applyBorder="1">
      <alignment vertical="center"/>
    </xf>
    <xf numFmtId="0" fontId="13" fillId="0" borderId="0" xfId="5" applyFont="1">
      <alignment vertical="center"/>
    </xf>
    <xf numFmtId="0" fontId="9" fillId="0" borderId="29" xfId="5" applyFont="1" applyFill="1" applyBorder="1">
      <alignment vertical="center"/>
    </xf>
    <xf numFmtId="0" fontId="9" fillId="0" borderId="1" xfId="5" applyFont="1" applyBorder="1" applyAlignment="1">
      <alignment horizontal="center" vertical="center"/>
    </xf>
    <xf numFmtId="0" fontId="13" fillId="0" borderId="0" xfId="5" applyFont="1" applyAlignment="1">
      <alignment horizontal="left" vertical="center" wrapText="1"/>
    </xf>
    <xf numFmtId="41" fontId="20" fillId="0" borderId="28" xfId="0" applyNumberFormat="1" applyFont="1" applyBorder="1" applyAlignment="1">
      <alignment horizontal="center" vertical="center"/>
    </xf>
    <xf numFmtId="41" fontId="20" fillId="0" borderId="28" xfId="0" applyNumberFormat="1" applyFont="1" applyBorder="1">
      <alignment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>
      <alignment vertical="center"/>
    </xf>
    <xf numFmtId="0" fontId="13" fillId="0" borderId="0" xfId="5" applyFont="1" applyAlignment="1">
      <alignment horizontal="left" vertical="center"/>
    </xf>
    <xf numFmtId="0" fontId="13" fillId="0" borderId="0" xfId="5" applyFont="1" applyAlignment="1">
      <alignment horizontal="left" vertical="center" wrapText="1"/>
    </xf>
    <xf numFmtId="0" fontId="9" fillId="0" borderId="37" xfId="5" applyFont="1" applyBorder="1" applyAlignment="1">
      <alignment horizontal="center" vertical="center"/>
    </xf>
    <xf numFmtId="0" fontId="9" fillId="0" borderId="25" xfId="5" applyFont="1" applyBorder="1" applyAlignment="1">
      <alignment horizontal="center" vertical="center"/>
    </xf>
    <xf numFmtId="0" fontId="9" fillId="0" borderId="3" xfId="5" applyFont="1" applyBorder="1" applyAlignment="1">
      <alignment horizontal="center" vertical="center"/>
    </xf>
    <xf numFmtId="0" fontId="9" fillId="0" borderId="8" xfId="5" applyFont="1" applyBorder="1" applyAlignment="1">
      <alignment horizontal="center" vertical="center"/>
    </xf>
    <xf numFmtId="0" fontId="9" fillId="0" borderId="9" xfId="5" applyFont="1" applyBorder="1" applyAlignment="1">
      <alignment horizontal="center" vertical="center"/>
    </xf>
    <xf numFmtId="0" fontId="9" fillId="0" borderId="38" xfId="5" applyFont="1" applyBorder="1" applyAlignment="1">
      <alignment horizontal="center" vertical="center"/>
    </xf>
    <xf numFmtId="0" fontId="9" fillId="0" borderId="17" xfId="5" applyFont="1" applyBorder="1" applyAlignment="1">
      <alignment horizontal="center" vertical="center"/>
    </xf>
    <xf numFmtId="0" fontId="6" fillId="0" borderId="14" xfId="5" applyFont="1" applyBorder="1" applyAlignment="1">
      <alignment horizontal="center" vertical="center" wrapText="1"/>
    </xf>
    <xf numFmtId="0" fontId="6" fillId="0" borderId="41" xfId="5" applyFont="1" applyBorder="1" applyAlignment="1">
      <alignment horizontal="center" vertical="center" wrapText="1"/>
    </xf>
    <xf numFmtId="0" fontId="10" fillId="0" borderId="39" xfId="5" applyFont="1" applyBorder="1" applyAlignment="1">
      <alignment horizontal="center" vertical="center"/>
    </xf>
    <xf numFmtId="0" fontId="10" fillId="0" borderId="47" xfId="5" applyFont="1" applyBorder="1" applyAlignment="1">
      <alignment horizontal="center" vertical="center"/>
    </xf>
    <xf numFmtId="0" fontId="6" fillId="0" borderId="37" xfId="5" applyFont="1" applyBorder="1" applyAlignment="1">
      <alignment horizontal="center" vertical="center"/>
    </xf>
    <xf numFmtId="0" fontId="6" fillId="0" borderId="25" xfId="5" applyFont="1" applyBorder="1" applyAlignment="1">
      <alignment horizontal="center" vertical="center"/>
    </xf>
    <xf numFmtId="0" fontId="6" fillId="0" borderId="3" xfId="5" applyFont="1" applyBorder="1" applyAlignment="1">
      <alignment horizontal="center" vertical="center"/>
    </xf>
    <xf numFmtId="0" fontId="6" fillId="0" borderId="8" xfId="5" applyFont="1" applyBorder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38" xfId="5" applyFont="1" applyBorder="1" applyAlignment="1">
      <alignment horizontal="center" vertical="center"/>
    </xf>
    <xf numFmtId="0" fontId="6" fillId="0" borderId="17" xfId="5" applyFont="1" applyBorder="1" applyAlignment="1">
      <alignment horizontal="center" vertical="center"/>
    </xf>
    <xf numFmtId="0" fontId="12" fillId="0" borderId="0" xfId="5" applyFont="1" applyAlignment="1">
      <alignment horizontal="left" vertical="center"/>
    </xf>
    <xf numFmtId="0" fontId="10" fillId="0" borderId="40" xfId="5" applyFont="1" applyBorder="1" applyAlignment="1">
      <alignment horizontal="center" vertical="center"/>
    </xf>
    <xf numFmtId="0" fontId="6" fillId="0" borderId="36" xfId="5" applyFont="1" applyBorder="1" applyAlignment="1">
      <alignment horizontal="center" vertical="center"/>
    </xf>
  </cellXfs>
  <cellStyles count="7">
    <cellStyle name="パーセント 2" xfId="1" xr:uid="{00000000-0005-0000-0000-000000000000}"/>
    <cellStyle name="桁区切り" xfId="6" builtinId="6"/>
    <cellStyle name="桁区切り 2" xfId="2" xr:uid="{00000000-0005-0000-0000-000002000000}"/>
    <cellStyle name="桁区切り 3" xfId="3" xr:uid="{00000000-0005-0000-0000-000003000000}"/>
    <cellStyle name="標準" xfId="0" builtinId="0"/>
    <cellStyle name="標準 2" xfId="4" xr:uid="{00000000-0005-0000-0000-000005000000}"/>
    <cellStyle name="標準 3" xfId="5" xr:uid="{00000000-0005-0000-0000-000006000000}"/>
  </cellStyles>
  <dxfs count="0"/>
  <tableStyles count="0" defaultTableStyle="TableStyleMedium9" defaultPivotStyle="PivotStyleLight16"/>
  <colors>
    <mruColors>
      <color rgb="FFFF00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1AB4F-127B-4BF3-88D8-8595B80DD2C5}">
  <dimension ref="A1:J165"/>
  <sheetViews>
    <sheetView tabSelected="1" view="pageBreakPreview" zoomScaleNormal="100" zoomScaleSheetLayoutView="100" workbookViewId="0"/>
  </sheetViews>
  <sheetFormatPr defaultColWidth="9" defaultRowHeight="13" x14ac:dyDescent="0.2"/>
  <cols>
    <col min="1" max="1" width="14.81640625" style="115" customWidth="1"/>
    <col min="2" max="4" width="10.6328125" style="115" customWidth="1"/>
    <col min="5" max="5" width="18.90625" style="115" customWidth="1"/>
    <col min="6" max="6" width="15.6328125" style="115" customWidth="1"/>
    <col min="7" max="7" width="10.6328125" style="115" customWidth="1"/>
    <col min="8" max="8" width="15.08984375" style="115" customWidth="1"/>
    <col min="9" max="9" width="17.1796875" style="115" customWidth="1"/>
    <col min="10" max="10" width="4.81640625" style="115" customWidth="1"/>
    <col min="11" max="16384" width="9" style="115"/>
  </cols>
  <sheetData>
    <row r="1" spans="1:10" x14ac:dyDescent="0.2">
      <c r="I1" s="116" t="s">
        <v>44</v>
      </c>
      <c r="J1" s="117" t="s">
        <v>55</v>
      </c>
    </row>
    <row r="2" spans="1:10" ht="21" x14ac:dyDescent="0.2">
      <c r="D2" s="118" t="s">
        <v>68</v>
      </c>
    </row>
    <row r="4" spans="1:10" x14ac:dyDescent="0.2">
      <c r="A4" s="115" t="s">
        <v>67</v>
      </c>
      <c r="G4" s="119" t="s">
        <v>7</v>
      </c>
      <c r="H4" s="119"/>
      <c r="I4" s="119"/>
    </row>
    <row r="5" spans="1:10" x14ac:dyDescent="0.2">
      <c r="A5" s="115" t="str">
        <f>'別紙No1_設計書（使用しない）'!A5</f>
        <v>【需要場所】県央浄化センター（河内郡上三川町多功1159）</v>
      </c>
      <c r="G5" s="120"/>
      <c r="H5" s="120"/>
      <c r="I5" s="120"/>
    </row>
    <row r="6" spans="1:10" x14ac:dyDescent="0.2">
      <c r="A6" s="115" t="s">
        <v>61</v>
      </c>
      <c r="G6" s="120"/>
      <c r="H6" s="120"/>
      <c r="I6" s="120"/>
    </row>
    <row r="7" spans="1:10" ht="13.5" thickBot="1" x14ac:dyDescent="0.25">
      <c r="G7" s="120"/>
      <c r="H7" s="120"/>
      <c r="I7" s="120"/>
    </row>
    <row r="8" spans="1:10" ht="18.75" customHeight="1" x14ac:dyDescent="0.2">
      <c r="A8" s="163" t="s">
        <v>8</v>
      </c>
      <c r="B8" s="165" t="s">
        <v>9</v>
      </c>
      <c r="C8" s="166"/>
      <c r="D8" s="166"/>
      <c r="E8" s="167"/>
      <c r="F8" s="165" t="s">
        <v>10</v>
      </c>
      <c r="G8" s="166"/>
      <c r="H8" s="167"/>
      <c r="I8" s="168" t="s">
        <v>5</v>
      </c>
    </row>
    <row r="9" spans="1:10" ht="18.75" customHeight="1" x14ac:dyDescent="0.2">
      <c r="A9" s="164"/>
      <c r="B9" s="121" t="s">
        <v>6</v>
      </c>
      <c r="C9" s="122" t="s">
        <v>11</v>
      </c>
      <c r="D9" s="123" t="s">
        <v>4</v>
      </c>
      <c r="E9" s="124" t="s">
        <v>9</v>
      </c>
      <c r="F9" s="121" t="s">
        <v>12</v>
      </c>
      <c r="G9" s="122" t="s">
        <v>11</v>
      </c>
      <c r="H9" s="124" t="s">
        <v>10</v>
      </c>
      <c r="I9" s="169"/>
    </row>
    <row r="10" spans="1:10" ht="18.75" customHeight="1" x14ac:dyDescent="0.2">
      <c r="A10" s="164"/>
      <c r="B10" s="125" t="s">
        <v>13</v>
      </c>
      <c r="C10" s="126" t="s">
        <v>14</v>
      </c>
      <c r="D10" s="127" t="s">
        <v>15</v>
      </c>
      <c r="E10" s="128" t="s">
        <v>16</v>
      </c>
      <c r="F10" s="125" t="s">
        <v>17</v>
      </c>
      <c r="G10" s="126" t="s">
        <v>18</v>
      </c>
      <c r="H10" s="128" t="s">
        <v>16</v>
      </c>
      <c r="I10" s="129" t="s">
        <v>16</v>
      </c>
    </row>
    <row r="11" spans="1:10" ht="36" customHeight="1" x14ac:dyDescent="0.2">
      <c r="A11" s="164"/>
      <c r="B11" s="130" t="s">
        <v>19</v>
      </c>
      <c r="C11" s="131" t="s">
        <v>20</v>
      </c>
      <c r="D11" s="132" t="s">
        <v>21</v>
      </c>
      <c r="E11" s="133" t="s">
        <v>46</v>
      </c>
      <c r="F11" s="130" t="s">
        <v>47</v>
      </c>
      <c r="G11" s="131" t="s">
        <v>48</v>
      </c>
      <c r="H11" s="134" t="s">
        <v>49</v>
      </c>
      <c r="I11" s="135" t="s">
        <v>50</v>
      </c>
    </row>
    <row r="12" spans="1:10" ht="17.5" customHeight="1" x14ac:dyDescent="0.2">
      <c r="A12" s="22" t="s">
        <v>129</v>
      </c>
      <c r="B12" s="136">
        <v>1189</v>
      </c>
      <c r="C12" s="137"/>
      <c r="D12" s="138">
        <v>0.85</v>
      </c>
      <c r="E12" s="139"/>
      <c r="F12" s="136">
        <v>653600</v>
      </c>
      <c r="G12" s="140"/>
      <c r="H12" s="139"/>
      <c r="I12" s="141"/>
    </row>
    <row r="13" spans="1:10" ht="17.5" customHeight="1" x14ac:dyDescent="0.2">
      <c r="A13" s="22" t="s">
        <v>114</v>
      </c>
      <c r="B13" s="136">
        <v>1189</v>
      </c>
      <c r="C13" s="137"/>
      <c r="D13" s="138">
        <v>0.85</v>
      </c>
      <c r="E13" s="139"/>
      <c r="F13" s="136">
        <v>541700</v>
      </c>
      <c r="G13" s="140"/>
      <c r="H13" s="139"/>
      <c r="I13" s="141"/>
    </row>
    <row r="14" spans="1:10" ht="17.5" customHeight="1" x14ac:dyDescent="0.2">
      <c r="A14" s="22" t="s">
        <v>115</v>
      </c>
      <c r="B14" s="136">
        <v>1189</v>
      </c>
      <c r="C14" s="137"/>
      <c r="D14" s="138">
        <v>0.85</v>
      </c>
      <c r="E14" s="139"/>
      <c r="F14" s="136">
        <v>549900</v>
      </c>
      <c r="G14" s="140"/>
      <c r="H14" s="139"/>
      <c r="I14" s="141"/>
    </row>
    <row r="15" spans="1:10" ht="17.5" customHeight="1" x14ac:dyDescent="0.2">
      <c r="A15" s="22" t="s">
        <v>130</v>
      </c>
      <c r="B15" s="136">
        <v>1189</v>
      </c>
      <c r="C15" s="137"/>
      <c r="D15" s="138">
        <v>0.85</v>
      </c>
      <c r="E15" s="139"/>
      <c r="F15" s="136">
        <v>520800</v>
      </c>
      <c r="G15" s="140"/>
      <c r="H15" s="139"/>
      <c r="I15" s="141"/>
    </row>
    <row r="16" spans="1:10" ht="17.5" customHeight="1" x14ac:dyDescent="0.2">
      <c r="A16" s="22" t="s">
        <v>116</v>
      </c>
      <c r="B16" s="136">
        <v>1189</v>
      </c>
      <c r="C16" s="137"/>
      <c r="D16" s="138">
        <v>0.85</v>
      </c>
      <c r="E16" s="139"/>
      <c r="F16" s="136">
        <v>461300</v>
      </c>
      <c r="G16" s="140"/>
      <c r="H16" s="139"/>
      <c r="I16" s="141"/>
    </row>
    <row r="17" spans="1:10" ht="17.5" customHeight="1" x14ac:dyDescent="0.2">
      <c r="A17" s="22" t="s">
        <v>117</v>
      </c>
      <c r="B17" s="136">
        <v>1189</v>
      </c>
      <c r="C17" s="137"/>
      <c r="D17" s="138">
        <v>0.85</v>
      </c>
      <c r="E17" s="139"/>
      <c r="F17" s="136">
        <v>501500</v>
      </c>
      <c r="G17" s="140"/>
      <c r="H17" s="139"/>
      <c r="I17" s="141"/>
    </row>
    <row r="18" spans="1:10" ht="17.5" customHeight="1" x14ac:dyDescent="0.2">
      <c r="A18" s="22" t="s">
        <v>118</v>
      </c>
      <c r="B18" s="136">
        <v>1189</v>
      </c>
      <c r="C18" s="137"/>
      <c r="D18" s="138">
        <v>0.85</v>
      </c>
      <c r="E18" s="139"/>
      <c r="F18" s="136">
        <v>574200</v>
      </c>
      <c r="G18" s="140"/>
      <c r="H18" s="139"/>
      <c r="I18" s="141"/>
    </row>
    <row r="19" spans="1:10" ht="17.5" customHeight="1" x14ac:dyDescent="0.2">
      <c r="A19" s="22" t="s">
        <v>119</v>
      </c>
      <c r="B19" s="136">
        <v>1189</v>
      </c>
      <c r="C19" s="137"/>
      <c r="D19" s="138">
        <v>0.85</v>
      </c>
      <c r="E19" s="139"/>
      <c r="F19" s="136">
        <v>659700</v>
      </c>
      <c r="G19" s="140"/>
      <c r="H19" s="139"/>
      <c r="I19" s="141"/>
    </row>
    <row r="20" spans="1:10" ht="17.5" customHeight="1" x14ac:dyDescent="0.2">
      <c r="A20" s="22" t="s">
        <v>120</v>
      </c>
      <c r="B20" s="136">
        <v>1189</v>
      </c>
      <c r="C20" s="137"/>
      <c r="D20" s="138">
        <v>0.85</v>
      </c>
      <c r="E20" s="139"/>
      <c r="F20" s="136">
        <v>650700</v>
      </c>
      <c r="G20" s="140"/>
      <c r="H20" s="139"/>
      <c r="I20" s="141"/>
    </row>
    <row r="21" spans="1:10" ht="17.5" customHeight="1" x14ac:dyDescent="0.2">
      <c r="A21" s="22" t="s">
        <v>121</v>
      </c>
      <c r="B21" s="136">
        <v>1189</v>
      </c>
      <c r="C21" s="137"/>
      <c r="D21" s="138">
        <v>0.85</v>
      </c>
      <c r="E21" s="139"/>
      <c r="F21" s="136">
        <v>675600</v>
      </c>
      <c r="G21" s="140"/>
      <c r="H21" s="139"/>
      <c r="I21" s="141"/>
    </row>
    <row r="22" spans="1:10" ht="17.5" customHeight="1" x14ac:dyDescent="0.2">
      <c r="A22" s="22" t="s">
        <v>122</v>
      </c>
      <c r="B22" s="136">
        <v>1189</v>
      </c>
      <c r="C22" s="137"/>
      <c r="D22" s="138">
        <v>0.85</v>
      </c>
      <c r="E22" s="139"/>
      <c r="F22" s="136">
        <v>711400</v>
      </c>
      <c r="G22" s="140"/>
      <c r="H22" s="139"/>
      <c r="I22" s="141"/>
    </row>
    <row r="23" spans="1:10" ht="17.5" customHeight="1" thickBot="1" x14ac:dyDescent="0.25">
      <c r="A23" s="22" t="s">
        <v>123</v>
      </c>
      <c r="B23" s="136">
        <v>1189</v>
      </c>
      <c r="C23" s="137"/>
      <c r="D23" s="142">
        <v>0.85</v>
      </c>
      <c r="E23" s="139"/>
      <c r="F23" s="136">
        <v>714000</v>
      </c>
      <c r="G23" s="140"/>
      <c r="H23" s="139"/>
      <c r="I23" s="141"/>
    </row>
    <row r="24" spans="1:10" ht="17.5" customHeight="1" thickBot="1" x14ac:dyDescent="0.25">
      <c r="A24" s="143" t="s">
        <v>22</v>
      </c>
      <c r="B24" s="144"/>
      <c r="C24" s="145"/>
      <c r="D24" s="146"/>
      <c r="E24" s="147"/>
      <c r="F24" s="148">
        <v>7214400</v>
      </c>
      <c r="G24" s="146"/>
      <c r="H24" s="147"/>
      <c r="I24" s="149"/>
      <c r="J24" s="150"/>
    </row>
    <row r="25" spans="1:10" ht="17.5" customHeight="1" x14ac:dyDescent="0.2">
      <c r="A25" s="151"/>
      <c r="B25" s="120"/>
      <c r="C25" s="120"/>
      <c r="D25" s="120"/>
      <c r="E25" s="120"/>
      <c r="F25" s="120"/>
      <c r="G25" s="120"/>
      <c r="H25" s="152"/>
      <c r="I25" s="152"/>
    </row>
    <row r="26" spans="1:10" x14ac:dyDescent="0.2">
      <c r="A26" s="161" t="s">
        <v>24</v>
      </c>
      <c r="B26" s="161"/>
      <c r="C26" s="161"/>
      <c r="D26" s="161"/>
      <c r="E26" s="161"/>
      <c r="F26" s="161"/>
      <c r="G26" s="161"/>
      <c r="H26" s="161"/>
      <c r="I26" s="161"/>
    </row>
    <row r="27" spans="1:10" x14ac:dyDescent="0.2">
      <c r="A27" s="161" t="s">
        <v>25</v>
      </c>
      <c r="B27" s="161"/>
      <c r="C27" s="161"/>
      <c r="D27" s="161"/>
      <c r="E27" s="161"/>
      <c r="F27" s="161"/>
      <c r="G27" s="161"/>
      <c r="H27" s="161"/>
      <c r="I27" s="161"/>
    </row>
    <row r="28" spans="1:10" x14ac:dyDescent="0.2">
      <c r="A28" s="161" t="s">
        <v>26</v>
      </c>
      <c r="B28" s="161"/>
      <c r="C28" s="161"/>
      <c r="D28" s="161"/>
      <c r="E28" s="161"/>
      <c r="F28" s="161"/>
      <c r="G28" s="161"/>
      <c r="H28" s="161"/>
      <c r="I28" s="161"/>
    </row>
    <row r="29" spans="1:10" x14ac:dyDescent="0.2">
      <c r="A29" s="162" t="s">
        <v>134</v>
      </c>
      <c r="B29" s="162"/>
      <c r="C29" s="162"/>
      <c r="D29" s="162"/>
      <c r="E29" s="162"/>
      <c r="F29" s="162"/>
      <c r="G29" s="162"/>
      <c r="H29" s="162"/>
      <c r="I29" s="162"/>
    </row>
    <row r="30" spans="1:10" x14ac:dyDescent="0.2">
      <c r="A30" s="153" t="s">
        <v>135</v>
      </c>
      <c r="B30" s="156"/>
      <c r="C30" s="156"/>
      <c r="D30" s="156"/>
      <c r="E30" s="156"/>
      <c r="F30" s="156"/>
      <c r="G30" s="156"/>
      <c r="H30" s="156"/>
      <c r="I30" s="156"/>
    </row>
    <row r="31" spans="1:10" x14ac:dyDescent="0.2">
      <c r="A31" s="161" t="str">
        <f>"注５：入札金額算定においては，力率は"&amp;TEXT(D12,"#%")&amp;"とする。"</f>
        <v>注５：入札金額算定においては，力率は85%とする。</v>
      </c>
      <c r="B31" s="161"/>
      <c r="C31" s="161"/>
      <c r="D31" s="161"/>
      <c r="E31" s="161"/>
      <c r="F31" s="161"/>
      <c r="G31" s="161"/>
      <c r="H31" s="161"/>
      <c r="I31" s="161"/>
    </row>
    <row r="33" spans="1:10" x14ac:dyDescent="0.2">
      <c r="A33" s="153" t="s">
        <v>29</v>
      </c>
    </row>
    <row r="34" spans="1:10" x14ac:dyDescent="0.2">
      <c r="I34" s="116" t="s">
        <v>44</v>
      </c>
      <c r="J34" s="117" t="s">
        <v>56</v>
      </c>
    </row>
    <row r="35" spans="1:10" ht="21" x14ac:dyDescent="0.2">
      <c r="D35" s="118" t="s">
        <v>68</v>
      </c>
    </row>
    <row r="37" spans="1:10" x14ac:dyDescent="0.2">
      <c r="A37" s="115" t="s">
        <v>67</v>
      </c>
      <c r="G37" s="119" t="s">
        <v>7</v>
      </c>
      <c r="H37" s="119"/>
      <c r="I37" s="119"/>
    </row>
    <row r="38" spans="1:10" x14ac:dyDescent="0.2">
      <c r="A38" s="115" t="str">
        <f>'別紙No1_設計書（使用しない）'!A41</f>
        <v>【需要場所】東第１ポンプ場（河内郡上三川町多功196-3）</v>
      </c>
      <c r="G38" s="120"/>
      <c r="H38" s="120"/>
      <c r="I38" s="120"/>
    </row>
    <row r="39" spans="1:10" x14ac:dyDescent="0.2">
      <c r="A39" s="115" t="s">
        <v>61</v>
      </c>
      <c r="G39" s="120"/>
      <c r="H39" s="120"/>
      <c r="I39" s="120"/>
    </row>
    <row r="40" spans="1:10" ht="13.5" thickBot="1" x14ac:dyDescent="0.25"/>
    <row r="41" spans="1:10" ht="18.75" customHeight="1" x14ac:dyDescent="0.2">
      <c r="A41" s="163" t="s">
        <v>8</v>
      </c>
      <c r="B41" s="165" t="s">
        <v>9</v>
      </c>
      <c r="C41" s="166"/>
      <c r="D41" s="166"/>
      <c r="E41" s="167"/>
      <c r="F41" s="165" t="s">
        <v>10</v>
      </c>
      <c r="G41" s="166"/>
      <c r="H41" s="167"/>
      <c r="I41" s="168" t="s">
        <v>5</v>
      </c>
    </row>
    <row r="42" spans="1:10" ht="18.75" customHeight="1" x14ac:dyDescent="0.2">
      <c r="A42" s="164"/>
      <c r="B42" s="121" t="s">
        <v>6</v>
      </c>
      <c r="C42" s="122" t="s">
        <v>11</v>
      </c>
      <c r="D42" s="123" t="s">
        <v>4</v>
      </c>
      <c r="E42" s="124" t="s">
        <v>9</v>
      </c>
      <c r="F42" s="121" t="s">
        <v>12</v>
      </c>
      <c r="G42" s="122" t="s">
        <v>11</v>
      </c>
      <c r="H42" s="124" t="s">
        <v>10</v>
      </c>
      <c r="I42" s="169"/>
    </row>
    <row r="43" spans="1:10" ht="18.75" customHeight="1" x14ac:dyDescent="0.2">
      <c r="A43" s="164"/>
      <c r="B43" s="125" t="s">
        <v>13</v>
      </c>
      <c r="C43" s="126" t="s">
        <v>14</v>
      </c>
      <c r="D43" s="127" t="s">
        <v>15</v>
      </c>
      <c r="E43" s="128" t="s">
        <v>16</v>
      </c>
      <c r="F43" s="125" t="s">
        <v>17</v>
      </c>
      <c r="G43" s="126" t="s">
        <v>18</v>
      </c>
      <c r="H43" s="128" t="s">
        <v>16</v>
      </c>
      <c r="I43" s="129" t="s">
        <v>16</v>
      </c>
    </row>
    <row r="44" spans="1:10" ht="36" customHeight="1" x14ac:dyDescent="0.2">
      <c r="A44" s="164"/>
      <c r="B44" s="130" t="s">
        <v>19</v>
      </c>
      <c r="C44" s="131" t="s">
        <v>20</v>
      </c>
      <c r="D44" s="132" t="s">
        <v>21</v>
      </c>
      <c r="E44" s="133" t="s">
        <v>46</v>
      </c>
      <c r="F44" s="130" t="s">
        <v>47</v>
      </c>
      <c r="G44" s="131" t="s">
        <v>48</v>
      </c>
      <c r="H44" s="134" t="s">
        <v>49</v>
      </c>
      <c r="I44" s="135" t="s">
        <v>50</v>
      </c>
    </row>
    <row r="45" spans="1:10" ht="17.5" customHeight="1" x14ac:dyDescent="0.2">
      <c r="A45" s="22" t="str">
        <f t="shared" ref="A45:A56" si="0">A12</f>
        <v>令和７年10月</v>
      </c>
      <c r="B45" s="136">
        <v>90</v>
      </c>
      <c r="C45" s="140"/>
      <c r="D45" s="138">
        <v>0.85</v>
      </c>
      <c r="E45" s="139"/>
      <c r="F45" s="136">
        <v>26500</v>
      </c>
      <c r="G45" s="140"/>
      <c r="H45" s="139"/>
      <c r="I45" s="141"/>
    </row>
    <row r="46" spans="1:10" ht="17.5" customHeight="1" x14ac:dyDescent="0.2">
      <c r="A46" s="22" t="str">
        <f t="shared" si="0"/>
        <v>令和７年11月</v>
      </c>
      <c r="B46" s="136">
        <v>90</v>
      </c>
      <c r="C46" s="140"/>
      <c r="D46" s="138">
        <v>0.85</v>
      </c>
      <c r="E46" s="139"/>
      <c r="F46" s="136">
        <v>24500</v>
      </c>
      <c r="G46" s="140"/>
      <c r="H46" s="139"/>
      <c r="I46" s="141"/>
    </row>
    <row r="47" spans="1:10" ht="17.5" customHeight="1" x14ac:dyDescent="0.2">
      <c r="A47" s="22" t="str">
        <f t="shared" si="0"/>
        <v>令和７年12月</v>
      </c>
      <c r="B47" s="136">
        <v>90</v>
      </c>
      <c r="C47" s="140"/>
      <c r="D47" s="138">
        <v>0.85</v>
      </c>
      <c r="E47" s="139"/>
      <c r="F47" s="136">
        <v>25900</v>
      </c>
      <c r="G47" s="140"/>
      <c r="H47" s="139"/>
      <c r="I47" s="141"/>
    </row>
    <row r="48" spans="1:10" ht="17.5" customHeight="1" x14ac:dyDescent="0.2">
      <c r="A48" s="22" t="str">
        <f t="shared" si="0"/>
        <v>令和８年１月</v>
      </c>
      <c r="B48" s="136">
        <v>90</v>
      </c>
      <c r="C48" s="140"/>
      <c r="D48" s="138">
        <v>0.85</v>
      </c>
      <c r="E48" s="139"/>
      <c r="F48" s="136">
        <v>25600</v>
      </c>
      <c r="G48" s="140"/>
      <c r="H48" s="139"/>
      <c r="I48" s="141"/>
    </row>
    <row r="49" spans="1:10" ht="17.5" customHeight="1" x14ac:dyDescent="0.2">
      <c r="A49" s="22" t="str">
        <f t="shared" si="0"/>
        <v>令和８年２月</v>
      </c>
      <c r="B49" s="136">
        <v>90</v>
      </c>
      <c r="C49" s="140"/>
      <c r="D49" s="138">
        <v>0.85</v>
      </c>
      <c r="E49" s="139"/>
      <c r="F49" s="136">
        <v>23300</v>
      </c>
      <c r="G49" s="140"/>
      <c r="H49" s="139"/>
      <c r="I49" s="141"/>
    </row>
    <row r="50" spans="1:10" ht="17.5" customHeight="1" x14ac:dyDescent="0.2">
      <c r="A50" s="22" t="str">
        <f t="shared" si="0"/>
        <v>令和８年３月</v>
      </c>
      <c r="B50" s="136">
        <v>90</v>
      </c>
      <c r="C50" s="140"/>
      <c r="D50" s="138">
        <v>0.85</v>
      </c>
      <c r="E50" s="139"/>
      <c r="F50" s="136">
        <v>25900</v>
      </c>
      <c r="G50" s="140"/>
      <c r="H50" s="139"/>
      <c r="I50" s="141"/>
    </row>
    <row r="51" spans="1:10" ht="17.5" customHeight="1" x14ac:dyDescent="0.2">
      <c r="A51" s="22" t="str">
        <f t="shared" si="0"/>
        <v>令和８年４月</v>
      </c>
      <c r="B51" s="136">
        <v>90</v>
      </c>
      <c r="C51" s="140"/>
      <c r="D51" s="138">
        <v>0.85</v>
      </c>
      <c r="E51" s="139"/>
      <c r="F51" s="136">
        <v>23100</v>
      </c>
      <c r="G51" s="140"/>
      <c r="H51" s="139"/>
      <c r="I51" s="141"/>
    </row>
    <row r="52" spans="1:10" ht="17.5" customHeight="1" x14ac:dyDescent="0.2">
      <c r="A52" s="22" t="str">
        <f t="shared" si="0"/>
        <v>令和８年５月</v>
      </c>
      <c r="B52" s="136">
        <v>90</v>
      </c>
      <c r="C52" s="140"/>
      <c r="D52" s="138">
        <v>0.85</v>
      </c>
      <c r="E52" s="139"/>
      <c r="F52" s="136">
        <v>25900</v>
      </c>
      <c r="G52" s="140"/>
      <c r="H52" s="139"/>
      <c r="I52" s="141"/>
    </row>
    <row r="53" spans="1:10" ht="17.5" customHeight="1" x14ac:dyDescent="0.2">
      <c r="A53" s="22" t="str">
        <f t="shared" si="0"/>
        <v>令和８年６月</v>
      </c>
      <c r="B53" s="136">
        <v>90</v>
      </c>
      <c r="C53" s="140"/>
      <c r="D53" s="138">
        <v>0.85</v>
      </c>
      <c r="E53" s="139"/>
      <c r="F53" s="136">
        <v>25700</v>
      </c>
      <c r="G53" s="140"/>
      <c r="H53" s="139"/>
      <c r="I53" s="141"/>
    </row>
    <row r="54" spans="1:10" ht="17.5" customHeight="1" x14ac:dyDescent="0.2">
      <c r="A54" s="22" t="str">
        <f t="shared" si="0"/>
        <v>令和８年７月</v>
      </c>
      <c r="B54" s="136">
        <v>90</v>
      </c>
      <c r="C54" s="140"/>
      <c r="D54" s="138">
        <v>0.85</v>
      </c>
      <c r="E54" s="139"/>
      <c r="F54" s="136">
        <v>26500</v>
      </c>
      <c r="G54" s="140"/>
      <c r="H54" s="139"/>
      <c r="I54" s="141"/>
    </row>
    <row r="55" spans="1:10" ht="17.5" customHeight="1" x14ac:dyDescent="0.2">
      <c r="A55" s="22" t="str">
        <f t="shared" si="0"/>
        <v>令和８年８月</v>
      </c>
      <c r="B55" s="136">
        <v>90</v>
      </c>
      <c r="C55" s="140"/>
      <c r="D55" s="138">
        <v>0.85</v>
      </c>
      <c r="E55" s="139"/>
      <c r="F55" s="136">
        <v>25800</v>
      </c>
      <c r="G55" s="140"/>
      <c r="H55" s="139"/>
      <c r="I55" s="141"/>
    </row>
    <row r="56" spans="1:10" ht="17.5" customHeight="1" thickBot="1" x14ac:dyDescent="0.25">
      <c r="A56" s="28" t="str">
        <f t="shared" si="0"/>
        <v>令和８年９月</v>
      </c>
      <c r="B56" s="136">
        <v>90</v>
      </c>
      <c r="C56" s="140"/>
      <c r="D56" s="142">
        <v>0.85</v>
      </c>
      <c r="E56" s="139"/>
      <c r="F56" s="136">
        <v>27300</v>
      </c>
      <c r="G56" s="140"/>
      <c r="H56" s="139"/>
      <c r="I56" s="141"/>
    </row>
    <row r="57" spans="1:10" ht="17.5" customHeight="1" thickBot="1" x14ac:dyDescent="0.25">
      <c r="A57" s="143" t="s">
        <v>22</v>
      </c>
      <c r="B57" s="154"/>
      <c r="C57" s="146"/>
      <c r="D57" s="146"/>
      <c r="E57" s="147"/>
      <c r="F57" s="148">
        <v>306000</v>
      </c>
      <c r="G57" s="146"/>
      <c r="H57" s="147"/>
      <c r="I57" s="149"/>
      <c r="J57" s="150"/>
    </row>
    <row r="58" spans="1:10" ht="17.5" customHeight="1" x14ac:dyDescent="0.2">
      <c r="A58" s="151"/>
      <c r="B58" s="120"/>
      <c r="C58" s="120"/>
      <c r="D58" s="120"/>
      <c r="E58" s="120"/>
      <c r="F58" s="120"/>
      <c r="G58" s="120"/>
      <c r="H58" s="152"/>
      <c r="I58" s="152"/>
    </row>
    <row r="59" spans="1:10" x14ac:dyDescent="0.2">
      <c r="A59" s="161" t="s">
        <v>24</v>
      </c>
      <c r="B59" s="161"/>
      <c r="C59" s="161"/>
      <c r="D59" s="161"/>
      <c r="E59" s="161"/>
      <c r="F59" s="161"/>
      <c r="G59" s="161"/>
      <c r="H59" s="161"/>
      <c r="I59" s="161"/>
    </row>
    <row r="60" spans="1:10" x14ac:dyDescent="0.2">
      <c r="A60" s="161" t="s">
        <v>25</v>
      </c>
      <c r="B60" s="161"/>
      <c r="C60" s="161"/>
      <c r="D60" s="161"/>
      <c r="E60" s="161"/>
      <c r="F60" s="161"/>
      <c r="G60" s="161"/>
      <c r="H60" s="161"/>
      <c r="I60" s="161"/>
    </row>
    <row r="61" spans="1:10" x14ac:dyDescent="0.2">
      <c r="A61" s="161" t="s">
        <v>26</v>
      </c>
      <c r="B61" s="161"/>
      <c r="C61" s="161"/>
      <c r="D61" s="161"/>
      <c r="E61" s="161"/>
      <c r="F61" s="161"/>
      <c r="G61" s="161"/>
      <c r="H61" s="161"/>
      <c r="I61" s="161"/>
    </row>
    <row r="62" spans="1:10" x14ac:dyDescent="0.2">
      <c r="A62" s="162" t="s">
        <v>134</v>
      </c>
      <c r="B62" s="162"/>
      <c r="C62" s="162"/>
      <c r="D62" s="162"/>
      <c r="E62" s="162"/>
      <c r="F62" s="162"/>
      <c r="G62" s="162"/>
      <c r="H62" s="162"/>
      <c r="I62" s="162"/>
    </row>
    <row r="63" spans="1:10" x14ac:dyDescent="0.2">
      <c r="A63" s="153" t="s">
        <v>135</v>
      </c>
      <c r="B63" s="156"/>
      <c r="C63" s="156"/>
      <c r="D63" s="156"/>
      <c r="E63" s="156"/>
      <c r="F63" s="156"/>
      <c r="G63" s="156"/>
      <c r="H63" s="156"/>
      <c r="I63" s="156"/>
    </row>
    <row r="64" spans="1:10" x14ac:dyDescent="0.2">
      <c r="A64" s="161" t="str">
        <f>"注５：入札金額算定においては，力率は"&amp;TEXT(D45,"#%")&amp;"とする。"</f>
        <v>注５：入札金額算定においては，力率は85%とする。</v>
      </c>
      <c r="B64" s="161"/>
      <c r="C64" s="161"/>
      <c r="D64" s="161"/>
      <c r="E64" s="161"/>
      <c r="F64" s="161"/>
      <c r="G64" s="161"/>
      <c r="H64" s="161"/>
      <c r="I64" s="161"/>
    </row>
    <row r="66" spans="1:10" x14ac:dyDescent="0.2">
      <c r="A66" s="153" t="s">
        <v>29</v>
      </c>
    </row>
    <row r="67" spans="1:10" x14ac:dyDescent="0.2">
      <c r="I67" s="116" t="s">
        <v>44</v>
      </c>
      <c r="J67" s="117" t="s">
        <v>57</v>
      </c>
    </row>
    <row r="68" spans="1:10" ht="21" x14ac:dyDescent="0.2">
      <c r="D68" s="118" t="s">
        <v>68</v>
      </c>
    </row>
    <row r="70" spans="1:10" x14ac:dyDescent="0.2">
      <c r="A70" s="115" t="s">
        <v>67</v>
      </c>
      <c r="G70" s="119" t="s">
        <v>7</v>
      </c>
      <c r="H70" s="119"/>
      <c r="I70" s="119"/>
    </row>
    <row r="71" spans="1:10" x14ac:dyDescent="0.2">
      <c r="A71" s="115" t="str">
        <f>'別紙No1_設計書（使用しない）'!A77</f>
        <v>【需要場所】南第１ポンプ場（下野市祇園5-32-2）</v>
      </c>
      <c r="G71" s="120"/>
      <c r="H71" s="120"/>
      <c r="I71" s="120"/>
    </row>
    <row r="72" spans="1:10" x14ac:dyDescent="0.2">
      <c r="A72" s="115" t="s">
        <v>61</v>
      </c>
      <c r="G72" s="120"/>
      <c r="H72" s="120"/>
      <c r="I72" s="120"/>
    </row>
    <row r="73" spans="1:10" ht="13.5" thickBot="1" x14ac:dyDescent="0.25">
      <c r="G73" s="120"/>
      <c r="H73" s="120"/>
      <c r="I73" s="120"/>
    </row>
    <row r="74" spans="1:10" ht="18.75" customHeight="1" x14ac:dyDescent="0.2">
      <c r="A74" s="163" t="s">
        <v>8</v>
      </c>
      <c r="B74" s="165" t="s">
        <v>9</v>
      </c>
      <c r="C74" s="166"/>
      <c r="D74" s="166"/>
      <c r="E74" s="167"/>
      <c r="F74" s="165" t="s">
        <v>10</v>
      </c>
      <c r="G74" s="166"/>
      <c r="H74" s="167"/>
      <c r="I74" s="168" t="s">
        <v>5</v>
      </c>
    </row>
    <row r="75" spans="1:10" ht="18.75" customHeight="1" x14ac:dyDescent="0.2">
      <c r="A75" s="164"/>
      <c r="B75" s="121" t="s">
        <v>6</v>
      </c>
      <c r="C75" s="122" t="s">
        <v>11</v>
      </c>
      <c r="D75" s="123" t="s">
        <v>4</v>
      </c>
      <c r="E75" s="124" t="s">
        <v>9</v>
      </c>
      <c r="F75" s="121" t="s">
        <v>12</v>
      </c>
      <c r="G75" s="122" t="s">
        <v>11</v>
      </c>
      <c r="H75" s="124" t="s">
        <v>10</v>
      </c>
      <c r="I75" s="169"/>
    </row>
    <row r="76" spans="1:10" ht="18.75" customHeight="1" x14ac:dyDescent="0.2">
      <c r="A76" s="164"/>
      <c r="B76" s="125" t="s">
        <v>13</v>
      </c>
      <c r="C76" s="126" t="s">
        <v>14</v>
      </c>
      <c r="D76" s="127" t="s">
        <v>15</v>
      </c>
      <c r="E76" s="128" t="s">
        <v>16</v>
      </c>
      <c r="F76" s="125" t="s">
        <v>17</v>
      </c>
      <c r="G76" s="126" t="s">
        <v>18</v>
      </c>
      <c r="H76" s="128" t="s">
        <v>16</v>
      </c>
      <c r="I76" s="129" t="s">
        <v>16</v>
      </c>
    </row>
    <row r="77" spans="1:10" ht="36" customHeight="1" x14ac:dyDescent="0.2">
      <c r="A77" s="164"/>
      <c r="B77" s="130" t="s">
        <v>19</v>
      </c>
      <c r="C77" s="131" t="s">
        <v>20</v>
      </c>
      <c r="D77" s="132" t="s">
        <v>21</v>
      </c>
      <c r="E77" s="133" t="s">
        <v>46</v>
      </c>
      <c r="F77" s="130" t="s">
        <v>47</v>
      </c>
      <c r="G77" s="131" t="s">
        <v>48</v>
      </c>
      <c r="H77" s="134" t="s">
        <v>49</v>
      </c>
      <c r="I77" s="135" t="s">
        <v>50</v>
      </c>
    </row>
    <row r="78" spans="1:10" ht="17.5" customHeight="1" x14ac:dyDescent="0.2">
      <c r="A78" s="22" t="str">
        <f t="shared" ref="A78:A89" si="1">A45</f>
        <v>令和７年10月</v>
      </c>
      <c r="B78" s="136">
        <v>110</v>
      </c>
      <c r="C78" s="140"/>
      <c r="D78" s="138">
        <v>0.85</v>
      </c>
      <c r="E78" s="139"/>
      <c r="F78" s="136">
        <v>29700</v>
      </c>
      <c r="G78" s="140"/>
      <c r="H78" s="139"/>
      <c r="I78" s="141"/>
    </row>
    <row r="79" spans="1:10" ht="17.5" customHeight="1" x14ac:dyDescent="0.2">
      <c r="A79" s="22" t="str">
        <f t="shared" si="1"/>
        <v>令和７年11月</v>
      </c>
      <c r="B79" s="136">
        <v>110</v>
      </c>
      <c r="C79" s="140"/>
      <c r="D79" s="138">
        <v>0.85</v>
      </c>
      <c r="E79" s="139"/>
      <c r="F79" s="136">
        <v>25200</v>
      </c>
      <c r="G79" s="140"/>
      <c r="H79" s="139"/>
      <c r="I79" s="141"/>
    </row>
    <row r="80" spans="1:10" ht="17.5" customHeight="1" x14ac:dyDescent="0.2">
      <c r="A80" s="22" t="str">
        <f t="shared" si="1"/>
        <v>令和７年12月</v>
      </c>
      <c r="B80" s="136">
        <v>110</v>
      </c>
      <c r="C80" s="140"/>
      <c r="D80" s="138">
        <v>0.85</v>
      </c>
      <c r="E80" s="139"/>
      <c r="F80" s="136">
        <v>25100</v>
      </c>
      <c r="G80" s="140"/>
      <c r="H80" s="139"/>
      <c r="I80" s="141"/>
    </row>
    <row r="81" spans="1:10" ht="17.5" customHeight="1" x14ac:dyDescent="0.2">
      <c r="A81" s="22" t="str">
        <f t="shared" si="1"/>
        <v>令和８年１月</v>
      </c>
      <c r="B81" s="136">
        <v>110</v>
      </c>
      <c r="C81" s="140"/>
      <c r="D81" s="138">
        <v>0.85</v>
      </c>
      <c r="E81" s="139"/>
      <c r="F81" s="136">
        <v>23300</v>
      </c>
      <c r="G81" s="140"/>
      <c r="H81" s="139"/>
      <c r="I81" s="141"/>
    </row>
    <row r="82" spans="1:10" ht="17.5" customHeight="1" x14ac:dyDescent="0.2">
      <c r="A82" s="22" t="str">
        <f t="shared" si="1"/>
        <v>令和８年２月</v>
      </c>
      <c r="B82" s="136">
        <v>110</v>
      </c>
      <c r="C82" s="140"/>
      <c r="D82" s="138">
        <v>0.85</v>
      </c>
      <c r="E82" s="139"/>
      <c r="F82" s="136">
        <v>21300</v>
      </c>
      <c r="G82" s="140"/>
      <c r="H82" s="139"/>
      <c r="I82" s="141"/>
    </row>
    <row r="83" spans="1:10" ht="17.5" customHeight="1" x14ac:dyDescent="0.2">
      <c r="A83" s="22" t="str">
        <f t="shared" si="1"/>
        <v>令和８年３月</v>
      </c>
      <c r="B83" s="136">
        <v>110</v>
      </c>
      <c r="C83" s="140"/>
      <c r="D83" s="138">
        <v>0.85</v>
      </c>
      <c r="E83" s="139"/>
      <c r="F83" s="136">
        <v>23300</v>
      </c>
      <c r="G83" s="140"/>
      <c r="H83" s="139"/>
      <c r="I83" s="141"/>
    </row>
    <row r="84" spans="1:10" ht="17.5" customHeight="1" x14ac:dyDescent="0.2">
      <c r="A84" s="22" t="str">
        <f t="shared" si="1"/>
        <v>令和８年４月</v>
      </c>
      <c r="B84" s="136">
        <v>110</v>
      </c>
      <c r="C84" s="140"/>
      <c r="D84" s="138">
        <v>0.85</v>
      </c>
      <c r="E84" s="139"/>
      <c r="F84" s="136">
        <v>24800</v>
      </c>
      <c r="G84" s="140"/>
      <c r="H84" s="139"/>
      <c r="I84" s="141"/>
    </row>
    <row r="85" spans="1:10" ht="17.5" customHeight="1" x14ac:dyDescent="0.2">
      <c r="A85" s="22" t="str">
        <f t="shared" si="1"/>
        <v>令和８年５月</v>
      </c>
      <c r="B85" s="136">
        <v>110</v>
      </c>
      <c r="C85" s="140"/>
      <c r="D85" s="138">
        <v>0.85</v>
      </c>
      <c r="E85" s="139"/>
      <c r="F85" s="136">
        <v>26400</v>
      </c>
      <c r="G85" s="140"/>
      <c r="H85" s="139"/>
      <c r="I85" s="141"/>
    </row>
    <row r="86" spans="1:10" ht="17.5" customHeight="1" x14ac:dyDescent="0.2">
      <c r="A86" s="22" t="str">
        <f t="shared" si="1"/>
        <v>令和８年６月</v>
      </c>
      <c r="B86" s="136">
        <v>110</v>
      </c>
      <c r="C86" s="140"/>
      <c r="D86" s="138">
        <v>0.85</v>
      </c>
      <c r="E86" s="139"/>
      <c r="F86" s="136">
        <v>25400</v>
      </c>
      <c r="G86" s="140"/>
      <c r="H86" s="139"/>
      <c r="I86" s="141"/>
    </row>
    <row r="87" spans="1:10" ht="17.5" customHeight="1" x14ac:dyDescent="0.2">
      <c r="A87" s="22" t="str">
        <f t="shared" si="1"/>
        <v>令和８年７月</v>
      </c>
      <c r="B87" s="136">
        <v>110</v>
      </c>
      <c r="C87" s="140"/>
      <c r="D87" s="138">
        <v>0.85</v>
      </c>
      <c r="E87" s="139"/>
      <c r="F87" s="136">
        <v>24500</v>
      </c>
      <c r="G87" s="140"/>
      <c r="H87" s="139"/>
      <c r="I87" s="141"/>
    </row>
    <row r="88" spans="1:10" ht="17.5" customHeight="1" x14ac:dyDescent="0.2">
      <c r="A88" s="22" t="str">
        <f t="shared" si="1"/>
        <v>令和８年８月</v>
      </c>
      <c r="B88" s="136">
        <v>110</v>
      </c>
      <c r="C88" s="140"/>
      <c r="D88" s="138">
        <v>0.85</v>
      </c>
      <c r="E88" s="139"/>
      <c r="F88" s="136">
        <v>24000</v>
      </c>
      <c r="G88" s="140"/>
      <c r="H88" s="139"/>
      <c r="I88" s="141"/>
    </row>
    <row r="89" spans="1:10" ht="17.5" customHeight="1" thickBot="1" x14ac:dyDescent="0.25">
      <c r="A89" s="28" t="str">
        <f t="shared" si="1"/>
        <v>令和８年９月</v>
      </c>
      <c r="B89" s="136">
        <v>110</v>
      </c>
      <c r="C89" s="140"/>
      <c r="D89" s="142">
        <v>0.85</v>
      </c>
      <c r="E89" s="139"/>
      <c r="F89" s="136">
        <v>26600</v>
      </c>
      <c r="G89" s="140"/>
      <c r="H89" s="139"/>
      <c r="I89" s="141"/>
    </row>
    <row r="90" spans="1:10" ht="17.5" customHeight="1" thickBot="1" x14ac:dyDescent="0.25">
      <c r="A90" s="143" t="s">
        <v>22</v>
      </c>
      <c r="B90" s="154"/>
      <c r="C90" s="146"/>
      <c r="D90" s="146"/>
      <c r="E90" s="147"/>
      <c r="F90" s="148">
        <v>299600</v>
      </c>
      <c r="G90" s="146"/>
      <c r="H90" s="147"/>
      <c r="I90" s="149"/>
      <c r="J90" s="150"/>
    </row>
    <row r="91" spans="1:10" ht="17.5" customHeight="1" x14ac:dyDescent="0.2">
      <c r="A91" s="151"/>
      <c r="B91" s="120"/>
      <c r="C91" s="120"/>
      <c r="D91" s="120"/>
      <c r="E91" s="120"/>
      <c r="F91" s="120"/>
      <c r="G91" s="120"/>
      <c r="H91" s="152"/>
      <c r="I91" s="152"/>
    </row>
    <row r="92" spans="1:10" x14ac:dyDescent="0.2">
      <c r="A92" s="161" t="s">
        <v>24</v>
      </c>
      <c r="B92" s="161"/>
      <c r="C92" s="161"/>
      <c r="D92" s="161"/>
      <c r="E92" s="161"/>
      <c r="F92" s="161"/>
      <c r="G92" s="161"/>
      <c r="H92" s="161"/>
      <c r="I92" s="161"/>
    </row>
    <row r="93" spans="1:10" x14ac:dyDescent="0.2">
      <c r="A93" s="161" t="s">
        <v>25</v>
      </c>
      <c r="B93" s="161"/>
      <c r="C93" s="161"/>
      <c r="D93" s="161"/>
      <c r="E93" s="161"/>
      <c r="F93" s="161"/>
      <c r="G93" s="161"/>
      <c r="H93" s="161"/>
      <c r="I93" s="161"/>
    </row>
    <row r="94" spans="1:10" x14ac:dyDescent="0.2">
      <c r="A94" s="161" t="s">
        <v>26</v>
      </c>
      <c r="B94" s="161"/>
      <c r="C94" s="161"/>
      <c r="D94" s="161"/>
      <c r="E94" s="161"/>
      <c r="F94" s="161"/>
      <c r="G94" s="161"/>
      <c r="H94" s="161"/>
      <c r="I94" s="161"/>
    </row>
    <row r="95" spans="1:10" x14ac:dyDescent="0.2">
      <c r="A95" s="162" t="s">
        <v>134</v>
      </c>
      <c r="B95" s="162"/>
      <c r="C95" s="162"/>
      <c r="D95" s="162"/>
      <c r="E95" s="162"/>
      <c r="F95" s="162"/>
      <c r="G95" s="162"/>
      <c r="H95" s="162"/>
      <c r="I95" s="162"/>
    </row>
    <row r="96" spans="1:10" x14ac:dyDescent="0.2">
      <c r="A96" s="153" t="s">
        <v>135</v>
      </c>
      <c r="B96" s="156"/>
      <c r="C96" s="156"/>
      <c r="D96" s="156"/>
      <c r="E96" s="156"/>
      <c r="F96" s="156"/>
      <c r="G96" s="156"/>
      <c r="H96" s="156"/>
      <c r="I96" s="156"/>
    </row>
    <row r="97" spans="1:10" x14ac:dyDescent="0.2">
      <c r="A97" s="161" t="str">
        <f>"注５：入札金額算定においては，力率は"&amp;TEXT(D78,"#%")&amp;"とする。"</f>
        <v>注５：入札金額算定においては，力率は85%とする。</v>
      </c>
      <c r="B97" s="161"/>
      <c r="C97" s="161"/>
      <c r="D97" s="161"/>
      <c r="E97" s="161"/>
      <c r="F97" s="161"/>
      <c r="G97" s="161"/>
      <c r="H97" s="161"/>
      <c r="I97" s="161"/>
    </row>
    <row r="99" spans="1:10" x14ac:dyDescent="0.2">
      <c r="A99" s="153" t="s">
        <v>29</v>
      </c>
    </row>
    <row r="100" spans="1:10" x14ac:dyDescent="0.2">
      <c r="I100" s="116" t="s">
        <v>44</v>
      </c>
      <c r="J100" s="117" t="s">
        <v>58</v>
      </c>
    </row>
    <row r="101" spans="1:10" ht="21" x14ac:dyDescent="0.2">
      <c r="D101" s="118" t="s">
        <v>68</v>
      </c>
    </row>
    <row r="103" spans="1:10" x14ac:dyDescent="0.2">
      <c r="A103" s="115" t="s">
        <v>67</v>
      </c>
      <c r="G103" s="119" t="s">
        <v>7</v>
      </c>
      <c r="H103" s="119"/>
      <c r="I103" s="119"/>
    </row>
    <row r="104" spans="1:10" x14ac:dyDescent="0.2">
      <c r="A104" s="115" t="str">
        <f>'別紙No1_設計書（使用しない）'!A113</f>
        <v>【需要場所】南第２ポンプ場（下野市烏ヶ森2-3-1）</v>
      </c>
      <c r="G104" s="120"/>
      <c r="H104" s="120"/>
      <c r="I104" s="120"/>
    </row>
    <row r="105" spans="1:10" x14ac:dyDescent="0.2">
      <c r="A105" s="115" t="s">
        <v>61</v>
      </c>
      <c r="G105" s="120"/>
      <c r="H105" s="120"/>
      <c r="I105" s="120"/>
    </row>
    <row r="106" spans="1:10" ht="13.5" thickBot="1" x14ac:dyDescent="0.25"/>
    <row r="107" spans="1:10" ht="18.75" customHeight="1" x14ac:dyDescent="0.2">
      <c r="A107" s="163" t="s">
        <v>8</v>
      </c>
      <c r="B107" s="165" t="s">
        <v>9</v>
      </c>
      <c r="C107" s="166"/>
      <c r="D107" s="166"/>
      <c r="E107" s="167"/>
      <c r="F107" s="165" t="s">
        <v>10</v>
      </c>
      <c r="G107" s="166"/>
      <c r="H107" s="167"/>
      <c r="I107" s="168" t="s">
        <v>5</v>
      </c>
    </row>
    <row r="108" spans="1:10" ht="18.75" customHeight="1" x14ac:dyDescent="0.2">
      <c r="A108" s="164"/>
      <c r="B108" s="121" t="s">
        <v>6</v>
      </c>
      <c r="C108" s="122" t="s">
        <v>11</v>
      </c>
      <c r="D108" s="123" t="s">
        <v>4</v>
      </c>
      <c r="E108" s="124" t="s">
        <v>9</v>
      </c>
      <c r="F108" s="121" t="s">
        <v>12</v>
      </c>
      <c r="G108" s="122" t="s">
        <v>11</v>
      </c>
      <c r="H108" s="124" t="s">
        <v>10</v>
      </c>
      <c r="I108" s="169"/>
    </row>
    <row r="109" spans="1:10" ht="18.75" customHeight="1" x14ac:dyDescent="0.2">
      <c r="A109" s="164"/>
      <c r="B109" s="125" t="s">
        <v>13</v>
      </c>
      <c r="C109" s="126" t="s">
        <v>14</v>
      </c>
      <c r="D109" s="127" t="s">
        <v>15</v>
      </c>
      <c r="E109" s="128" t="s">
        <v>16</v>
      </c>
      <c r="F109" s="125" t="s">
        <v>17</v>
      </c>
      <c r="G109" s="126" t="s">
        <v>18</v>
      </c>
      <c r="H109" s="128" t="s">
        <v>16</v>
      </c>
      <c r="I109" s="129" t="s">
        <v>16</v>
      </c>
    </row>
    <row r="110" spans="1:10" ht="36" customHeight="1" x14ac:dyDescent="0.2">
      <c r="A110" s="164"/>
      <c r="B110" s="130" t="s">
        <v>19</v>
      </c>
      <c r="C110" s="131" t="s">
        <v>20</v>
      </c>
      <c r="D110" s="132" t="s">
        <v>21</v>
      </c>
      <c r="E110" s="133" t="s">
        <v>46</v>
      </c>
      <c r="F110" s="130" t="s">
        <v>47</v>
      </c>
      <c r="G110" s="131" t="s">
        <v>48</v>
      </c>
      <c r="H110" s="134" t="s">
        <v>49</v>
      </c>
      <c r="I110" s="135" t="s">
        <v>50</v>
      </c>
    </row>
    <row r="111" spans="1:10" ht="17.5" customHeight="1" x14ac:dyDescent="0.2">
      <c r="A111" s="22" t="str">
        <f t="shared" ref="A111:A122" si="2">A78</f>
        <v>令和７年10月</v>
      </c>
      <c r="B111" s="136">
        <v>60</v>
      </c>
      <c r="C111" s="140"/>
      <c r="D111" s="138">
        <v>0.85</v>
      </c>
      <c r="E111" s="139"/>
      <c r="F111" s="136">
        <v>15800</v>
      </c>
      <c r="G111" s="140"/>
      <c r="H111" s="139"/>
      <c r="I111" s="141"/>
    </row>
    <row r="112" spans="1:10" ht="17.5" customHeight="1" x14ac:dyDescent="0.2">
      <c r="A112" s="22" t="str">
        <f t="shared" si="2"/>
        <v>令和７年11月</v>
      </c>
      <c r="B112" s="136">
        <v>60</v>
      </c>
      <c r="C112" s="140"/>
      <c r="D112" s="138">
        <v>0.85</v>
      </c>
      <c r="E112" s="139"/>
      <c r="F112" s="136">
        <v>13300</v>
      </c>
      <c r="G112" s="140"/>
      <c r="H112" s="139"/>
      <c r="I112" s="141"/>
    </row>
    <row r="113" spans="1:10" ht="17.5" customHeight="1" x14ac:dyDescent="0.2">
      <c r="A113" s="22" t="str">
        <f t="shared" si="2"/>
        <v>令和７年12月</v>
      </c>
      <c r="B113" s="136">
        <v>60</v>
      </c>
      <c r="C113" s="140"/>
      <c r="D113" s="138">
        <v>0.85</v>
      </c>
      <c r="E113" s="139"/>
      <c r="F113" s="136">
        <v>13300</v>
      </c>
      <c r="G113" s="140"/>
      <c r="H113" s="139"/>
      <c r="I113" s="141"/>
    </row>
    <row r="114" spans="1:10" ht="17.5" customHeight="1" x14ac:dyDescent="0.2">
      <c r="A114" s="22" t="str">
        <f t="shared" si="2"/>
        <v>令和８年１月</v>
      </c>
      <c r="B114" s="136">
        <v>60</v>
      </c>
      <c r="C114" s="140"/>
      <c r="D114" s="138">
        <v>0.85</v>
      </c>
      <c r="E114" s="139"/>
      <c r="F114" s="136">
        <v>12100</v>
      </c>
      <c r="G114" s="140"/>
      <c r="H114" s="139"/>
      <c r="I114" s="141"/>
    </row>
    <row r="115" spans="1:10" ht="17.5" customHeight="1" x14ac:dyDescent="0.2">
      <c r="A115" s="22" t="str">
        <f t="shared" si="2"/>
        <v>令和８年２月</v>
      </c>
      <c r="B115" s="136">
        <v>60</v>
      </c>
      <c r="C115" s="140"/>
      <c r="D115" s="138">
        <v>0.85</v>
      </c>
      <c r="E115" s="139"/>
      <c r="F115" s="136">
        <v>11100</v>
      </c>
      <c r="G115" s="140"/>
      <c r="H115" s="139"/>
      <c r="I115" s="141"/>
    </row>
    <row r="116" spans="1:10" ht="17.5" customHeight="1" x14ac:dyDescent="0.2">
      <c r="A116" s="22" t="str">
        <f t="shared" si="2"/>
        <v>令和８年３月</v>
      </c>
      <c r="B116" s="136">
        <v>60</v>
      </c>
      <c r="C116" s="140"/>
      <c r="D116" s="138">
        <v>0.85</v>
      </c>
      <c r="E116" s="139"/>
      <c r="F116" s="136">
        <v>12200</v>
      </c>
      <c r="G116" s="140"/>
      <c r="H116" s="139"/>
      <c r="I116" s="141"/>
    </row>
    <row r="117" spans="1:10" ht="17.5" customHeight="1" x14ac:dyDescent="0.2">
      <c r="A117" s="22" t="str">
        <f t="shared" si="2"/>
        <v>令和８年４月</v>
      </c>
      <c r="B117" s="136">
        <v>60</v>
      </c>
      <c r="C117" s="140"/>
      <c r="D117" s="138">
        <v>0.85</v>
      </c>
      <c r="E117" s="139"/>
      <c r="F117" s="136">
        <v>12700</v>
      </c>
      <c r="G117" s="140"/>
      <c r="H117" s="139"/>
      <c r="I117" s="141"/>
    </row>
    <row r="118" spans="1:10" ht="17.5" customHeight="1" x14ac:dyDescent="0.2">
      <c r="A118" s="22" t="str">
        <f t="shared" si="2"/>
        <v>令和８年５月</v>
      </c>
      <c r="B118" s="136">
        <v>60</v>
      </c>
      <c r="C118" s="140"/>
      <c r="D118" s="138">
        <v>0.85</v>
      </c>
      <c r="E118" s="139"/>
      <c r="F118" s="136">
        <v>13600</v>
      </c>
      <c r="G118" s="140"/>
      <c r="H118" s="139"/>
      <c r="I118" s="141"/>
    </row>
    <row r="119" spans="1:10" ht="17.5" customHeight="1" x14ac:dyDescent="0.2">
      <c r="A119" s="22" t="str">
        <f t="shared" si="2"/>
        <v>令和８年６月</v>
      </c>
      <c r="B119" s="136">
        <v>60</v>
      </c>
      <c r="C119" s="140"/>
      <c r="D119" s="138">
        <v>0.85</v>
      </c>
      <c r="E119" s="139"/>
      <c r="F119" s="136">
        <v>12800</v>
      </c>
      <c r="G119" s="140"/>
      <c r="H119" s="139"/>
      <c r="I119" s="141"/>
    </row>
    <row r="120" spans="1:10" ht="17.5" customHeight="1" x14ac:dyDescent="0.2">
      <c r="A120" s="22" t="str">
        <f t="shared" si="2"/>
        <v>令和８年７月</v>
      </c>
      <c r="B120" s="136">
        <v>60</v>
      </c>
      <c r="C120" s="140"/>
      <c r="D120" s="138">
        <v>0.85</v>
      </c>
      <c r="E120" s="139"/>
      <c r="F120" s="136">
        <v>12800</v>
      </c>
      <c r="G120" s="140"/>
      <c r="H120" s="139"/>
      <c r="I120" s="141"/>
    </row>
    <row r="121" spans="1:10" ht="17.5" customHeight="1" x14ac:dyDescent="0.2">
      <c r="A121" s="22" t="str">
        <f t="shared" si="2"/>
        <v>令和８年８月</v>
      </c>
      <c r="B121" s="136">
        <v>60</v>
      </c>
      <c r="C121" s="140"/>
      <c r="D121" s="138">
        <v>0.85</v>
      </c>
      <c r="E121" s="139"/>
      <c r="F121" s="136">
        <v>12300</v>
      </c>
      <c r="G121" s="140"/>
      <c r="H121" s="139"/>
      <c r="I121" s="141"/>
    </row>
    <row r="122" spans="1:10" ht="17.5" customHeight="1" thickBot="1" x14ac:dyDescent="0.25">
      <c r="A122" s="28" t="str">
        <f t="shared" si="2"/>
        <v>令和８年９月</v>
      </c>
      <c r="B122" s="136">
        <v>60</v>
      </c>
      <c r="C122" s="140"/>
      <c r="D122" s="142">
        <v>0.85</v>
      </c>
      <c r="E122" s="139"/>
      <c r="F122" s="136">
        <v>14000</v>
      </c>
      <c r="G122" s="140"/>
      <c r="H122" s="139"/>
      <c r="I122" s="141"/>
    </row>
    <row r="123" spans="1:10" ht="17.5" customHeight="1" thickBot="1" x14ac:dyDescent="0.25">
      <c r="A123" s="143" t="s">
        <v>22</v>
      </c>
      <c r="B123" s="154"/>
      <c r="C123" s="146"/>
      <c r="D123" s="146"/>
      <c r="E123" s="147"/>
      <c r="F123" s="148">
        <v>156000</v>
      </c>
      <c r="G123" s="146"/>
      <c r="H123" s="147"/>
      <c r="I123" s="149"/>
      <c r="J123" s="150"/>
    </row>
    <row r="124" spans="1:10" ht="17.5" customHeight="1" x14ac:dyDescent="0.2">
      <c r="A124" s="151"/>
      <c r="B124" s="120"/>
      <c r="C124" s="120"/>
      <c r="D124" s="120"/>
      <c r="E124" s="120"/>
      <c r="F124" s="120"/>
      <c r="G124" s="120"/>
      <c r="H124" s="152"/>
      <c r="I124" s="152"/>
    </row>
    <row r="125" spans="1:10" x14ac:dyDescent="0.2">
      <c r="A125" s="161" t="s">
        <v>24</v>
      </c>
      <c r="B125" s="161"/>
      <c r="C125" s="161"/>
      <c r="D125" s="161"/>
      <c r="E125" s="161"/>
      <c r="F125" s="161"/>
      <c r="G125" s="161"/>
      <c r="H125" s="161"/>
      <c r="I125" s="161"/>
    </row>
    <row r="126" spans="1:10" x14ac:dyDescent="0.2">
      <c r="A126" s="161" t="s">
        <v>25</v>
      </c>
      <c r="B126" s="161"/>
      <c r="C126" s="161"/>
      <c r="D126" s="161"/>
      <c r="E126" s="161"/>
      <c r="F126" s="161"/>
      <c r="G126" s="161"/>
      <c r="H126" s="161"/>
      <c r="I126" s="161"/>
    </row>
    <row r="127" spans="1:10" x14ac:dyDescent="0.2">
      <c r="A127" s="161" t="s">
        <v>26</v>
      </c>
      <c r="B127" s="161"/>
      <c r="C127" s="161"/>
      <c r="D127" s="161"/>
      <c r="E127" s="161"/>
      <c r="F127" s="161"/>
      <c r="G127" s="161"/>
      <c r="H127" s="161"/>
      <c r="I127" s="161"/>
    </row>
    <row r="128" spans="1:10" x14ac:dyDescent="0.2">
      <c r="A128" s="162" t="s">
        <v>134</v>
      </c>
      <c r="B128" s="162"/>
      <c r="C128" s="162"/>
      <c r="D128" s="162"/>
      <c r="E128" s="162"/>
      <c r="F128" s="162"/>
      <c r="G128" s="162"/>
      <c r="H128" s="162"/>
      <c r="I128" s="162"/>
    </row>
    <row r="129" spans="1:10" x14ac:dyDescent="0.2">
      <c r="A129" s="153" t="s">
        <v>135</v>
      </c>
      <c r="B129" s="156"/>
      <c r="C129" s="156"/>
      <c r="D129" s="156"/>
      <c r="E129" s="156"/>
      <c r="F129" s="156"/>
      <c r="G129" s="156"/>
      <c r="H129" s="156"/>
      <c r="I129" s="156"/>
    </row>
    <row r="130" spans="1:10" x14ac:dyDescent="0.2">
      <c r="A130" s="161" t="str">
        <f>"注５：入札金額算定においては，力率は"&amp;TEXT(D111,"#%")&amp;"とする。"</f>
        <v>注５：入札金額算定においては，力率は85%とする。</v>
      </c>
      <c r="B130" s="161"/>
      <c r="C130" s="161"/>
      <c r="D130" s="161"/>
      <c r="E130" s="161"/>
      <c r="F130" s="161"/>
      <c r="G130" s="161"/>
      <c r="H130" s="161"/>
      <c r="I130" s="161"/>
    </row>
    <row r="132" spans="1:10" x14ac:dyDescent="0.2">
      <c r="A132" s="153" t="s">
        <v>29</v>
      </c>
    </row>
    <row r="133" spans="1:10" x14ac:dyDescent="0.2">
      <c r="I133" s="116" t="s">
        <v>44</v>
      </c>
      <c r="J133" s="117" t="s">
        <v>59</v>
      </c>
    </row>
    <row r="134" spans="1:10" ht="21" x14ac:dyDescent="0.2">
      <c r="D134" s="118" t="s">
        <v>68</v>
      </c>
    </row>
    <row r="136" spans="1:10" x14ac:dyDescent="0.2">
      <c r="A136" s="115" t="s">
        <v>67</v>
      </c>
      <c r="G136" s="119" t="s">
        <v>7</v>
      </c>
      <c r="H136" s="119"/>
      <c r="I136" s="119"/>
    </row>
    <row r="137" spans="1:10" x14ac:dyDescent="0.2">
      <c r="A137" s="115" t="str">
        <f>'別紙No1_設計書（使用しない）'!A149</f>
        <v>【需要場所】県央浄化センター消化ガス発電設備（河内郡上三川町多功1159）</v>
      </c>
      <c r="G137" s="120"/>
      <c r="H137" s="120"/>
      <c r="I137" s="120"/>
    </row>
    <row r="138" spans="1:10" x14ac:dyDescent="0.2">
      <c r="A138" s="115" t="s">
        <v>66</v>
      </c>
      <c r="G138" s="120"/>
      <c r="H138" s="120"/>
      <c r="I138" s="120"/>
    </row>
    <row r="139" spans="1:10" ht="13.5" thickBot="1" x14ac:dyDescent="0.25"/>
    <row r="140" spans="1:10" ht="18.75" customHeight="1" x14ac:dyDescent="0.2">
      <c r="A140" s="163" t="s">
        <v>8</v>
      </c>
      <c r="B140" s="165" t="s">
        <v>9</v>
      </c>
      <c r="C140" s="166"/>
      <c r="D140" s="166"/>
      <c r="E140" s="167"/>
      <c r="F140" s="165" t="s">
        <v>10</v>
      </c>
      <c r="G140" s="166"/>
      <c r="H140" s="167"/>
      <c r="I140" s="168" t="s">
        <v>5</v>
      </c>
    </row>
    <row r="141" spans="1:10" ht="18.75" customHeight="1" x14ac:dyDescent="0.2">
      <c r="A141" s="164"/>
      <c r="B141" s="121" t="s">
        <v>6</v>
      </c>
      <c r="C141" s="122" t="s">
        <v>11</v>
      </c>
      <c r="D141" s="123" t="s">
        <v>4</v>
      </c>
      <c r="E141" s="124" t="s">
        <v>9</v>
      </c>
      <c r="F141" s="121" t="s">
        <v>12</v>
      </c>
      <c r="G141" s="122" t="s">
        <v>11</v>
      </c>
      <c r="H141" s="124" t="s">
        <v>10</v>
      </c>
      <c r="I141" s="169"/>
    </row>
    <row r="142" spans="1:10" ht="18.75" customHeight="1" x14ac:dyDescent="0.2">
      <c r="A142" s="164"/>
      <c r="B142" s="125" t="s">
        <v>13</v>
      </c>
      <c r="C142" s="126" t="s">
        <v>14</v>
      </c>
      <c r="D142" s="127" t="s">
        <v>15</v>
      </c>
      <c r="E142" s="128" t="s">
        <v>16</v>
      </c>
      <c r="F142" s="125" t="s">
        <v>17</v>
      </c>
      <c r="G142" s="126" t="s">
        <v>18</v>
      </c>
      <c r="H142" s="128" t="s">
        <v>16</v>
      </c>
      <c r="I142" s="129" t="s">
        <v>16</v>
      </c>
    </row>
    <row r="143" spans="1:10" ht="36" customHeight="1" x14ac:dyDescent="0.2">
      <c r="A143" s="164"/>
      <c r="B143" s="130" t="s">
        <v>19</v>
      </c>
      <c r="C143" s="131" t="s">
        <v>20</v>
      </c>
      <c r="D143" s="132" t="s">
        <v>21</v>
      </c>
      <c r="E143" s="133" t="s">
        <v>46</v>
      </c>
      <c r="F143" s="130" t="s">
        <v>47</v>
      </c>
      <c r="G143" s="131" t="s">
        <v>48</v>
      </c>
      <c r="H143" s="134" t="s">
        <v>49</v>
      </c>
      <c r="I143" s="135" t="s">
        <v>50</v>
      </c>
    </row>
    <row r="144" spans="1:10" ht="17.5" customHeight="1" x14ac:dyDescent="0.2">
      <c r="A144" s="22" t="str">
        <f t="shared" ref="A144:A155" si="3">A111</f>
        <v>令和７年10月</v>
      </c>
      <c r="B144" s="136">
        <v>68</v>
      </c>
      <c r="C144" s="140"/>
      <c r="D144" s="138">
        <v>0.85</v>
      </c>
      <c r="E144" s="139"/>
      <c r="F144" s="136">
        <v>300</v>
      </c>
      <c r="G144" s="140"/>
      <c r="H144" s="139"/>
      <c r="I144" s="141"/>
    </row>
    <row r="145" spans="1:10" ht="17.5" customHeight="1" x14ac:dyDescent="0.2">
      <c r="A145" s="22" t="str">
        <f t="shared" si="3"/>
        <v>令和７年11月</v>
      </c>
      <c r="B145" s="136">
        <v>68</v>
      </c>
      <c r="C145" s="140"/>
      <c r="D145" s="138">
        <v>0.85</v>
      </c>
      <c r="E145" s="139"/>
      <c r="F145" s="136">
        <v>300</v>
      </c>
      <c r="G145" s="140"/>
      <c r="H145" s="139"/>
      <c r="I145" s="141"/>
    </row>
    <row r="146" spans="1:10" ht="17.5" customHeight="1" x14ac:dyDescent="0.2">
      <c r="A146" s="22" t="str">
        <f t="shared" si="3"/>
        <v>令和７年12月</v>
      </c>
      <c r="B146" s="136">
        <v>68</v>
      </c>
      <c r="C146" s="140"/>
      <c r="D146" s="138">
        <v>0.85</v>
      </c>
      <c r="E146" s="139"/>
      <c r="F146" s="136">
        <v>300</v>
      </c>
      <c r="G146" s="140"/>
      <c r="H146" s="139"/>
      <c r="I146" s="141"/>
    </row>
    <row r="147" spans="1:10" ht="17.5" customHeight="1" x14ac:dyDescent="0.2">
      <c r="A147" s="22" t="str">
        <f t="shared" si="3"/>
        <v>令和８年１月</v>
      </c>
      <c r="B147" s="136">
        <v>68</v>
      </c>
      <c r="C147" s="140"/>
      <c r="D147" s="138">
        <v>0.85</v>
      </c>
      <c r="E147" s="139"/>
      <c r="F147" s="136">
        <v>0</v>
      </c>
      <c r="G147" s="140"/>
      <c r="H147" s="139"/>
      <c r="I147" s="141"/>
    </row>
    <row r="148" spans="1:10" ht="17.5" customHeight="1" x14ac:dyDescent="0.2">
      <c r="A148" s="22" t="str">
        <f t="shared" si="3"/>
        <v>令和８年２月</v>
      </c>
      <c r="B148" s="136">
        <v>68</v>
      </c>
      <c r="C148" s="140"/>
      <c r="D148" s="138">
        <v>0.85</v>
      </c>
      <c r="E148" s="139"/>
      <c r="F148" s="136">
        <v>0</v>
      </c>
      <c r="G148" s="140"/>
      <c r="H148" s="139"/>
      <c r="I148" s="141"/>
    </row>
    <row r="149" spans="1:10" ht="17.5" customHeight="1" x14ac:dyDescent="0.2">
      <c r="A149" s="22" t="str">
        <f t="shared" si="3"/>
        <v>令和８年３月</v>
      </c>
      <c r="B149" s="136">
        <v>68</v>
      </c>
      <c r="C149" s="140"/>
      <c r="D149" s="138">
        <v>0.85</v>
      </c>
      <c r="E149" s="139"/>
      <c r="F149" s="136">
        <v>0</v>
      </c>
      <c r="G149" s="140"/>
      <c r="H149" s="139"/>
      <c r="I149" s="141"/>
    </row>
    <row r="150" spans="1:10" ht="17.5" customHeight="1" x14ac:dyDescent="0.2">
      <c r="A150" s="22" t="str">
        <f t="shared" si="3"/>
        <v>令和８年４月</v>
      </c>
      <c r="B150" s="136">
        <v>68</v>
      </c>
      <c r="C150" s="140"/>
      <c r="D150" s="138">
        <v>0.85</v>
      </c>
      <c r="E150" s="139"/>
      <c r="F150" s="136">
        <v>0</v>
      </c>
      <c r="G150" s="140"/>
      <c r="H150" s="139"/>
      <c r="I150" s="141"/>
    </row>
    <row r="151" spans="1:10" ht="17.5" customHeight="1" x14ac:dyDescent="0.2">
      <c r="A151" s="22" t="str">
        <f t="shared" si="3"/>
        <v>令和８年５月</v>
      </c>
      <c r="B151" s="136">
        <v>68</v>
      </c>
      <c r="C151" s="140"/>
      <c r="D151" s="138">
        <v>0.85</v>
      </c>
      <c r="E151" s="139"/>
      <c r="F151" s="136">
        <v>0</v>
      </c>
      <c r="G151" s="140"/>
      <c r="H151" s="139"/>
      <c r="I151" s="141"/>
    </row>
    <row r="152" spans="1:10" ht="17.5" customHeight="1" x14ac:dyDescent="0.2">
      <c r="A152" s="22" t="str">
        <f t="shared" si="3"/>
        <v>令和８年６月</v>
      </c>
      <c r="B152" s="136">
        <v>68</v>
      </c>
      <c r="C152" s="140"/>
      <c r="D152" s="138">
        <v>0.85</v>
      </c>
      <c r="E152" s="139"/>
      <c r="F152" s="136">
        <v>0</v>
      </c>
      <c r="G152" s="140"/>
      <c r="H152" s="139"/>
      <c r="I152" s="141"/>
    </row>
    <row r="153" spans="1:10" ht="17.5" customHeight="1" x14ac:dyDescent="0.2">
      <c r="A153" s="22" t="str">
        <f t="shared" si="3"/>
        <v>令和８年７月</v>
      </c>
      <c r="B153" s="136">
        <v>68</v>
      </c>
      <c r="C153" s="140"/>
      <c r="D153" s="138">
        <v>0.85</v>
      </c>
      <c r="E153" s="139"/>
      <c r="F153" s="136">
        <v>0</v>
      </c>
      <c r="G153" s="140"/>
      <c r="H153" s="139"/>
      <c r="I153" s="141"/>
    </row>
    <row r="154" spans="1:10" ht="17.5" customHeight="1" x14ac:dyDescent="0.2">
      <c r="A154" s="22" t="str">
        <f t="shared" si="3"/>
        <v>令和８年８月</v>
      </c>
      <c r="B154" s="136">
        <v>68</v>
      </c>
      <c r="C154" s="140"/>
      <c r="D154" s="138">
        <v>0.85</v>
      </c>
      <c r="E154" s="139"/>
      <c r="F154" s="136">
        <v>0</v>
      </c>
      <c r="G154" s="140"/>
      <c r="H154" s="139"/>
      <c r="I154" s="141"/>
    </row>
    <row r="155" spans="1:10" ht="17.5" customHeight="1" thickBot="1" x14ac:dyDescent="0.25">
      <c r="A155" s="28" t="str">
        <f t="shared" si="3"/>
        <v>令和８年９月</v>
      </c>
      <c r="B155" s="136">
        <v>68</v>
      </c>
      <c r="C155" s="140"/>
      <c r="D155" s="142">
        <v>0.85</v>
      </c>
      <c r="E155" s="139"/>
      <c r="F155" s="136">
        <v>300</v>
      </c>
      <c r="G155" s="140"/>
      <c r="H155" s="139"/>
      <c r="I155" s="141"/>
    </row>
    <row r="156" spans="1:10" ht="17.5" customHeight="1" thickBot="1" x14ac:dyDescent="0.25">
      <c r="A156" s="143" t="s">
        <v>22</v>
      </c>
      <c r="B156" s="154"/>
      <c r="C156" s="146"/>
      <c r="D156" s="146"/>
      <c r="E156" s="147"/>
      <c r="F156" s="148">
        <v>1200</v>
      </c>
      <c r="G156" s="146"/>
      <c r="H156" s="147"/>
      <c r="I156" s="149"/>
      <c r="J156" s="150"/>
    </row>
    <row r="157" spans="1:10" ht="17.5" customHeight="1" x14ac:dyDescent="0.2">
      <c r="A157" s="151"/>
      <c r="B157" s="120"/>
      <c r="C157" s="120"/>
      <c r="D157" s="120"/>
      <c r="E157" s="120"/>
      <c r="F157" s="120"/>
      <c r="G157" s="120"/>
      <c r="H157" s="152"/>
      <c r="I157" s="152"/>
    </row>
    <row r="158" spans="1:10" x14ac:dyDescent="0.2">
      <c r="A158" s="161" t="s">
        <v>24</v>
      </c>
      <c r="B158" s="161"/>
      <c r="C158" s="161"/>
      <c r="D158" s="161"/>
      <c r="E158" s="161"/>
      <c r="F158" s="161"/>
      <c r="G158" s="161"/>
      <c r="H158" s="161"/>
      <c r="I158" s="161"/>
    </row>
    <row r="159" spans="1:10" x14ac:dyDescent="0.2">
      <c r="A159" s="161" t="s">
        <v>25</v>
      </c>
      <c r="B159" s="161"/>
      <c r="C159" s="161"/>
      <c r="D159" s="161"/>
      <c r="E159" s="161"/>
      <c r="F159" s="161"/>
      <c r="G159" s="161"/>
      <c r="H159" s="161"/>
      <c r="I159" s="161"/>
    </row>
    <row r="160" spans="1:10" x14ac:dyDescent="0.2">
      <c r="A160" s="161" t="s">
        <v>26</v>
      </c>
      <c r="B160" s="161"/>
      <c r="C160" s="161"/>
      <c r="D160" s="161"/>
      <c r="E160" s="161"/>
      <c r="F160" s="161"/>
      <c r="G160" s="161"/>
      <c r="H160" s="161"/>
      <c r="I160" s="161"/>
    </row>
    <row r="161" spans="1:9" x14ac:dyDescent="0.2">
      <c r="A161" s="162" t="s">
        <v>134</v>
      </c>
      <c r="B161" s="162"/>
      <c r="C161" s="162"/>
      <c r="D161" s="162"/>
      <c r="E161" s="162"/>
      <c r="F161" s="162"/>
      <c r="G161" s="162"/>
      <c r="H161" s="162"/>
      <c r="I161" s="162"/>
    </row>
    <row r="162" spans="1:9" x14ac:dyDescent="0.2">
      <c r="A162" s="153" t="s">
        <v>135</v>
      </c>
      <c r="B162" s="156"/>
      <c r="C162" s="156"/>
      <c r="D162" s="156"/>
      <c r="E162" s="156"/>
      <c r="F162" s="156"/>
      <c r="G162" s="156"/>
      <c r="H162" s="156"/>
      <c r="I162" s="156"/>
    </row>
    <row r="163" spans="1:9" x14ac:dyDescent="0.2">
      <c r="A163" s="161" t="str">
        <f>"注５：入札金額算定においては，力率は"&amp;TEXT(D144,"#%")&amp;"とする。"</f>
        <v>注５：入札金額算定においては，力率は85%とする。</v>
      </c>
      <c r="B163" s="161"/>
      <c r="C163" s="161"/>
      <c r="D163" s="161"/>
      <c r="E163" s="161"/>
      <c r="F163" s="161"/>
      <c r="G163" s="161"/>
      <c r="H163" s="161"/>
      <c r="I163" s="161"/>
    </row>
    <row r="165" spans="1:9" x14ac:dyDescent="0.2">
      <c r="A165" s="153" t="s">
        <v>29</v>
      </c>
    </row>
  </sheetData>
  <mergeCells count="45">
    <mergeCell ref="A163:I163"/>
    <mergeCell ref="A107:A110"/>
    <mergeCell ref="B107:E107"/>
    <mergeCell ref="F107:H107"/>
    <mergeCell ref="I107:I108"/>
    <mergeCell ref="A125:I125"/>
    <mergeCell ref="A126:I126"/>
    <mergeCell ref="A127:I127"/>
    <mergeCell ref="A128:I128"/>
    <mergeCell ref="A130:I130"/>
    <mergeCell ref="A140:A143"/>
    <mergeCell ref="B140:E140"/>
    <mergeCell ref="F140:H140"/>
    <mergeCell ref="I140:I141"/>
    <mergeCell ref="A158:I158"/>
    <mergeCell ref="A92:I92"/>
    <mergeCell ref="A159:I159"/>
    <mergeCell ref="A160:I160"/>
    <mergeCell ref="A161:I161"/>
    <mergeCell ref="A93:I93"/>
    <mergeCell ref="A94:I94"/>
    <mergeCell ref="A95:I95"/>
    <mergeCell ref="A97:I97"/>
    <mergeCell ref="A41:A44"/>
    <mergeCell ref="B41:E41"/>
    <mergeCell ref="F41:H41"/>
    <mergeCell ref="I41:I42"/>
    <mergeCell ref="A59:I59"/>
    <mergeCell ref="A60:I60"/>
    <mergeCell ref="A61:I61"/>
    <mergeCell ref="A62:I62"/>
    <mergeCell ref="A64:I64"/>
    <mergeCell ref="A74:A77"/>
    <mergeCell ref="B74:E74"/>
    <mergeCell ref="F74:H74"/>
    <mergeCell ref="I74:I75"/>
    <mergeCell ref="A27:I27"/>
    <mergeCell ref="A28:I28"/>
    <mergeCell ref="A29:I29"/>
    <mergeCell ref="A31:I31"/>
    <mergeCell ref="A8:A11"/>
    <mergeCell ref="B8:E8"/>
    <mergeCell ref="F8:H8"/>
    <mergeCell ref="I8:I9"/>
    <mergeCell ref="A26:I26"/>
  </mergeCells>
  <phoneticPr fontId="2"/>
  <printOptions horizontalCentered="1"/>
  <pageMargins left="0.78740157480314965" right="0.59055118110236227" top="0.78740157480314965" bottom="0" header="0.31496062992125984" footer="0.19685039370078741"/>
  <pageSetup paperSize="9" orientation="landscape" r:id="rId1"/>
  <rowBreaks count="4" manualBreakCount="4">
    <brk id="33" max="9" man="1"/>
    <brk id="66" max="9" man="1"/>
    <brk id="99" max="9" man="1"/>
    <brk id="13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K38"/>
  <sheetViews>
    <sheetView view="pageBreakPreview" zoomScaleNormal="100" zoomScaleSheetLayoutView="100" workbookViewId="0"/>
  </sheetViews>
  <sheetFormatPr defaultColWidth="9" defaultRowHeight="13" x14ac:dyDescent="0.2"/>
  <cols>
    <col min="1" max="1" width="15.81640625" style="3" customWidth="1"/>
    <col min="2" max="9" width="15.36328125" style="3" customWidth="1"/>
    <col min="10" max="16384" width="9" style="3"/>
  </cols>
  <sheetData>
    <row r="2" spans="1:11" ht="16.5" x14ac:dyDescent="0.2">
      <c r="A2" s="46" t="s">
        <v>54</v>
      </c>
      <c r="I2" s="56" t="s">
        <v>45</v>
      </c>
    </row>
    <row r="3" spans="1:11" ht="16.5" x14ac:dyDescent="0.2">
      <c r="A3" s="46"/>
    </row>
    <row r="4" spans="1:11" ht="37.5" customHeight="1" x14ac:dyDescent="0.2">
      <c r="A4" s="47" t="s">
        <v>36</v>
      </c>
      <c r="B4" s="170" t="s">
        <v>39</v>
      </c>
      <c r="C4" s="171"/>
    </row>
    <row r="5" spans="1:11" ht="36" customHeight="1" x14ac:dyDescent="0.2">
      <c r="A5" s="47" t="s">
        <v>8</v>
      </c>
      <c r="B5" s="48" t="s">
        <v>37</v>
      </c>
      <c r="C5" s="48" t="s">
        <v>38</v>
      </c>
    </row>
    <row r="6" spans="1:11" ht="22" customHeight="1" x14ac:dyDescent="0.2">
      <c r="A6" s="155" t="s">
        <v>124</v>
      </c>
      <c r="B6" s="50">
        <v>1046</v>
      </c>
      <c r="C6" s="50">
        <v>559754</v>
      </c>
      <c r="K6" s="95"/>
    </row>
    <row r="7" spans="1:11" ht="22" customHeight="1" x14ac:dyDescent="0.2">
      <c r="A7" s="155" t="s">
        <v>104</v>
      </c>
      <c r="B7" s="50">
        <v>1034</v>
      </c>
      <c r="C7" s="50">
        <v>578822</v>
      </c>
      <c r="J7" s="96"/>
      <c r="K7" s="97"/>
    </row>
    <row r="8" spans="1:11" ht="22" customHeight="1" x14ac:dyDescent="0.2">
      <c r="A8" s="155" t="s">
        <v>105</v>
      </c>
      <c r="B8" s="50">
        <v>1008</v>
      </c>
      <c r="C8" s="50">
        <v>551866</v>
      </c>
      <c r="K8" s="59"/>
    </row>
    <row r="9" spans="1:11" ht="22" customHeight="1" x14ac:dyDescent="0.2">
      <c r="A9" s="155" t="s">
        <v>106</v>
      </c>
      <c r="B9" s="50">
        <v>1022</v>
      </c>
      <c r="C9" s="50">
        <v>575695</v>
      </c>
      <c r="K9" s="59"/>
    </row>
    <row r="10" spans="1:11" ht="22" customHeight="1" x14ac:dyDescent="0.2">
      <c r="A10" s="155" t="s">
        <v>107</v>
      </c>
      <c r="B10" s="50">
        <v>1099</v>
      </c>
      <c r="C10" s="50">
        <v>583106</v>
      </c>
      <c r="K10" s="59"/>
    </row>
    <row r="11" spans="1:11" ht="22" customHeight="1" x14ac:dyDescent="0.2">
      <c r="A11" s="155" t="s">
        <v>125</v>
      </c>
      <c r="B11" s="50">
        <v>1133</v>
      </c>
      <c r="C11" s="50">
        <v>573518</v>
      </c>
      <c r="K11" s="59"/>
    </row>
    <row r="12" spans="1:11" ht="22" customHeight="1" x14ac:dyDescent="0.2">
      <c r="A12" s="155" t="s">
        <v>131</v>
      </c>
      <c r="B12" s="50">
        <v>1018</v>
      </c>
      <c r="C12" s="50">
        <v>566150</v>
      </c>
    </row>
    <row r="13" spans="1:11" ht="22" customHeight="1" x14ac:dyDescent="0.2">
      <c r="A13" s="155" t="s">
        <v>132</v>
      </c>
      <c r="B13" s="50">
        <v>1020</v>
      </c>
      <c r="C13" s="50">
        <v>561742</v>
      </c>
    </row>
    <row r="14" spans="1:11" ht="22" customHeight="1" x14ac:dyDescent="0.2">
      <c r="A14" s="155" t="s">
        <v>133</v>
      </c>
      <c r="B14" s="50">
        <v>1032</v>
      </c>
      <c r="C14" s="50">
        <v>585050</v>
      </c>
    </row>
    <row r="15" spans="1:11" ht="22" customHeight="1" x14ac:dyDescent="0.2">
      <c r="A15" s="155" t="s">
        <v>111</v>
      </c>
      <c r="B15" s="50">
        <v>1027</v>
      </c>
      <c r="C15" s="50">
        <v>578098</v>
      </c>
    </row>
    <row r="16" spans="1:11" ht="22" customHeight="1" x14ac:dyDescent="0.2">
      <c r="A16" s="155" t="s">
        <v>112</v>
      </c>
      <c r="B16" s="50">
        <v>1054</v>
      </c>
      <c r="C16" s="50">
        <v>515172</v>
      </c>
    </row>
    <row r="17" spans="1:10" ht="22" customHeight="1" x14ac:dyDescent="0.2">
      <c r="A17" s="155" t="s">
        <v>113</v>
      </c>
      <c r="B17" s="50">
        <v>1042</v>
      </c>
      <c r="C17" s="50">
        <v>555470</v>
      </c>
      <c r="J17" s="59"/>
    </row>
    <row r="18" spans="1:10" ht="22" customHeight="1" x14ac:dyDescent="0.2">
      <c r="A18" s="47" t="s">
        <v>22</v>
      </c>
      <c r="B18" s="53"/>
      <c r="C18" s="51">
        <f>SUM(C6:C17)</f>
        <v>6784443</v>
      </c>
    </row>
    <row r="20" spans="1:10" ht="16.5" x14ac:dyDescent="0.2">
      <c r="A20" s="46" t="s">
        <v>54</v>
      </c>
      <c r="I20" s="56" t="s">
        <v>45</v>
      </c>
    </row>
    <row r="21" spans="1:10" ht="16.5" x14ac:dyDescent="0.2">
      <c r="A21" s="46"/>
    </row>
    <row r="22" spans="1:10" ht="37.5" customHeight="1" x14ac:dyDescent="0.2">
      <c r="A22" s="47" t="s">
        <v>36</v>
      </c>
      <c r="B22" s="170" t="s">
        <v>42</v>
      </c>
      <c r="C22" s="171"/>
      <c r="D22" s="170" t="s">
        <v>40</v>
      </c>
      <c r="E22" s="171"/>
      <c r="F22" s="170" t="s">
        <v>41</v>
      </c>
      <c r="G22" s="171"/>
      <c r="H22" s="170" t="s">
        <v>43</v>
      </c>
      <c r="I22" s="171"/>
    </row>
    <row r="23" spans="1:10" ht="36" customHeight="1" x14ac:dyDescent="0.2">
      <c r="A23" s="47" t="s">
        <v>8</v>
      </c>
      <c r="B23" s="55" t="s">
        <v>37</v>
      </c>
      <c r="C23" s="55" t="s">
        <v>38</v>
      </c>
      <c r="D23" s="58" t="s">
        <v>37</v>
      </c>
      <c r="E23" s="58" t="s">
        <v>38</v>
      </c>
      <c r="F23" s="58" t="s">
        <v>37</v>
      </c>
      <c r="G23" s="58" t="s">
        <v>38</v>
      </c>
      <c r="H23" s="48" t="s">
        <v>37</v>
      </c>
      <c r="I23" s="48" t="s">
        <v>38</v>
      </c>
    </row>
    <row r="24" spans="1:10" ht="22" customHeight="1" x14ac:dyDescent="0.2">
      <c r="A24" s="155" t="s">
        <v>124</v>
      </c>
      <c r="B24" s="50">
        <v>53</v>
      </c>
      <c r="C24" s="50">
        <v>23526</v>
      </c>
      <c r="D24" s="50">
        <v>65</v>
      </c>
      <c r="E24" s="50">
        <v>25028</v>
      </c>
      <c r="F24" s="50">
        <v>30</v>
      </c>
      <c r="G24" s="50">
        <v>12663</v>
      </c>
      <c r="H24" s="50">
        <v>12</v>
      </c>
      <c r="I24" s="50">
        <v>10</v>
      </c>
    </row>
    <row r="25" spans="1:10" ht="22" customHeight="1" x14ac:dyDescent="0.2">
      <c r="A25" s="155" t="s">
        <v>104</v>
      </c>
      <c r="B25" s="50">
        <v>54</v>
      </c>
      <c r="C25" s="50">
        <v>22929</v>
      </c>
      <c r="D25" s="50">
        <v>67</v>
      </c>
      <c r="E25" s="50">
        <v>23935</v>
      </c>
      <c r="F25" s="50">
        <v>30</v>
      </c>
      <c r="G25" s="50">
        <v>12594</v>
      </c>
      <c r="H25" s="50">
        <v>0</v>
      </c>
      <c r="I25" s="50">
        <v>0</v>
      </c>
    </row>
    <row r="26" spans="1:10" ht="22" customHeight="1" x14ac:dyDescent="0.2">
      <c r="A26" s="155" t="s">
        <v>105</v>
      </c>
      <c r="B26" s="50">
        <v>70</v>
      </c>
      <c r="C26" s="50">
        <v>27756</v>
      </c>
      <c r="D26" s="50">
        <v>68</v>
      </c>
      <c r="E26" s="50">
        <v>25580</v>
      </c>
      <c r="F26" s="50">
        <v>36</v>
      </c>
      <c r="G26" s="50">
        <v>13618</v>
      </c>
      <c r="H26" s="50">
        <v>0</v>
      </c>
      <c r="I26" s="50">
        <v>0</v>
      </c>
    </row>
    <row r="27" spans="1:10" ht="22" customHeight="1" x14ac:dyDescent="0.2">
      <c r="A27" s="155" t="s">
        <v>106</v>
      </c>
      <c r="B27" s="50">
        <v>74</v>
      </c>
      <c r="C27" s="50">
        <v>27534</v>
      </c>
      <c r="D27" s="50">
        <v>69</v>
      </c>
      <c r="E27" s="50">
        <v>24906</v>
      </c>
      <c r="F27" s="50">
        <v>32</v>
      </c>
      <c r="G27" s="50">
        <v>13399</v>
      </c>
      <c r="H27" s="50">
        <v>0</v>
      </c>
      <c r="I27" s="50">
        <v>0</v>
      </c>
    </row>
    <row r="28" spans="1:10" ht="22" customHeight="1" x14ac:dyDescent="0.2">
      <c r="A28" s="155" t="s">
        <v>107</v>
      </c>
      <c r="B28" s="50">
        <v>84</v>
      </c>
      <c r="C28" s="50">
        <v>27670</v>
      </c>
      <c r="D28" s="50">
        <v>108</v>
      </c>
      <c r="E28" s="50">
        <v>24174</v>
      </c>
      <c r="F28" s="50">
        <v>39</v>
      </c>
      <c r="G28" s="50">
        <v>13868</v>
      </c>
      <c r="H28" s="50">
        <v>0</v>
      </c>
      <c r="I28" s="50">
        <v>0</v>
      </c>
    </row>
    <row r="29" spans="1:10" ht="22" customHeight="1" x14ac:dyDescent="0.2">
      <c r="A29" s="155" t="s">
        <v>125</v>
      </c>
      <c r="B29" s="50">
        <v>77</v>
      </c>
      <c r="C29" s="50">
        <v>26676</v>
      </c>
      <c r="D29" s="50">
        <v>110</v>
      </c>
      <c r="E29" s="50">
        <v>31227</v>
      </c>
      <c r="F29" s="50">
        <v>60</v>
      </c>
      <c r="G29" s="50">
        <v>15822</v>
      </c>
      <c r="H29" s="50">
        <v>12</v>
      </c>
      <c r="I29" s="50">
        <v>20</v>
      </c>
    </row>
    <row r="30" spans="1:10" ht="22" customHeight="1" x14ac:dyDescent="0.2">
      <c r="A30" s="155" t="s">
        <v>131</v>
      </c>
      <c r="B30" s="50">
        <v>90</v>
      </c>
      <c r="C30" s="50">
        <v>21562</v>
      </c>
      <c r="D30" s="50">
        <v>108</v>
      </c>
      <c r="E30" s="50">
        <v>28230</v>
      </c>
      <c r="F30" s="50">
        <v>38</v>
      </c>
      <c r="G30" s="50">
        <v>15150</v>
      </c>
      <c r="H30" s="50">
        <v>14</v>
      </c>
      <c r="I30" s="50">
        <v>7</v>
      </c>
    </row>
    <row r="31" spans="1:10" ht="22" customHeight="1" x14ac:dyDescent="0.2">
      <c r="A31" s="155" t="s">
        <v>132</v>
      </c>
      <c r="B31" s="50">
        <v>83</v>
      </c>
      <c r="C31" s="50">
        <v>20420</v>
      </c>
      <c r="D31" s="50">
        <v>70</v>
      </c>
      <c r="E31" s="50">
        <v>27530</v>
      </c>
      <c r="F31" s="50">
        <v>35</v>
      </c>
      <c r="G31" s="50">
        <v>14580</v>
      </c>
      <c r="H31" s="50">
        <v>68</v>
      </c>
      <c r="I31" s="50">
        <v>171</v>
      </c>
    </row>
    <row r="32" spans="1:10" ht="22" customHeight="1" x14ac:dyDescent="0.2">
      <c r="A32" s="155" t="s">
        <v>133</v>
      </c>
      <c r="B32" s="50">
        <v>46</v>
      </c>
      <c r="C32" s="50">
        <v>19103</v>
      </c>
      <c r="D32" s="50">
        <v>65</v>
      </c>
      <c r="E32" s="50">
        <v>25549</v>
      </c>
      <c r="F32" s="50">
        <v>33</v>
      </c>
      <c r="G32" s="50">
        <v>14056</v>
      </c>
      <c r="H32" s="50">
        <v>0</v>
      </c>
      <c r="I32" s="50">
        <v>0</v>
      </c>
    </row>
    <row r="33" spans="1:10" ht="22" customHeight="1" x14ac:dyDescent="0.2">
      <c r="A33" s="155" t="s">
        <v>111</v>
      </c>
      <c r="B33" s="50">
        <v>47</v>
      </c>
      <c r="C33" s="50">
        <v>19504</v>
      </c>
      <c r="D33" s="50">
        <v>67</v>
      </c>
      <c r="E33" s="50">
        <v>23702</v>
      </c>
      <c r="F33" s="50">
        <v>31</v>
      </c>
      <c r="G33" s="50">
        <v>13161</v>
      </c>
      <c r="H33" s="50">
        <v>0</v>
      </c>
      <c r="I33" s="50">
        <v>0</v>
      </c>
      <c r="J33" s="59"/>
    </row>
    <row r="34" spans="1:10" ht="22" customHeight="1" x14ac:dyDescent="0.2">
      <c r="A34" s="155" t="s">
        <v>112</v>
      </c>
      <c r="B34" s="50">
        <v>44</v>
      </c>
      <c r="C34" s="50">
        <v>19513</v>
      </c>
      <c r="D34" s="50">
        <v>60</v>
      </c>
      <c r="E34" s="50">
        <v>23510</v>
      </c>
      <c r="F34" s="50">
        <v>29</v>
      </c>
      <c r="G34" s="50">
        <v>12833</v>
      </c>
      <c r="H34" s="50">
        <v>0</v>
      </c>
      <c r="I34" s="50">
        <v>0</v>
      </c>
      <c r="J34" s="59"/>
    </row>
    <row r="35" spans="1:10" ht="22" customHeight="1" x14ac:dyDescent="0.2">
      <c r="A35" s="155" t="s">
        <v>113</v>
      </c>
      <c r="B35" s="50">
        <v>45</v>
      </c>
      <c r="C35" s="50">
        <v>17671</v>
      </c>
      <c r="D35" s="50">
        <v>60</v>
      </c>
      <c r="E35" s="50">
        <v>21128</v>
      </c>
      <c r="F35" s="50">
        <v>30</v>
      </c>
      <c r="G35" s="50">
        <v>11987</v>
      </c>
      <c r="H35" s="50">
        <v>0</v>
      </c>
      <c r="I35" s="50">
        <v>0</v>
      </c>
      <c r="J35" s="59"/>
    </row>
    <row r="36" spans="1:10" ht="22" customHeight="1" x14ac:dyDescent="0.2">
      <c r="A36" s="47" t="s">
        <v>22</v>
      </c>
      <c r="B36" s="53"/>
      <c r="C36" s="51">
        <f>SUM(C24:C35)</f>
        <v>273864</v>
      </c>
      <c r="D36" s="53"/>
      <c r="E36" s="51">
        <f>SUM(E24:E35)</f>
        <v>304499</v>
      </c>
      <c r="F36" s="53"/>
      <c r="G36" s="51">
        <f>SUM(G24:G35)</f>
        <v>163731</v>
      </c>
      <c r="H36" s="53"/>
      <c r="I36" s="51">
        <f>SUM(I24:I35)</f>
        <v>208</v>
      </c>
      <c r="J36" s="59"/>
    </row>
    <row r="37" spans="1:10" ht="17.5" customHeight="1" x14ac:dyDescent="0.2">
      <c r="A37" s="37"/>
      <c r="B37" s="38"/>
      <c r="C37" s="38"/>
      <c r="D37" s="59"/>
      <c r="E37" s="59"/>
      <c r="H37" s="59"/>
    </row>
    <row r="38" spans="1:10" ht="17.5" customHeight="1" x14ac:dyDescent="0.2">
      <c r="B38" s="52"/>
      <c r="C38" s="52"/>
    </row>
  </sheetData>
  <mergeCells count="5">
    <mergeCell ref="D22:E22"/>
    <mergeCell ref="F22:G22"/>
    <mergeCell ref="B4:C4"/>
    <mergeCell ref="H22:I22"/>
    <mergeCell ref="B22:C22"/>
  </mergeCells>
  <phoneticPr fontId="2"/>
  <printOptions horizontalCentered="1"/>
  <pageMargins left="0.78740157480314965" right="0.78740157480314965" top="0.98425196850393704" bottom="0" header="0.31496062992125984" footer="0"/>
  <pageSetup paperSize="9" scale="90" orientation="landscape" cellComments="asDisplayed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I20"/>
  <sheetViews>
    <sheetView view="pageBreakPreview" zoomScaleNormal="100" zoomScaleSheetLayoutView="100" workbookViewId="0"/>
  </sheetViews>
  <sheetFormatPr defaultRowHeight="13" x14ac:dyDescent="0.2"/>
  <cols>
    <col min="1" max="1" width="3.81640625" customWidth="1"/>
    <col min="2" max="2" width="29.08984375" customWidth="1"/>
    <col min="3" max="3" width="39.1796875" customWidth="1"/>
  </cols>
  <sheetData>
    <row r="2" spans="2:9" ht="22.5" customHeight="1" x14ac:dyDescent="0.2">
      <c r="B2" s="65" t="s">
        <v>73</v>
      </c>
      <c r="C2" s="66"/>
      <c r="I2" s="56" t="s">
        <v>94</v>
      </c>
    </row>
    <row r="3" spans="2:9" ht="22.5" customHeight="1" x14ac:dyDescent="0.2">
      <c r="B3" s="67" t="s">
        <v>71</v>
      </c>
      <c r="C3" s="2"/>
    </row>
    <row r="4" spans="2:9" ht="13.5" thickBot="1" x14ac:dyDescent="0.25">
      <c r="B4" s="1"/>
      <c r="C4" s="1"/>
    </row>
    <row r="5" spans="2:9" ht="20" customHeight="1" thickBot="1" x14ac:dyDescent="0.25">
      <c r="B5" s="68" t="s">
        <v>1</v>
      </c>
      <c r="C5" s="69" t="s">
        <v>72</v>
      </c>
    </row>
    <row r="6" spans="2:9" ht="20" customHeight="1" x14ac:dyDescent="0.2">
      <c r="B6" s="70" t="s">
        <v>2</v>
      </c>
      <c r="C6" s="71"/>
    </row>
    <row r="7" spans="2:9" ht="20" customHeight="1" x14ac:dyDescent="0.2">
      <c r="B7" s="72" t="s">
        <v>39</v>
      </c>
      <c r="C7" s="73"/>
    </row>
    <row r="8" spans="2:9" ht="20" customHeight="1" x14ac:dyDescent="0.2">
      <c r="B8" s="72" t="s">
        <v>74</v>
      </c>
      <c r="C8" s="73"/>
    </row>
    <row r="9" spans="2:9" ht="20" customHeight="1" x14ac:dyDescent="0.2">
      <c r="B9" s="72" t="s">
        <v>40</v>
      </c>
      <c r="C9" s="73"/>
    </row>
    <row r="10" spans="2:9" ht="20" customHeight="1" x14ac:dyDescent="0.2">
      <c r="B10" s="72" t="s">
        <v>75</v>
      </c>
      <c r="C10" s="73"/>
    </row>
    <row r="11" spans="2:9" ht="20" customHeight="1" x14ac:dyDescent="0.2">
      <c r="B11" s="72" t="s">
        <v>3</v>
      </c>
      <c r="C11" s="73"/>
    </row>
    <row r="12" spans="2:9" ht="20" customHeight="1" x14ac:dyDescent="0.2">
      <c r="B12" s="74"/>
      <c r="C12" s="73"/>
    </row>
    <row r="13" spans="2:9" ht="20" customHeight="1" x14ac:dyDescent="0.2">
      <c r="B13" s="74"/>
      <c r="C13" s="73"/>
    </row>
    <row r="14" spans="2:9" ht="20" customHeight="1" x14ac:dyDescent="0.2">
      <c r="B14" s="72"/>
      <c r="C14" s="73"/>
    </row>
    <row r="15" spans="2:9" ht="20" customHeight="1" x14ac:dyDescent="0.2">
      <c r="B15" s="72"/>
      <c r="C15" s="73"/>
    </row>
    <row r="16" spans="2:9" ht="20" customHeight="1" thickBot="1" x14ac:dyDescent="0.25">
      <c r="B16" s="75"/>
      <c r="C16" s="76"/>
    </row>
    <row r="17" spans="2:4" ht="20" customHeight="1" thickTop="1" thickBot="1" x14ac:dyDescent="0.25">
      <c r="B17" s="77" t="s">
        <v>0</v>
      </c>
      <c r="C17" s="78"/>
    </row>
    <row r="18" spans="2:4" ht="20" customHeight="1" thickBot="1" x14ac:dyDescent="0.25"/>
    <row r="19" spans="2:4" s="160" customFormat="1" ht="20" customHeight="1" thickBot="1" x14ac:dyDescent="0.25">
      <c r="B19" s="157" t="s">
        <v>126</v>
      </c>
      <c r="C19" s="158"/>
      <c r="D19" s="159" t="s">
        <v>127</v>
      </c>
    </row>
    <row r="20" spans="2:4" s="160" customFormat="1" ht="20" customHeight="1" x14ac:dyDescent="0.2">
      <c r="D20" s="159" t="s">
        <v>128</v>
      </c>
    </row>
  </sheetData>
  <phoneticPr fontId="2"/>
  <printOptions horizontalCentered="1"/>
  <pageMargins left="0.78740157480314965" right="0.78740157480314965" top="0.98425196850393704" bottom="0" header="0.31496062992125984" footer="0.19685039370078741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80"/>
  <sheetViews>
    <sheetView view="pageBreakPreview" zoomScale="90" zoomScaleNormal="100" zoomScaleSheetLayoutView="90" workbookViewId="0">
      <selection activeCell="F156" sqref="F156:F167"/>
    </sheetView>
  </sheetViews>
  <sheetFormatPr defaultColWidth="9" defaultRowHeight="13" x14ac:dyDescent="0.2"/>
  <cols>
    <col min="1" max="1" width="13.81640625" style="3" customWidth="1"/>
    <col min="2" max="4" width="10.6328125" style="3" customWidth="1"/>
    <col min="5" max="5" width="18.90625" style="3" customWidth="1"/>
    <col min="6" max="6" width="15.6328125" style="3" customWidth="1"/>
    <col min="7" max="7" width="10.6328125" style="3" customWidth="1"/>
    <col min="8" max="8" width="15.6328125" style="3" customWidth="1"/>
    <col min="9" max="9" width="17.1796875" style="3" customWidth="1"/>
    <col min="10" max="10" width="4.81640625" style="3" customWidth="1"/>
    <col min="11" max="11" width="13.81640625" style="3" bestFit="1" customWidth="1"/>
    <col min="12" max="14" width="12.453125" style="3" customWidth="1"/>
    <col min="15" max="16384" width="9" style="3"/>
  </cols>
  <sheetData>
    <row r="1" spans="1:10" x14ac:dyDescent="0.2">
      <c r="I1" s="56" t="s">
        <v>44</v>
      </c>
      <c r="J1" s="62" t="s">
        <v>55</v>
      </c>
    </row>
    <row r="2" spans="1:10" ht="21" x14ac:dyDescent="0.2">
      <c r="D2" s="4" t="s">
        <v>68</v>
      </c>
    </row>
    <row r="4" spans="1:10" x14ac:dyDescent="0.2">
      <c r="A4" s="3" t="s">
        <v>67</v>
      </c>
      <c r="G4" s="5" t="s">
        <v>7</v>
      </c>
      <c r="H4" s="6"/>
      <c r="I4" s="5"/>
    </row>
    <row r="5" spans="1:10" x14ac:dyDescent="0.2">
      <c r="A5" s="3" t="s">
        <v>60</v>
      </c>
      <c r="G5" s="38"/>
      <c r="H5" s="57"/>
      <c r="I5" s="38"/>
    </row>
    <row r="6" spans="1:10" x14ac:dyDescent="0.2">
      <c r="A6" s="3" t="s">
        <v>61</v>
      </c>
      <c r="G6" s="38"/>
      <c r="H6" s="57"/>
      <c r="I6" s="38"/>
    </row>
    <row r="7" spans="1:10" ht="13.5" thickBot="1" x14ac:dyDescent="0.25">
      <c r="G7" s="38"/>
      <c r="H7" s="57"/>
      <c r="I7" s="38"/>
    </row>
    <row r="8" spans="1:10" ht="18.75" customHeight="1" x14ac:dyDescent="0.2">
      <c r="A8" s="174" t="s">
        <v>8</v>
      </c>
      <c r="B8" s="176" t="s">
        <v>9</v>
      </c>
      <c r="C8" s="177"/>
      <c r="D8" s="177"/>
      <c r="E8" s="178"/>
      <c r="F8" s="176" t="s">
        <v>10</v>
      </c>
      <c r="G8" s="177"/>
      <c r="H8" s="178"/>
      <c r="I8" s="179" t="s">
        <v>5</v>
      </c>
    </row>
    <row r="9" spans="1:10" ht="18.75" customHeight="1" x14ac:dyDescent="0.2">
      <c r="A9" s="175"/>
      <c r="B9" s="7" t="s">
        <v>6</v>
      </c>
      <c r="C9" s="8" t="s">
        <v>11</v>
      </c>
      <c r="D9" s="9" t="s">
        <v>4</v>
      </c>
      <c r="E9" s="10" t="s">
        <v>9</v>
      </c>
      <c r="F9" s="7" t="s">
        <v>12</v>
      </c>
      <c r="G9" s="8" t="s">
        <v>11</v>
      </c>
      <c r="H9" s="10" t="s">
        <v>10</v>
      </c>
      <c r="I9" s="180"/>
    </row>
    <row r="10" spans="1:10" ht="18.75" customHeight="1" x14ac:dyDescent="0.2">
      <c r="A10" s="175"/>
      <c r="B10" s="12" t="s">
        <v>13</v>
      </c>
      <c r="C10" s="13" t="s">
        <v>14</v>
      </c>
      <c r="D10" s="14" t="s">
        <v>15</v>
      </c>
      <c r="E10" s="15" t="s">
        <v>16</v>
      </c>
      <c r="F10" s="12" t="s">
        <v>17</v>
      </c>
      <c r="G10" s="13" t="s">
        <v>18</v>
      </c>
      <c r="H10" s="15" t="s">
        <v>16</v>
      </c>
      <c r="I10" s="11" t="s">
        <v>16</v>
      </c>
    </row>
    <row r="11" spans="1:10" ht="36" customHeight="1" x14ac:dyDescent="0.2">
      <c r="A11" s="175"/>
      <c r="B11" s="16" t="s">
        <v>19</v>
      </c>
      <c r="C11" s="17" t="s">
        <v>20</v>
      </c>
      <c r="D11" s="18" t="s">
        <v>21</v>
      </c>
      <c r="E11" s="19" t="s">
        <v>108</v>
      </c>
      <c r="F11" s="16" t="s">
        <v>47</v>
      </c>
      <c r="G11" s="17" t="s">
        <v>48</v>
      </c>
      <c r="H11" s="102" t="s">
        <v>100</v>
      </c>
      <c r="I11" s="21" t="s">
        <v>50</v>
      </c>
    </row>
    <row r="12" spans="1:10" ht="17.5" customHeight="1" x14ac:dyDescent="0.2">
      <c r="A12" s="22" t="e">
        <f>#REF!</f>
        <v>#REF!</v>
      </c>
      <c r="B12" s="64">
        <v>1189</v>
      </c>
      <c r="C12" s="24" t="e">
        <f>#REF!</f>
        <v>#REF!</v>
      </c>
      <c r="D12" s="25">
        <v>0.85</v>
      </c>
      <c r="E12" s="26" t="e">
        <f>ROUNDDOWN(B12*C12*(1.85-D12),)</f>
        <v>#REF!</v>
      </c>
      <c r="F12" s="23" t="e">
        <f>#REF!</f>
        <v>#REF!</v>
      </c>
      <c r="G12" s="24" t="e">
        <f>#REF!</f>
        <v>#REF!</v>
      </c>
      <c r="H12" s="26" t="e">
        <f>ROUNDDOWN(F12*G12,2)</f>
        <v>#REF!</v>
      </c>
      <c r="I12" s="27" t="e">
        <f>ROUNDDOWN(SUM(E12,H12),0)</f>
        <v>#REF!</v>
      </c>
    </row>
    <row r="13" spans="1:10" ht="17.5" customHeight="1" x14ac:dyDescent="0.2">
      <c r="A13" s="22" t="e">
        <f>#REF!</f>
        <v>#REF!</v>
      </c>
      <c r="B13" s="64">
        <f>B12</f>
        <v>1189</v>
      </c>
      <c r="C13" s="24" t="e">
        <f>C12</f>
        <v>#REF!</v>
      </c>
      <c r="D13" s="25">
        <v>0.85</v>
      </c>
      <c r="E13" s="26" t="e">
        <f t="shared" ref="E13:E23" si="0">ROUNDDOWN(B13*C13*(1.85-D13),)</f>
        <v>#REF!</v>
      </c>
      <c r="F13" s="23" t="e">
        <f>#REF!</f>
        <v>#REF!</v>
      </c>
      <c r="G13" s="24" t="e">
        <f t="shared" ref="G13:G22" si="1">G12</f>
        <v>#REF!</v>
      </c>
      <c r="H13" s="26" t="e">
        <f t="shared" ref="H13:H23" si="2">ROUNDDOWN(F13*G13,2)</f>
        <v>#REF!</v>
      </c>
      <c r="I13" s="27" t="e">
        <f t="shared" ref="I13:I22" si="3">ROUNDDOWN(SUM(E13,H13),0)</f>
        <v>#REF!</v>
      </c>
    </row>
    <row r="14" spans="1:10" ht="17.5" customHeight="1" x14ac:dyDescent="0.2">
      <c r="A14" s="22" t="e">
        <f>#REF!</f>
        <v>#REF!</v>
      </c>
      <c r="B14" s="64">
        <f t="shared" ref="B14:C23" si="4">B13</f>
        <v>1189</v>
      </c>
      <c r="C14" s="24" t="e">
        <f t="shared" si="4"/>
        <v>#REF!</v>
      </c>
      <c r="D14" s="25">
        <v>0.85</v>
      </c>
      <c r="E14" s="26" t="e">
        <f t="shared" si="0"/>
        <v>#REF!</v>
      </c>
      <c r="F14" s="23" t="e">
        <f>#REF!</f>
        <v>#REF!</v>
      </c>
      <c r="G14" s="24" t="e">
        <f t="shared" si="1"/>
        <v>#REF!</v>
      </c>
      <c r="H14" s="26" t="e">
        <f t="shared" si="2"/>
        <v>#REF!</v>
      </c>
      <c r="I14" s="27" t="e">
        <f t="shared" si="3"/>
        <v>#REF!</v>
      </c>
    </row>
    <row r="15" spans="1:10" ht="17.5" customHeight="1" x14ac:dyDescent="0.2">
      <c r="A15" s="22" t="e">
        <f>#REF!</f>
        <v>#REF!</v>
      </c>
      <c r="B15" s="64">
        <f t="shared" si="4"/>
        <v>1189</v>
      </c>
      <c r="C15" s="24" t="e">
        <f t="shared" si="4"/>
        <v>#REF!</v>
      </c>
      <c r="D15" s="25">
        <v>0.85</v>
      </c>
      <c r="E15" s="26" t="e">
        <f t="shared" si="0"/>
        <v>#REF!</v>
      </c>
      <c r="F15" s="23" t="e">
        <f>#REF!</f>
        <v>#REF!</v>
      </c>
      <c r="G15" s="24" t="e">
        <f t="shared" si="1"/>
        <v>#REF!</v>
      </c>
      <c r="H15" s="26" t="e">
        <f t="shared" si="2"/>
        <v>#REF!</v>
      </c>
      <c r="I15" s="27" t="e">
        <f t="shared" si="3"/>
        <v>#REF!</v>
      </c>
    </row>
    <row r="16" spans="1:10" ht="17.5" customHeight="1" x14ac:dyDescent="0.2">
      <c r="A16" s="22" t="e">
        <f>#REF!</f>
        <v>#REF!</v>
      </c>
      <c r="B16" s="64">
        <f t="shared" si="4"/>
        <v>1189</v>
      </c>
      <c r="C16" s="24" t="e">
        <f t="shared" si="4"/>
        <v>#REF!</v>
      </c>
      <c r="D16" s="25">
        <v>0.85</v>
      </c>
      <c r="E16" s="26" t="e">
        <f t="shared" si="0"/>
        <v>#REF!</v>
      </c>
      <c r="F16" s="23" t="e">
        <f>#REF!</f>
        <v>#REF!</v>
      </c>
      <c r="G16" s="24" t="e">
        <f t="shared" si="1"/>
        <v>#REF!</v>
      </c>
      <c r="H16" s="26" t="e">
        <f t="shared" si="2"/>
        <v>#REF!</v>
      </c>
      <c r="I16" s="27" t="e">
        <f t="shared" si="3"/>
        <v>#REF!</v>
      </c>
    </row>
    <row r="17" spans="1:11" ht="17.5" customHeight="1" thickBot="1" x14ac:dyDescent="0.25">
      <c r="A17" s="22" t="e">
        <f>#REF!</f>
        <v>#REF!</v>
      </c>
      <c r="B17" s="64">
        <f t="shared" si="4"/>
        <v>1189</v>
      </c>
      <c r="C17" s="24" t="e">
        <f t="shared" si="4"/>
        <v>#REF!</v>
      </c>
      <c r="D17" s="25">
        <v>0.85</v>
      </c>
      <c r="E17" s="26" t="e">
        <f t="shared" si="0"/>
        <v>#REF!</v>
      </c>
      <c r="F17" s="23" t="e">
        <f>#REF!</f>
        <v>#REF!</v>
      </c>
      <c r="G17" s="24" t="e">
        <f t="shared" si="1"/>
        <v>#REF!</v>
      </c>
      <c r="H17" s="26" t="e">
        <f t="shared" si="2"/>
        <v>#REF!</v>
      </c>
      <c r="I17" s="27" t="e">
        <f t="shared" si="3"/>
        <v>#REF!</v>
      </c>
      <c r="J17" s="113"/>
      <c r="K17" s="114" t="e">
        <f>SUM(I12:I17)</f>
        <v>#REF!</v>
      </c>
    </row>
    <row r="18" spans="1:11" ht="17.5" customHeight="1" x14ac:dyDescent="0.2">
      <c r="A18" s="22" t="e">
        <f>#REF!</f>
        <v>#REF!</v>
      </c>
      <c r="B18" s="64">
        <f t="shared" si="4"/>
        <v>1189</v>
      </c>
      <c r="C18" s="24" t="e">
        <f t="shared" si="4"/>
        <v>#REF!</v>
      </c>
      <c r="D18" s="25">
        <v>0.85</v>
      </c>
      <c r="E18" s="26" t="e">
        <f t="shared" si="0"/>
        <v>#REF!</v>
      </c>
      <c r="F18" s="23" t="e">
        <f>#REF!</f>
        <v>#REF!</v>
      </c>
      <c r="G18" s="24" t="e">
        <f t="shared" si="1"/>
        <v>#REF!</v>
      </c>
      <c r="H18" s="26" t="e">
        <f t="shared" si="2"/>
        <v>#REF!</v>
      </c>
      <c r="I18" s="27" t="e">
        <f t="shared" si="3"/>
        <v>#REF!</v>
      </c>
    </row>
    <row r="19" spans="1:11" ht="17.5" customHeight="1" x14ac:dyDescent="0.2">
      <c r="A19" s="22" t="e">
        <f>#REF!</f>
        <v>#REF!</v>
      </c>
      <c r="B19" s="64">
        <f t="shared" si="4"/>
        <v>1189</v>
      </c>
      <c r="C19" s="24" t="e">
        <f t="shared" si="4"/>
        <v>#REF!</v>
      </c>
      <c r="D19" s="25">
        <v>0.85</v>
      </c>
      <c r="E19" s="26" t="e">
        <f t="shared" si="0"/>
        <v>#REF!</v>
      </c>
      <c r="F19" s="23" t="e">
        <f>#REF!</f>
        <v>#REF!</v>
      </c>
      <c r="G19" s="24" t="e">
        <f t="shared" si="1"/>
        <v>#REF!</v>
      </c>
      <c r="H19" s="26" t="e">
        <f t="shared" si="2"/>
        <v>#REF!</v>
      </c>
      <c r="I19" s="27" t="e">
        <f t="shared" si="3"/>
        <v>#REF!</v>
      </c>
    </row>
    <row r="20" spans="1:11" ht="17.5" customHeight="1" x14ac:dyDescent="0.2">
      <c r="A20" s="22" t="e">
        <f>#REF!</f>
        <v>#REF!</v>
      </c>
      <c r="B20" s="64">
        <f t="shared" si="4"/>
        <v>1189</v>
      </c>
      <c r="C20" s="24" t="e">
        <f t="shared" si="4"/>
        <v>#REF!</v>
      </c>
      <c r="D20" s="25">
        <v>0.85</v>
      </c>
      <c r="E20" s="26" t="e">
        <f t="shared" si="0"/>
        <v>#REF!</v>
      </c>
      <c r="F20" s="23" t="e">
        <f>#REF!</f>
        <v>#REF!</v>
      </c>
      <c r="G20" s="24" t="e">
        <f t="shared" si="1"/>
        <v>#REF!</v>
      </c>
      <c r="H20" s="26" t="e">
        <f t="shared" si="2"/>
        <v>#REF!</v>
      </c>
      <c r="I20" s="27" t="e">
        <f t="shared" si="3"/>
        <v>#REF!</v>
      </c>
    </row>
    <row r="21" spans="1:11" ht="17.5" customHeight="1" x14ac:dyDescent="0.2">
      <c r="A21" s="22" t="e">
        <f>#REF!</f>
        <v>#REF!</v>
      </c>
      <c r="B21" s="64">
        <f t="shared" si="4"/>
        <v>1189</v>
      </c>
      <c r="C21" s="24" t="e">
        <f t="shared" si="4"/>
        <v>#REF!</v>
      </c>
      <c r="D21" s="25">
        <v>0.85</v>
      </c>
      <c r="E21" s="26" t="e">
        <f t="shared" si="0"/>
        <v>#REF!</v>
      </c>
      <c r="F21" s="23" t="e">
        <f>#REF!</f>
        <v>#REF!</v>
      </c>
      <c r="G21" s="24" t="e">
        <f t="shared" si="1"/>
        <v>#REF!</v>
      </c>
      <c r="H21" s="26" t="e">
        <f t="shared" si="2"/>
        <v>#REF!</v>
      </c>
      <c r="I21" s="27" t="e">
        <f t="shared" si="3"/>
        <v>#REF!</v>
      </c>
    </row>
    <row r="22" spans="1:11" ht="17.5" customHeight="1" x14ac:dyDescent="0.2">
      <c r="A22" s="22" t="e">
        <f>#REF!</f>
        <v>#REF!</v>
      </c>
      <c r="B22" s="64">
        <f t="shared" si="4"/>
        <v>1189</v>
      </c>
      <c r="C22" s="24" t="e">
        <f t="shared" si="4"/>
        <v>#REF!</v>
      </c>
      <c r="D22" s="25">
        <v>0.85</v>
      </c>
      <c r="E22" s="26" t="e">
        <f t="shared" si="0"/>
        <v>#REF!</v>
      </c>
      <c r="F22" s="23" t="e">
        <f>#REF!</f>
        <v>#REF!</v>
      </c>
      <c r="G22" s="24" t="e">
        <f t="shared" si="1"/>
        <v>#REF!</v>
      </c>
      <c r="H22" s="26" t="e">
        <f t="shared" si="2"/>
        <v>#REF!</v>
      </c>
      <c r="I22" s="27" t="e">
        <f t="shared" si="3"/>
        <v>#REF!</v>
      </c>
    </row>
    <row r="23" spans="1:11" ht="17.5" customHeight="1" thickBot="1" x14ac:dyDescent="0.25">
      <c r="A23" s="22" t="e">
        <f>#REF!</f>
        <v>#REF!</v>
      </c>
      <c r="B23" s="64">
        <f t="shared" si="4"/>
        <v>1189</v>
      </c>
      <c r="C23" s="24" t="e">
        <f t="shared" si="4"/>
        <v>#REF!</v>
      </c>
      <c r="D23" s="29">
        <v>0.85</v>
      </c>
      <c r="E23" s="26" t="e">
        <f t="shared" si="0"/>
        <v>#REF!</v>
      </c>
      <c r="F23" s="23" t="e">
        <f>#REF!</f>
        <v>#REF!</v>
      </c>
      <c r="G23" s="24" t="e">
        <f>G22</f>
        <v>#REF!</v>
      </c>
      <c r="H23" s="26" t="e">
        <f t="shared" si="2"/>
        <v>#REF!</v>
      </c>
      <c r="I23" s="27" t="e">
        <f>ROUNDDOWN(SUM(E23,H23),0)</f>
        <v>#REF!</v>
      </c>
      <c r="J23" s="113"/>
      <c r="K23" s="114" t="e">
        <f>SUM(I18:I23)</f>
        <v>#REF!</v>
      </c>
    </row>
    <row r="24" spans="1:11" ht="17.5" customHeight="1" thickBot="1" x14ac:dyDescent="0.25">
      <c r="A24" s="30" t="s">
        <v>22</v>
      </c>
      <c r="B24" s="31"/>
      <c r="C24" s="32"/>
      <c r="D24" s="32"/>
      <c r="E24" s="33"/>
      <c r="F24" s="34" t="e">
        <f>SUM(F12:F23)</f>
        <v>#REF!</v>
      </c>
      <c r="G24" s="32"/>
      <c r="H24" s="33"/>
      <c r="I24" s="35" t="e">
        <f>SUM(I12:I23)</f>
        <v>#REF!</v>
      </c>
      <c r="J24" s="36" t="s">
        <v>23</v>
      </c>
    </row>
    <row r="25" spans="1:11" ht="17.5" customHeight="1" thickBot="1" x14ac:dyDescent="0.25">
      <c r="A25" s="37"/>
      <c r="B25" s="38"/>
      <c r="C25" s="38"/>
      <c r="D25" s="38"/>
      <c r="E25" s="38"/>
      <c r="F25" s="38"/>
      <c r="G25" s="38"/>
      <c r="H25" s="39"/>
      <c r="I25" s="39"/>
    </row>
    <row r="26" spans="1:11" ht="17.5" customHeight="1" thickTop="1" thickBot="1" x14ac:dyDescent="0.25">
      <c r="F26" s="172" t="s">
        <v>70</v>
      </c>
      <c r="G26" s="173"/>
      <c r="H26" s="40" t="s">
        <v>99</v>
      </c>
      <c r="I26" s="41" t="e">
        <f>ROUND(I24/110*100,0)</f>
        <v>#REF!</v>
      </c>
    </row>
    <row r="27" spans="1:11" ht="18.75" customHeight="1" thickTop="1" x14ac:dyDescent="0.2">
      <c r="G27" s="110"/>
      <c r="H27" s="110"/>
      <c r="I27" s="42"/>
    </row>
    <row r="28" spans="1:11" x14ac:dyDescent="0.2">
      <c r="A28" s="106" t="s">
        <v>24</v>
      </c>
      <c r="B28" s="106"/>
      <c r="C28" s="106"/>
      <c r="D28" s="106"/>
      <c r="E28" s="106"/>
      <c r="F28" s="106"/>
      <c r="G28" s="106"/>
      <c r="H28" s="106"/>
      <c r="I28" s="106"/>
    </row>
    <row r="29" spans="1:11" x14ac:dyDescent="0.2">
      <c r="A29" s="106" t="s">
        <v>25</v>
      </c>
      <c r="B29" s="106"/>
      <c r="C29" s="106"/>
      <c r="D29" s="106"/>
      <c r="E29" s="106"/>
      <c r="F29" s="106"/>
      <c r="G29" s="106"/>
      <c r="H29" s="106"/>
      <c r="I29" s="106"/>
    </row>
    <row r="30" spans="1:11" x14ac:dyDescent="0.2">
      <c r="A30" s="106" t="s">
        <v>26</v>
      </c>
      <c r="B30" s="106"/>
      <c r="C30" s="106"/>
      <c r="D30" s="106"/>
      <c r="E30" s="106"/>
      <c r="F30" s="106"/>
      <c r="G30" s="106"/>
      <c r="H30" s="106"/>
      <c r="I30" s="106"/>
    </row>
    <row r="31" spans="1:11" ht="13.5" customHeight="1" x14ac:dyDescent="0.2">
      <c r="A31" s="112" t="s">
        <v>103</v>
      </c>
      <c r="B31" s="111"/>
      <c r="C31" s="111"/>
      <c r="D31" s="111"/>
      <c r="E31" s="111"/>
      <c r="F31" s="111"/>
      <c r="G31" s="111"/>
      <c r="H31" s="111"/>
      <c r="I31" s="111"/>
    </row>
    <row r="32" spans="1:11" x14ac:dyDescent="0.2">
      <c r="A32" s="43" t="s">
        <v>27</v>
      </c>
      <c r="B32" s="44"/>
      <c r="C32" s="44"/>
      <c r="D32" s="44"/>
      <c r="E32" s="44"/>
      <c r="F32" s="44"/>
      <c r="G32" s="44"/>
      <c r="H32" s="44"/>
      <c r="I32" s="44"/>
    </row>
    <row r="33" spans="1:10" x14ac:dyDescent="0.2">
      <c r="A33" s="106" t="str">
        <f>"注５：入札金額算定においては，力率は"&amp;TEXT(D12,"#%")&amp;"とする。"</f>
        <v>注５：入札金額算定においては，力率は85%とする。</v>
      </c>
      <c r="B33" s="106"/>
      <c r="C33" s="106"/>
      <c r="D33" s="106"/>
      <c r="E33" s="106"/>
      <c r="F33" s="106"/>
      <c r="G33" s="106"/>
      <c r="H33" s="106"/>
      <c r="I33" s="106"/>
    </row>
    <row r="34" spans="1:10" x14ac:dyDescent="0.2">
      <c r="A34" s="106" t="s">
        <v>28</v>
      </c>
      <c r="B34" s="106"/>
      <c r="C34" s="106"/>
      <c r="D34" s="106"/>
      <c r="E34" s="106"/>
      <c r="F34" s="106"/>
      <c r="G34" s="106"/>
      <c r="H34" s="106"/>
      <c r="I34" s="106"/>
    </row>
    <row r="36" spans="1:10" x14ac:dyDescent="0.2">
      <c r="A36" s="45" t="s">
        <v>29</v>
      </c>
    </row>
    <row r="37" spans="1:10" x14ac:dyDescent="0.2">
      <c r="I37" s="56" t="s">
        <v>44</v>
      </c>
      <c r="J37" s="62" t="s">
        <v>56</v>
      </c>
    </row>
    <row r="38" spans="1:10" ht="21" x14ac:dyDescent="0.2">
      <c r="D38" s="4" t="s">
        <v>69</v>
      </c>
    </row>
    <row r="40" spans="1:10" x14ac:dyDescent="0.2">
      <c r="A40" s="3" t="s">
        <v>67</v>
      </c>
      <c r="G40" s="5" t="s">
        <v>7</v>
      </c>
      <c r="H40" s="6"/>
      <c r="I40" s="5"/>
    </row>
    <row r="41" spans="1:10" x14ac:dyDescent="0.2">
      <c r="A41" s="3" t="s">
        <v>62</v>
      </c>
      <c r="G41" s="38"/>
      <c r="H41" s="57"/>
      <c r="I41" s="38"/>
    </row>
    <row r="42" spans="1:10" x14ac:dyDescent="0.2">
      <c r="A42" s="3" t="s">
        <v>61</v>
      </c>
      <c r="G42" s="38"/>
      <c r="H42" s="57"/>
      <c r="I42" s="38"/>
    </row>
    <row r="43" spans="1:10" ht="13.5" thickBot="1" x14ac:dyDescent="0.25"/>
    <row r="44" spans="1:10" ht="18.75" customHeight="1" x14ac:dyDescent="0.2">
      <c r="A44" s="174" t="s">
        <v>8</v>
      </c>
      <c r="B44" s="176" t="s">
        <v>9</v>
      </c>
      <c r="C44" s="177"/>
      <c r="D44" s="177"/>
      <c r="E44" s="178"/>
      <c r="F44" s="107" t="s">
        <v>10</v>
      </c>
      <c r="G44" s="108"/>
      <c r="H44" s="109"/>
      <c r="I44" s="179" t="s">
        <v>5</v>
      </c>
    </row>
    <row r="45" spans="1:10" ht="18.75" customHeight="1" x14ac:dyDescent="0.2">
      <c r="A45" s="175"/>
      <c r="B45" s="7" t="s">
        <v>6</v>
      </c>
      <c r="C45" s="8" t="s">
        <v>11</v>
      </c>
      <c r="D45" s="9" t="s">
        <v>4</v>
      </c>
      <c r="E45" s="10" t="s">
        <v>9</v>
      </c>
      <c r="F45" s="7" t="s">
        <v>12</v>
      </c>
      <c r="G45" s="8" t="s">
        <v>11</v>
      </c>
      <c r="H45" s="10" t="s">
        <v>10</v>
      </c>
      <c r="I45" s="180"/>
    </row>
    <row r="46" spans="1:10" ht="18.75" customHeight="1" x14ac:dyDescent="0.2">
      <c r="A46" s="175"/>
      <c r="B46" s="12" t="s">
        <v>30</v>
      </c>
      <c r="C46" s="13" t="s">
        <v>14</v>
      </c>
      <c r="D46" s="14" t="s">
        <v>31</v>
      </c>
      <c r="E46" s="15" t="s">
        <v>16</v>
      </c>
      <c r="F46" s="12" t="s">
        <v>32</v>
      </c>
      <c r="G46" s="13" t="s">
        <v>18</v>
      </c>
      <c r="H46" s="15" t="s">
        <v>16</v>
      </c>
      <c r="I46" s="54" t="s">
        <v>16</v>
      </c>
    </row>
    <row r="47" spans="1:10" ht="36" customHeight="1" x14ac:dyDescent="0.2">
      <c r="A47" s="175"/>
      <c r="B47" s="16" t="s">
        <v>33</v>
      </c>
      <c r="C47" s="17" t="s">
        <v>34</v>
      </c>
      <c r="D47" s="18" t="s">
        <v>35</v>
      </c>
      <c r="E47" s="19" t="s">
        <v>108</v>
      </c>
      <c r="F47" s="16" t="s">
        <v>47</v>
      </c>
      <c r="G47" s="17" t="s">
        <v>48</v>
      </c>
      <c r="H47" s="20" t="s">
        <v>49</v>
      </c>
      <c r="I47" s="21" t="s">
        <v>50</v>
      </c>
    </row>
    <row r="48" spans="1:10" ht="17.5" customHeight="1" x14ac:dyDescent="0.2">
      <c r="A48" s="22" t="e">
        <f>A12</f>
        <v>#REF!</v>
      </c>
      <c r="B48" s="64" t="e">
        <f>#REF!</f>
        <v>#REF!</v>
      </c>
      <c r="C48" s="24" t="e">
        <f>#REF!</f>
        <v>#REF!</v>
      </c>
      <c r="D48" s="25">
        <v>0.85</v>
      </c>
      <c r="E48" s="26" t="e">
        <f>ROUNDDOWN(B48*C48*(1.85-D48),)</f>
        <v>#REF!</v>
      </c>
      <c r="F48" s="23" t="e">
        <f>#REF!</f>
        <v>#REF!</v>
      </c>
      <c r="G48" s="24" t="e">
        <f>#REF!</f>
        <v>#REF!</v>
      </c>
      <c r="H48" s="26" t="e">
        <f>ROUNDDOWN(F48*G48,2)</f>
        <v>#REF!</v>
      </c>
      <c r="I48" s="27" t="e">
        <f t="shared" ref="I48:I59" si="5">ROUNDDOWN(SUM(E48,H48),0)</f>
        <v>#REF!</v>
      </c>
    </row>
    <row r="49" spans="1:11" ht="17.5" customHeight="1" x14ac:dyDescent="0.2">
      <c r="A49" s="22" t="e">
        <f t="shared" ref="A49:A59" si="6">A13</f>
        <v>#REF!</v>
      </c>
      <c r="B49" s="64" t="e">
        <f>B48</f>
        <v>#REF!</v>
      </c>
      <c r="C49" s="24" t="e">
        <f t="shared" ref="C49" si="7">C48</f>
        <v>#REF!</v>
      </c>
      <c r="D49" s="25">
        <v>0.85</v>
      </c>
      <c r="E49" s="26" t="e">
        <f t="shared" ref="E49:E59" si="8">ROUNDDOWN(B49*C49*(1.85-D49),)</f>
        <v>#REF!</v>
      </c>
      <c r="F49" s="23" t="e">
        <f>#REF!</f>
        <v>#REF!</v>
      </c>
      <c r="G49" s="24" t="e">
        <f>G48</f>
        <v>#REF!</v>
      </c>
      <c r="H49" s="26" t="e">
        <f t="shared" ref="H49:H59" si="9">ROUNDDOWN(F49*G49,2)</f>
        <v>#REF!</v>
      </c>
      <c r="I49" s="27" t="e">
        <f t="shared" si="5"/>
        <v>#REF!</v>
      </c>
    </row>
    <row r="50" spans="1:11" ht="17.5" customHeight="1" x14ac:dyDescent="0.2">
      <c r="A50" s="22" t="e">
        <f t="shared" si="6"/>
        <v>#REF!</v>
      </c>
      <c r="B50" s="64" t="e">
        <f>B49</f>
        <v>#REF!</v>
      </c>
      <c r="C50" s="24" t="e">
        <f t="shared" ref="C50" si="10">C49</f>
        <v>#REF!</v>
      </c>
      <c r="D50" s="25">
        <v>0.85</v>
      </c>
      <c r="E50" s="26" t="e">
        <f t="shared" si="8"/>
        <v>#REF!</v>
      </c>
      <c r="F50" s="23" t="e">
        <f>#REF!</f>
        <v>#REF!</v>
      </c>
      <c r="G50" s="24" t="e">
        <f>G49</f>
        <v>#REF!</v>
      </c>
      <c r="H50" s="26" t="e">
        <f t="shared" si="9"/>
        <v>#REF!</v>
      </c>
      <c r="I50" s="27" t="e">
        <f t="shared" si="5"/>
        <v>#REF!</v>
      </c>
    </row>
    <row r="51" spans="1:11" ht="17.5" customHeight="1" x14ac:dyDescent="0.2">
      <c r="A51" s="22" t="e">
        <f t="shared" si="6"/>
        <v>#REF!</v>
      </c>
      <c r="B51" s="64" t="e">
        <f t="shared" ref="B51:C51" si="11">B50</f>
        <v>#REF!</v>
      </c>
      <c r="C51" s="24" t="e">
        <f t="shared" si="11"/>
        <v>#REF!</v>
      </c>
      <c r="D51" s="25">
        <v>0.85</v>
      </c>
      <c r="E51" s="26" t="e">
        <f t="shared" si="8"/>
        <v>#REF!</v>
      </c>
      <c r="F51" s="23" t="e">
        <f>#REF!</f>
        <v>#REF!</v>
      </c>
      <c r="G51" s="24" t="e">
        <f>G50</f>
        <v>#REF!</v>
      </c>
      <c r="H51" s="26" t="e">
        <f t="shared" si="9"/>
        <v>#REF!</v>
      </c>
      <c r="I51" s="27" t="e">
        <f t="shared" si="5"/>
        <v>#REF!</v>
      </c>
    </row>
    <row r="52" spans="1:11" ht="17.5" customHeight="1" x14ac:dyDescent="0.2">
      <c r="A52" s="22" t="e">
        <f t="shared" si="6"/>
        <v>#REF!</v>
      </c>
      <c r="B52" s="64" t="e">
        <f t="shared" ref="B52:C52" si="12">B51</f>
        <v>#REF!</v>
      </c>
      <c r="C52" s="24" t="e">
        <f t="shared" si="12"/>
        <v>#REF!</v>
      </c>
      <c r="D52" s="25">
        <v>0.85</v>
      </c>
      <c r="E52" s="26" t="e">
        <f t="shared" si="8"/>
        <v>#REF!</v>
      </c>
      <c r="F52" s="23" t="e">
        <f>#REF!</f>
        <v>#REF!</v>
      </c>
      <c r="G52" s="24" t="e">
        <f t="shared" ref="G52:G57" si="13">G51</f>
        <v>#REF!</v>
      </c>
      <c r="H52" s="26" t="e">
        <f t="shared" si="9"/>
        <v>#REF!</v>
      </c>
      <c r="I52" s="27" t="e">
        <f t="shared" si="5"/>
        <v>#REF!</v>
      </c>
    </row>
    <row r="53" spans="1:11" ht="17.5" customHeight="1" thickBot="1" x14ac:dyDescent="0.25">
      <c r="A53" s="22" t="e">
        <f t="shared" si="6"/>
        <v>#REF!</v>
      </c>
      <c r="B53" s="64" t="e">
        <f t="shared" ref="B53:C53" si="14">B52</f>
        <v>#REF!</v>
      </c>
      <c r="C53" s="24" t="e">
        <f t="shared" si="14"/>
        <v>#REF!</v>
      </c>
      <c r="D53" s="25">
        <v>0.85</v>
      </c>
      <c r="E53" s="26" t="e">
        <f t="shared" si="8"/>
        <v>#REF!</v>
      </c>
      <c r="F53" s="23" t="e">
        <f>#REF!</f>
        <v>#REF!</v>
      </c>
      <c r="G53" s="24" t="e">
        <f t="shared" si="13"/>
        <v>#REF!</v>
      </c>
      <c r="H53" s="26" t="e">
        <f t="shared" si="9"/>
        <v>#REF!</v>
      </c>
      <c r="I53" s="27" t="e">
        <f t="shared" si="5"/>
        <v>#REF!</v>
      </c>
      <c r="J53" s="113"/>
      <c r="K53" s="114" t="e">
        <f>SUM(I48:I53)</f>
        <v>#REF!</v>
      </c>
    </row>
    <row r="54" spans="1:11" ht="17.5" customHeight="1" x14ac:dyDescent="0.2">
      <c r="A54" s="22" t="e">
        <f t="shared" si="6"/>
        <v>#REF!</v>
      </c>
      <c r="B54" s="64" t="e">
        <f t="shared" ref="B54:C54" si="15">B53</f>
        <v>#REF!</v>
      </c>
      <c r="C54" s="24" t="e">
        <f t="shared" si="15"/>
        <v>#REF!</v>
      </c>
      <c r="D54" s="25">
        <v>0.85</v>
      </c>
      <c r="E54" s="26" t="e">
        <f t="shared" si="8"/>
        <v>#REF!</v>
      </c>
      <c r="F54" s="23" t="e">
        <f>#REF!</f>
        <v>#REF!</v>
      </c>
      <c r="G54" s="24" t="e">
        <f t="shared" si="13"/>
        <v>#REF!</v>
      </c>
      <c r="H54" s="26" t="e">
        <f t="shared" si="9"/>
        <v>#REF!</v>
      </c>
      <c r="I54" s="27" t="e">
        <f t="shared" si="5"/>
        <v>#REF!</v>
      </c>
    </row>
    <row r="55" spans="1:11" ht="17.5" customHeight="1" x14ac:dyDescent="0.2">
      <c r="A55" s="22" t="e">
        <f t="shared" si="6"/>
        <v>#REF!</v>
      </c>
      <c r="B55" s="64" t="e">
        <f t="shared" ref="B55:C55" si="16">B54</f>
        <v>#REF!</v>
      </c>
      <c r="C55" s="24" t="e">
        <f t="shared" si="16"/>
        <v>#REF!</v>
      </c>
      <c r="D55" s="25">
        <v>0.85</v>
      </c>
      <c r="E55" s="26" t="e">
        <f t="shared" si="8"/>
        <v>#REF!</v>
      </c>
      <c r="F55" s="23" t="e">
        <f>#REF!</f>
        <v>#REF!</v>
      </c>
      <c r="G55" s="24" t="e">
        <f t="shared" si="13"/>
        <v>#REF!</v>
      </c>
      <c r="H55" s="26" t="e">
        <f t="shared" si="9"/>
        <v>#REF!</v>
      </c>
      <c r="I55" s="27" t="e">
        <f t="shared" si="5"/>
        <v>#REF!</v>
      </c>
    </row>
    <row r="56" spans="1:11" ht="17.5" customHeight="1" x14ac:dyDescent="0.2">
      <c r="A56" s="22" t="e">
        <f t="shared" si="6"/>
        <v>#REF!</v>
      </c>
      <c r="B56" s="64" t="e">
        <f t="shared" ref="B56:C56" si="17">B55</f>
        <v>#REF!</v>
      </c>
      <c r="C56" s="24" t="e">
        <f t="shared" si="17"/>
        <v>#REF!</v>
      </c>
      <c r="D56" s="25">
        <v>0.85</v>
      </c>
      <c r="E56" s="26" t="e">
        <f t="shared" si="8"/>
        <v>#REF!</v>
      </c>
      <c r="F56" s="23" t="e">
        <f>#REF!</f>
        <v>#REF!</v>
      </c>
      <c r="G56" s="24" t="e">
        <f t="shared" si="13"/>
        <v>#REF!</v>
      </c>
      <c r="H56" s="26" t="e">
        <f t="shared" si="9"/>
        <v>#REF!</v>
      </c>
      <c r="I56" s="27" t="e">
        <f t="shared" si="5"/>
        <v>#REF!</v>
      </c>
    </row>
    <row r="57" spans="1:11" ht="17.5" customHeight="1" x14ac:dyDescent="0.2">
      <c r="A57" s="22" t="e">
        <f t="shared" si="6"/>
        <v>#REF!</v>
      </c>
      <c r="B57" s="64" t="e">
        <f t="shared" ref="B57:C57" si="18">B56</f>
        <v>#REF!</v>
      </c>
      <c r="C57" s="24" t="e">
        <f t="shared" si="18"/>
        <v>#REF!</v>
      </c>
      <c r="D57" s="25">
        <v>0.85</v>
      </c>
      <c r="E57" s="26" t="e">
        <f t="shared" si="8"/>
        <v>#REF!</v>
      </c>
      <c r="F57" s="23" t="e">
        <f>#REF!</f>
        <v>#REF!</v>
      </c>
      <c r="G57" s="24" t="e">
        <f t="shared" si="13"/>
        <v>#REF!</v>
      </c>
      <c r="H57" s="26" t="e">
        <f t="shared" si="9"/>
        <v>#REF!</v>
      </c>
      <c r="I57" s="27" t="e">
        <f t="shared" si="5"/>
        <v>#REF!</v>
      </c>
    </row>
    <row r="58" spans="1:11" ht="17.5" customHeight="1" x14ac:dyDescent="0.2">
      <c r="A58" s="22" t="e">
        <f t="shared" si="6"/>
        <v>#REF!</v>
      </c>
      <c r="B58" s="64" t="e">
        <f t="shared" ref="B58:C58" si="19">B57</f>
        <v>#REF!</v>
      </c>
      <c r="C58" s="24" t="e">
        <f t="shared" si="19"/>
        <v>#REF!</v>
      </c>
      <c r="D58" s="25">
        <v>0.85</v>
      </c>
      <c r="E58" s="26" t="e">
        <f t="shared" si="8"/>
        <v>#REF!</v>
      </c>
      <c r="F58" s="23" t="e">
        <f>#REF!</f>
        <v>#REF!</v>
      </c>
      <c r="G58" s="24" t="e">
        <f>G57</f>
        <v>#REF!</v>
      </c>
      <c r="H58" s="26" t="e">
        <f t="shared" si="9"/>
        <v>#REF!</v>
      </c>
      <c r="I58" s="27" t="e">
        <f t="shared" si="5"/>
        <v>#REF!</v>
      </c>
    </row>
    <row r="59" spans="1:11" ht="17.5" customHeight="1" thickBot="1" x14ac:dyDescent="0.25">
      <c r="A59" s="28" t="e">
        <f t="shared" si="6"/>
        <v>#REF!</v>
      </c>
      <c r="B59" s="64" t="e">
        <f t="shared" ref="B59:C59" si="20">B58</f>
        <v>#REF!</v>
      </c>
      <c r="C59" s="24" t="e">
        <f t="shared" si="20"/>
        <v>#REF!</v>
      </c>
      <c r="D59" s="29">
        <v>0.85</v>
      </c>
      <c r="E59" s="26" t="e">
        <f t="shared" si="8"/>
        <v>#REF!</v>
      </c>
      <c r="F59" s="23" t="e">
        <f>#REF!</f>
        <v>#REF!</v>
      </c>
      <c r="G59" s="24" t="e">
        <f>G58</f>
        <v>#REF!</v>
      </c>
      <c r="H59" s="26" t="e">
        <f t="shared" si="9"/>
        <v>#REF!</v>
      </c>
      <c r="I59" s="27" t="e">
        <f t="shared" si="5"/>
        <v>#REF!</v>
      </c>
      <c r="J59" s="113"/>
      <c r="K59" s="114" t="e">
        <f>SUM(I54:I59)</f>
        <v>#REF!</v>
      </c>
    </row>
    <row r="60" spans="1:11" ht="17.5" customHeight="1" thickBot="1" x14ac:dyDescent="0.25">
      <c r="A60" s="30" t="s">
        <v>22</v>
      </c>
      <c r="B60" s="31"/>
      <c r="C60" s="32"/>
      <c r="D60" s="32"/>
      <c r="E60" s="33"/>
      <c r="F60" s="34" t="e">
        <f>SUM(F48:F59)</f>
        <v>#REF!</v>
      </c>
      <c r="G60" s="32"/>
      <c r="H60" s="33"/>
      <c r="I60" s="35" t="e">
        <f>SUM(I48:I59)</f>
        <v>#REF!</v>
      </c>
      <c r="J60" s="36" t="s">
        <v>23</v>
      </c>
    </row>
    <row r="61" spans="1:11" ht="17.5" customHeight="1" thickBot="1" x14ac:dyDescent="0.25">
      <c r="A61" s="37"/>
      <c r="B61" s="38"/>
      <c r="C61" s="38"/>
      <c r="D61" s="38"/>
      <c r="E61" s="38"/>
      <c r="F61" s="38"/>
      <c r="G61" s="38"/>
      <c r="H61" s="39"/>
      <c r="I61" s="39"/>
    </row>
    <row r="62" spans="1:11" ht="17.5" customHeight="1" thickTop="1" thickBot="1" x14ac:dyDescent="0.25">
      <c r="F62" s="172" t="s">
        <v>70</v>
      </c>
      <c r="G62" s="173"/>
      <c r="H62" s="40" t="s">
        <v>99</v>
      </c>
      <c r="I62" s="41" t="e">
        <f>ROUND(I60/110*100,0)</f>
        <v>#REF!</v>
      </c>
    </row>
    <row r="63" spans="1:11" ht="18.75" customHeight="1" thickTop="1" x14ac:dyDescent="0.2">
      <c r="G63" s="110"/>
      <c r="H63" s="110"/>
      <c r="I63" s="42"/>
    </row>
    <row r="64" spans="1:11" x14ac:dyDescent="0.2">
      <c r="A64" s="106" t="s">
        <v>24</v>
      </c>
      <c r="B64" s="106"/>
      <c r="C64" s="106"/>
      <c r="D64" s="106"/>
      <c r="E64" s="106"/>
      <c r="F64" s="106"/>
      <c r="G64" s="106"/>
      <c r="H64" s="106"/>
      <c r="I64" s="106"/>
    </row>
    <row r="65" spans="1:10" x14ac:dyDescent="0.2">
      <c r="A65" s="106" t="s">
        <v>25</v>
      </c>
      <c r="B65" s="106"/>
      <c r="C65" s="106"/>
      <c r="D65" s="106"/>
      <c r="E65" s="106"/>
      <c r="F65" s="106"/>
      <c r="G65" s="106"/>
      <c r="H65" s="106"/>
      <c r="I65" s="106"/>
    </row>
    <row r="66" spans="1:10" x14ac:dyDescent="0.2">
      <c r="A66" s="106" t="s">
        <v>26</v>
      </c>
      <c r="B66" s="106"/>
      <c r="C66" s="106"/>
      <c r="D66" s="106"/>
      <c r="E66" s="106"/>
      <c r="F66" s="106"/>
      <c r="G66" s="106"/>
      <c r="H66" s="106"/>
      <c r="I66" s="106"/>
    </row>
    <row r="67" spans="1:10" ht="13.5" customHeight="1" x14ac:dyDescent="0.2">
      <c r="A67" s="112" t="s">
        <v>103</v>
      </c>
      <c r="B67" s="111"/>
      <c r="C67" s="111"/>
      <c r="D67" s="111"/>
      <c r="E67" s="111"/>
      <c r="F67" s="111"/>
      <c r="G67" s="111"/>
      <c r="H67" s="111"/>
      <c r="I67" s="111"/>
    </row>
    <row r="68" spans="1:10" x14ac:dyDescent="0.2">
      <c r="A68" s="43" t="s">
        <v>27</v>
      </c>
      <c r="B68" s="44"/>
      <c r="C68" s="44"/>
      <c r="D68" s="44"/>
      <c r="E68" s="44"/>
      <c r="F68" s="44"/>
      <c r="G68" s="44"/>
      <c r="H68" s="44"/>
      <c r="I68" s="44"/>
    </row>
    <row r="69" spans="1:10" x14ac:dyDescent="0.2">
      <c r="A69" s="106" t="str">
        <f>"注５：入札金額算定においては，力率は"&amp;TEXT(D48,"#%")&amp;"とする。"</f>
        <v>注５：入札金額算定においては，力率は85%とする。</v>
      </c>
      <c r="B69" s="106"/>
      <c r="C69" s="106"/>
      <c r="D69" s="106"/>
      <c r="E69" s="106"/>
      <c r="F69" s="106"/>
      <c r="G69" s="106"/>
      <c r="H69" s="106"/>
      <c r="I69" s="106"/>
    </row>
    <row r="70" spans="1:10" x14ac:dyDescent="0.2">
      <c r="A70" s="106" t="s">
        <v>28</v>
      </c>
      <c r="B70" s="106"/>
      <c r="C70" s="106"/>
      <c r="D70" s="106"/>
      <c r="E70" s="106"/>
      <c r="F70" s="106"/>
      <c r="G70" s="106"/>
      <c r="H70" s="106"/>
      <c r="I70" s="106"/>
    </row>
    <row r="72" spans="1:10" x14ac:dyDescent="0.2">
      <c r="A72" s="45" t="s">
        <v>29</v>
      </c>
    </row>
    <row r="73" spans="1:10" x14ac:dyDescent="0.2">
      <c r="I73" s="56" t="s">
        <v>44</v>
      </c>
      <c r="J73" s="62" t="s">
        <v>57</v>
      </c>
    </row>
    <row r="74" spans="1:10" ht="21" x14ac:dyDescent="0.2">
      <c r="D74" s="4" t="s">
        <v>69</v>
      </c>
    </row>
    <row r="76" spans="1:10" x14ac:dyDescent="0.2">
      <c r="A76" s="3" t="s">
        <v>67</v>
      </c>
      <c r="G76" s="5" t="s">
        <v>7</v>
      </c>
      <c r="H76" s="6"/>
      <c r="I76" s="5"/>
    </row>
    <row r="77" spans="1:10" x14ac:dyDescent="0.2">
      <c r="A77" s="3" t="s">
        <v>63</v>
      </c>
      <c r="G77" s="38"/>
      <c r="H77" s="57"/>
      <c r="I77" s="38"/>
    </row>
    <row r="78" spans="1:10" x14ac:dyDescent="0.2">
      <c r="A78" s="3" t="s">
        <v>61</v>
      </c>
      <c r="G78" s="38"/>
      <c r="H78" s="57"/>
      <c r="I78" s="38"/>
    </row>
    <row r="79" spans="1:10" ht="13.5" thickBot="1" x14ac:dyDescent="0.25">
      <c r="G79" s="38"/>
      <c r="H79" s="57"/>
      <c r="I79" s="38"/>
    </row>
    <row r="80" spans="1:10" ht="18.75" customHeight="1" x14ac:dyDescent="0.2">
      <c r="A80" s="174" t="s">
        <v>8</v>
      </c>
      <c r="B80" s="176" t="s">
        <v>9</v>
      </c>
      <c r="C80" s="177"/>
      <c r="D80" s="177"/>
      <c r="E80" s="178"/>
      <c r="F80" s="107" t="s">
        <v>10</v>
      </c>
      <c r="G80" s="108"/>
      <c r="H80" s="109"/>
      <c r="I80" s="179" t="s">
        <v>5</v>
      </c>
    </row>
    <row r="81" spans="1:14" ht="18.75" customHeight="1" x14ac:dyDescent="0.2">
      <c r="A81" s="175"/>
      <c r="B81" s="7" t="s">
        <v>6</v>
      </c>
      <c r="C81" s="8" t="s">
        <v>11</v>
      </c>
      <c r="D81" s="9" t="s">
        <v>4</v>
      </c>
      <c r="E81" s="10" t="s">
        <v>9</v>
      </c>
      <c r="F81" s="7" t="s">
        <v>12</v>
      </c>
      <c r="G81" s="8" t="s">
        <v>11</v>
      </c>
      <c r="H81" s="10" t="s">
        <v>10</v>
      </c>
      <c r="I81" s="180"/>
    </row>
    <row r="82" spans="1:14" ht="18.75" customHeight="1" x14ac:dyDescent="0.2">
      <c r="A82" s="175"/>
      <c r="B82" s="12" t="s">
        <v>30</v>
      </c>
      <c r="C82" s="13" t="s">
        <v>14</v>
      </c>
      <c r="D82" s="14" t="s">
        <v>31</v>
      </c>
      <c r="E82" s="15" t="s">
        <v>16</v>
      </c>
      <c r="F82" s="12" t="s">
        <v>32</v>
      </c>
      <c r="G82" s="13" t="s">
        <v>18</v>
      </c>
      <c r="H82" s="15" t="s">
        <v>16</v>
      </c>
      <c r="I82" s="11" t="s">
        <v>16</v>
      </c>
      <c r="L82" s="3" t="s">
        <v>101</v>
      </c>
    </row>
    <row r="83" spans="1:14" ht="36" customHeight="1" x14ac:dyDescent="0.2">
      <c r="A83" s="175"/>
      <c r="B83" s="16" t="s">
        <v>33</v>
      </c>
      <c r="C83" s="17" t="s">
        <v>34</v>
      </c>
      <c r="D83" s="18" t="s">
        <v>35</v>
      </c>
      <c r="E83" s="19" t="s">
        <v>102</v>
      </c>
      <c r="F83" s="16" t="s">
        <v>47</v>
      </c>
      <c r="G83" s="17" t="s">
        <v>48</v>
      </c>
      <c r="H83" s="20" t="s">
        <v>49</v>
      </c>
      <c r="I83" s="21" t="s">
        <v>50</v>
      </c>
      <c r="L83" s="3" t="s">
        <v>9</v>
      </c>
      <c r="M83" s="3" t="s">
        <v>10</v>
      </c>
    </row>
    <row r="84" spans="1:14" ht="17.5" customHeight="1" x14ac:dyDescent="0.2">
      <c r="A84" s="22" t="e">
        <f>A48</f>
        <v>#REF!</v>
      </c>
      <c r="B84" s="64" t="e">
        <f>#REF!</f>
        <v>#REF!</v>
      </c>
      <c r="C84" s="24" t="e">
        <f>C48</f>
        <v>#REF!</v>
      </c>
      <c r="D84" s="25">
        <v>0.85</v>
      </c>
      <c r="E84" s="26" t="e">
        <f t="shared" ref="E84:E95" si="21">ROUNDDOWN(B84*C84*(1.85-D84),)</f>
        <v>#REF!</v>
      </c>
      <c r="F84" s="23" t="e">
        <f>#REF!</f>
        <v>#REF!</v>
      </c>
      <c r="G84" s="24" t="e">
        <f t="shared" ref="G84:G95" si="22">G48</f>
        <v>#REF!</v>
      </c>
      <c r="H84" s="26" t="e">
        <f>ROUNDDOWN(F84*G84,2)</f>
        <v>#REF!</v>
      </c>
      <c r="I84" s="27" t="e">
        <f t="shared" ref="I84:I95" si="23">ROUNDDOWN(SUM(E84,H84),0)</f>
        <v>#REF!</v>
      </c>
      <c r="L84" s="103" t="e">
        <f>ROUNDDOWN(E84,0)</f>
        <v>#REF!</v>
      </c>
      <c r="M84" s="103" t="e">
        <f>ROUND(H84,0)</f>
        <v>#REF!</v>
      </c>
    </row>
    <row r="85" spans="1:14" ht="17.5" customHeight="1" x14ac:dyDescent="0.2">
      <c r="A85" s="22" t="e">
        <f t="shared" ref="A85:A95" si="24">A49</f>
        <v>#REF!</v>
      </c>
      <c r="B85" s="64" t="e">
        <f t="shared" ref="B85:C95" si="25">B84</f>
        <v>#REF!</v>
      </c>
      <c r="C85" s="24" t="e">
        <f t="shared" si="25"/>
        <v>#REF!</v>
      </c>
      <c r="D85" s="25">
        <v>0.85</v>
      </c>
      <c r="E85" s="26" t="e">
        <f t="shared" si="21"/>
        <v>#REF!</v>
      </c>
      <c r="F85" s="23" t="e">
        <f>#REF!</f>
        <v>#REF!</v>
      </c>
      <c r="G85" s="24" t="e">
        <f t="shared" si="22"/>
        <v>#REF!</v>
      </c>
      <c r="H85" s="26" t="e">
        <f t="shared" ref="H85:H95" si="26">ROUNDDOWN(F85*G85,2)</f>
        <v>#REF!</v>
      </c>
      <c r="I85" s="27" t="e">
        <f t="shared" si="23"/>
        <v>#REF!</v>
      </c>
      <c r="L85" s="103" t="e">
        <f t="shared" ref="L85:L95" si="27">ROUNDDOWN(E85,0)</f>
        <v>#REF!</v>
      </c>
      <c r="M85" s="103" t="e">
        <f t="shared" ref="M85:M95" si="28">ROUND(H85,0)</f>
        <v>#REF!</v>
      </c>
    </row>
    <row r="86" spans="1:14" ht="17.5" customHeight="1" x14ac:dyDescent="0.2">
      <c r="A86" s="22" t="e">
        <f t="shared" si="24"/>
        <v>#REF!</v>
      </c>
      <c r="B86" s="64" t="e">
        <f t="shared" si="25"/>
        <v>#REF!</v>
      </c>
      <c r="C86" s="24" t="e">
        <f t="shared" si="25"/>
        <v>#REF!</v>
      </c>
      <c r="D86" s="25">
        <v>0.85</v>
      </c>
      <c r="E86" s="26" t="e">
        <f t="shared" si="21"/>
        <v>#REF!</v>
      </c>
      <c r="F86" s="23" t="e">
        <f>#REF!</f>
        <v>#REF!</v>
      </c>
      <c r="G86" s="24" t="e">
        <f t="shared" si="22"/>
        <v>#REF!</v>
      </c>
      <c r="H86" s="26" t="e">
        <f t="shared" si="26"/>
        <v>#REF!</v>
      </c>
      <c r="I86" s="27" t="e">
        <f t="shared" si="23"/>
        <v>#REF!</v>
      </c>
      <c r="L86" s="103" t="e">
        <f t="shared" si="27"/>
        <v>#REF!</v>
      </c>
      <c r="M86" s="103" t="e">
        <f t="shared" si="28"/>
        <v>#REF!</v>
      </c>
    </row>
    <row r="87" spans="1:14" ht="17.5" customHeight="1" x14ac:dyDescent="0.2">
      <c r="A87" s="22" t="e">
        <f t="shared" si="24"/>
        <v>#REF!</v>
      </c>
      <c r="B87" s="64" t="e">
        <f t="shared" si="25"/>
        <v>#REF!</v>
      </c>
      <c r="C87" s="24" t="e">
        <f t="shared" si="25"/>
        <v>#REF!</v>
      </c>
      <c r="D87" s="25">
        <v>0.85</v>
      </c>
      <c r="E87" s="26" t="e">
        <f t="shared" si="21"/>
        <v>#REF!</v>
      </c>
      <c r="F87" s="23" t="e">
        <f>#REF!</f>
        <v>#REF!</v>
      </c>
      <c r="G87" s="24" t="e">
        <f t="shared" si="22"/>
        <v>#REF!</v>
      </c>
      <c r="H87" s="26" t="e">
        <f t="shared" si="26"/>
        <v>#REF!</v>
      </c>
      <c r="I87" s="27" t="e">
        <f t="shared" si="23"/>
        <v>#REF!</v>
      </c>
      <c r="L87" s="103" t="e">
        <f t="shared" si="27"/>
        <v>#REF!</v>
      </c>
      <c r="M87" s="103" t="e">
        <f t="shared" si="28"/>
        <v>#REF!</v>
      </c>
    </row>
    <row r="88" spans="1:14" ht="17.5" customHeight="1" x14ac:dyDescent="0.2">
      <c r="A88" s="22" t="e">
        <f t="shared" si="24"/>
        <v>#REF!</v>
      </c>
      <c r="B88" s="64" t="e">
        <f t="shared" si="25"/>
        <v>#REF!</v>
      </c>
      <c r="C88" s="24" t="e">
        <f t="shared" si="25"/>
        <v>#REF!</v>
      </c>
      <c r="D88" s="25">
        <v>0.85</v>
      </c>
      <c r="E88" s="26" t="e">
        <f t="shared" si="21"/>
        <v>#REF!</v>
      </c>
      <c r="F88" s="23" t="e">
        <f>#REF!</f>
        <v>#REF!</v>
      </c>
      <c r="G88" s="24" t="e">
        <f t="shared" si="22"/>
        <v>#REF!</v>
      </c>
      <c r="H88" s="26" t="e">
        <f t="shared" si="26"/>
        <v>#REF!</v>
      </c>
      <c r="I88" s="27" t="e">
        <f t="shared" si="23"/>
        <v>#REF!</v>
      </c>
      <c r="L88" s="103" t="e">
        <f t="shared" si="27"/>
        <v>#REF!</v>
      </c>
      <c r="M88" s="103" t="e">
        <f t="shared" si="28"/>
        <v>#REF!</v>
      </c>
    </row>
    <row r="89" spans="1:14" ht="17.5" customHeight="1" thickBot="1" x14ac:dyDescent="0.25">
      <c r="A89" s="22" t="e">
        <f t="shared" si="24"/>
        <v>#REF!</v>
      </c>
      <c r="B89" s="64" t="e">
        <f t="shared" si="25"/>
        <v>#REF!</v>
      </c>
      <c r="C89" s="24" t="e">
        <f t="shared" si="25"/>
        <v>#REF!</v>
      </c>
      <c r="D89" s="25">
        <v>0.85</v>
      </c>
      <c r="E89" s="26" t="e">
        <f t="shared" si="21"/>
        <v>#REF!</v>
      </c>
      <c r="F89" s="23" t="e">
        <f>#REF!</f>
        <v>#REF!</v>
      </c>
      <c r="G89" s="24" t="e">
        <f t="shared" si="22"/>
        <v>#REF!</v>
      </c>
      <c r="H89" s="26" t="e">
        <f t="shared" si="26"/>
        <v>#REF!</v>
      </c>
      <c r="I89" s="27" t="e">
        <f t="shared" si="23"/>
        <v>#REF!</v>
      </c>
      <c r="J89" s="113"/>
      <c r="K89" s="114" t="e">
        <f>SUM(I84:I89)</f>
        <v>#REF!</v>
      </c>
      <c r="L89" s="103" t="e">
        <f t="shared" si="27"/>
        <v>#REF!</v>
      </c>
      <c r="M89" s="103" t="e">
        <f t="shared" si="28"/>
        <v>#REF!</v>
      </c>
    </row>
    <row r="90" spans="1:14" ht="17.5" customHeight="1" x14ac:dyDescent="0.2">
      <c r="A90" s="22" t="e">
        <f t="shared" si="24"/>
        <v>#REF!</v>
      </c>
      <c r="B90" s="64" t="e">
        <f t="shared" si="25"/>
        <v>#REF!</v>
      </c>
      <c r="C90" s="24" t="e">
        <f t="shared" si="25"/>
        <v>#REF!</v>
      </c>
      <c r="D90" s="25">
        <v>0.85</v>
      </c>
      <c r="E90" s="26" t="e">
        <f t="shared" si="21"/>
        <v>#REF!</v>
      </c>
      <c r="F90" s="23" t="e">
        <f>#REF!</f>
        <v>#REF!</v>
      </c>
      <c r="G90" s="24" t="e">
        <f t="shared" si="22"/>
        <v>#REF!</v>
      </c>
      <c r="H90" s="26" t="e">
        <f t="shared" si="26"/>
        <v>#REF!</v>
      </c>
      <c r="I90" s="27" t="e">
        <f t="shared" si="23"/>
        <v>#REF!</v>
      </c>
      <c r="L90" s="103" t="e">
        <f t="shared" si="27"/>
        <v>#REF!</v>
      </c>
      <c r="M90" s="103" t="e">
        <f t="shared" si="28"/>
        <v>#REF!</v>
      </c>
    </row>
    <row r="91" spans="1:14" ht="17.5" customHeight="1" x14ac:dyDescent="0.2">
      <c r="A91" s="22" t="e">
        <f t="shared" si="24"/>
        <v>#REF!</v>
      </c>
      <c r="B91" s="64" t="e">
        <f t="shared" si="25"/>
        <v>#REF!</v>
      </c>
      <c r="C91" s="24" t="e">
        <f t="shared" si="25"/>
        <v>#REF!</v>
      </c>
      <c r="D91" s="25">
        <v>0.85</v>
      </c>
      <c r="E91" s="26" t="e">
        <f t="shared" si="21"/>
        <v>#REF!</v>
      </c>
      <c r="F91" s="23" t="e">
        <f>#REF!</f>
        <v>#REF!</v>
      </c>
      <c r="G91" s="24" t="e">
        <f t="shared" si="22"/>
        <v>#REF!</v>
      </c>
      <c r="H91" s="26" t="e">
        <f t="shared" si="26"/>
        <v>#REF!</v>
      </c>
      <c r="I91" s="27" t="e">
        <f t="shared" si="23"/>
        <v>#REF!</v>
      </c>
      <c r="L91" s="103" t="e">
        <f t="shared" si="27"/>
        <v>#REF!</v>
      </c>
      <c r="M91" s="103" t="e">
        <f t="shared" si="28"/>
        <v>#REF!</v>
      </c>
    </row>
    <row r="92" spans="1:14" ht="17.5" customHeight="1" x14ac:dyDescent="0.2">
      <c r="A92" s="22" t="e">
        <f t="shared" si="24"/>
        <v>#REF!</v>
      </c>
      <c r="B92" s="64" t="e">
        <f t="shared" si="25"/>
        <v>#REF!</v>
      </c>
      <c r="C92" s="24" t="e">
        <f t="shared" si="25"/>
        <v>#REF!</v>
      </c>
      <c r="D92" s="25">
        <v>0.85</v>
      </c>
      <c r="E92" s="26" t="e">
        <f t="shared" si="21"/>
        <v>#REF!</v>
      </c>
      <c r="F92" s="23" t="e">
        <f>#REF!</f>
        <v>#REF!</v>
      </c>
      <c r="G92" s="24" t="e">
        <f t="shared" si="22"/>
        <v>#REF!</v>
      </c>
      <c r="H92" s="26" t="e">
        <f t="shared" si="26"/>
        <v>#REF!</v>
      </c>
      <c r="I92" s="27" t="e">
        <f t="shared" si="23"/>
        <v>#REF!</v>
      </c>
      <c r="L92" s="103" t="e">
        <f t="shared" si="27"/>
        <v>#REF!</v>
      </c>
      <c r="M92" s="103" t="e">
        <f t="shared" si="28"/>
        <v>#REF!</v>
      </c>
    </row>
    <row r="93" spans="1:14" ht="17.5" customHeight="1" x14ac:dyDescent="0.2">
      <c r="A93" s="22" t="e">
        <f t="shared" si="24"/>
        <v>#REF!</v>
      </c>
      <c r="B93" s="64" t="e">
        <f t="shared" si="25"/>
        <v>#REF!</v>
      </c>
      <c r="C93" s="24" t="e">
        <f t="shared" si="25"/>
        <v>#REF!</v>
      </c>
      <c r="D93" s="25">
        <v>0.85</v>
      </c>
      <c r="E93" s="26" t="e">
        <f t="shared" si="21"/>
        <v>#REF!</v>
      </c>
      <c r="F93" s="23" t="e">
        <f>#REF!</f>
        <v>#REF!</v>
      </c>
      <c r="G93" s="24" t="e">
        <f t="shared" si="22"/>
        <v>#REF!</v>
      </c>
      <c r="H93" s="26" t="e">
        <f t="shared" si="26"/>
        <v>#REF!</v>
      </c>
      <c r="I93" s="27" t="e">
        <f t="shared" si="23"/>
        <v>#REF!</v>
      </c>
      <c r="L93" s="103" t="e">
        <f t="shared" si="27"/>
        <v>#REF!</v>
      </c>
      <c r="M93" s="103" t="e">
        <f t="shared" si="28"/>
        <v>#REF!</v>
      </c>
    </row>
    <row r="94" spans="1:14" ht="17.5" customHeight="1" x14ac:dyDescent="0.2">
      <c r="A94" s="22" t="e">
        <f t="shared" si="24"/>
        <v>#REF!</v>
      </c>
      <c r="B94" s="64" t="e">
        <f t="shared" si="25"/>
        <v>#REF!</v>
      </c>
      <c r="C94" s="24" t="e">
        <f t="shared" si="25"/>
        <v>#REF!</v>
      </c>
      <c r="D94" s="25">
        <v>0.85</v>
      </c>
      <c r="E94" s="26" t="e">
        <f t="shared" si="21"/>
        <v>#REF!</v>
      </c>
      <c r="F94" s="23" t="e">
        <f>#REF!</f>
        <v>#REF!</v>
      </c>
      <c r="G94" s="24" t="e">
        <f t="shared" si="22"/>
        <v>#REF!</v>
      </c>
      <c r="H94" s="26" t="e">
        <f t="shared" si="26"/>
        <v>#REF!</v>
      </c>
      <c r="I94" s="27" t="e">
        <f t="shared" si="23"/>
        <v>#REF!</v>
      </c>
      <c r="L94" s="103" t="e">
        <f t="shared" si="27"/>
        <v>#REF!</v>
      </c>
      <c r="M94" s="103" t="e">
        <f t="shared" si="28"/>
        <v>#REF!</v>
      </c>
    </row>
    <row r="95" spans="1:14" ht="17.5" customHeight="1" thickBot="1" x14ac:dyDescent="0.25">
      <c r="A95" s="28" t="e">
        <f t="shared" si="24"/>
        <v>#REF!</v>
      </c>
      <c r="B95" s="64" t="e">
        <f t="shared" si="25"/>
        <v>#REF!</v>
      </c>
      <c r="C95" s="24" t="e">
        <f t="shared" si="25"/>
        <v>#REF!</v>
      </c>
      <c r="D95" s="29">
        <v>0.85</v>
      </c>
      <c r="E95" s="26" t="e">
        <f t="shared" si="21"/>
        <v>#REF!</v>
      </c>
      <c r="F95" s="23" t="e">
        <f>#REF!</f>
        <v>#REF!</v>
      </c>
      <c r="G95" s="24" t="e">
        <f t="shared" si="22"/>
        <v>#REF!</v>
      </c>
      <c r="H95" s="26" t="e">
        <f t="shared" si="26"/>
        <v>#REF!</v>
      </c>
      <c r="I95" s="27" t="e">
        <f t="shared" si="23"/>
        <v>#REF!</v>
      </c>
      <c r="J95" s="113"/>
      <c r="K95" s="114" t="e">
        <f>SUM(I90:I95)</f>
        <v>#REF!</v>
      </c>
      <c r="L95" s="103" t="e">
        <f t="shared" si="27"/>
        <v>#REF!</v>
      </c>
      <c r="M95" s="103" t="e">
        <f t="shared" si="28"/>
        <v>#REF!</v>
      </c>
    </row>
    <row r="96" spans="1:14" ht="17.5" customHeight="1" thickBot="1" x14ac:dyDescent="0.25">
      <c r="A96" s="30" t="s">
        <v>22</v>
      </c>
      <c r="B96" s="31"/>
      <c r="C96" s="32"/>
      <c r="D96" s="32"/>
      <c r="E96" s="33"/>
      <c r="F96" s="34" t="e">
        <f>SUM(F84:F95)</f>
        <v>#REF!</v>
      </c>
      <c r="G96" s="32"/>
      <c r="H96" s="33"/>
      <c r="I96" s="35" t="e">
        <f>SUM(I84:I95)</f>
        <v>#REF!</v>
      </c>
      <c r="J96" s="36" t="s">
        <v>23</v>
      </c>
      <c r="L96" s="59" t="e">
        <f>SUM(L84:L95)</f>
        <v>#REF!</v>
      </c>
      <c r="M96" s="59" t="e">
        <f>SUM(M84:M95)</f>
        <v>#REF!</v>
      </c>
      <c r="N96" s="104" t="e">
        <f>SUM(L96:M96)</f>
        <v>#REF!</v>
      </c>
    </row>
    <row r="97" spans="1:10" ht="17.5" customHeight="1" thickBot="1" x14ac:dyDescent="0.25">
      <c r="A97" s="37"/>
      <c r="B97" s="38"/>
      <c r="C97" s="38"/>
      <c r="D97" s="38"/>
      <c r="E97" s="38"/>
      <c r="F97" s="38"/>
      <c r="G97" s="38"/>
      <c r="H97" s="39"/>
      <c r="I97" s="39"/>
    </row>
    <row r="98" spans="1:10" ht="17.5" customHeight="1" thickTop="1" thickBot="1" x14ac:dyDescent="0.25">
      <c r="F98" s="172" t="s">
        <v>70</v>
      </c>
      <c r="G98" s="173"/>
      <c r="H98" s="40" t="s">
        <v>99</v>
      </c>
      <c r="I98" s="41" t="e">
        <f>ROUND(I96/110*100,0)</f>
        <v>#REF!</v>
      </c>
    </row>
    <row r="99" spans="1:10" ht="18.75" customHeight="1" thickTop="1" x14ac:dyDescent="0.2">
      <c r="G99" s="110"/>
      <c r="H99" s="110"/>
      <c r="I99" s="42"/>
    </row>
    <row r="100" spans="1:10" x14ac:dyDescent="0.2">
      <c r="A100" s="106" t="s">
        <v>24</v>
      </c>
      <c r="B100" s="106"/>
      <c r="C100" s="106"/>
      <c r="D100" s="106"/>
      <c r="E100" s="106"/>
      <c r="F100" s="106"/>
      <c r="G100" s="106"/>
      <c r="H100" s="106"/>
      <c r="I100" s="106"/>
    </row>
    <row r="101" spans="1:10" x14ac:dyDescent="0.2">
      <c r="A101" s="106" t="s">
        <v>25</v>
      </c>
      <c r="B101" s="106"/>
      <c r="C101" s="106"/>
      <c r="D101" s="106"/>
      <c r="E101" s="106"/>
      <c r="F101" s="106"/>
      <c r="G101" s="106"/>
      <c r="H101" s="106"/>
      <c r="I101" s="106"/>
    </row>
    <row r="102" spans="1:10" x14ac:dyDescent="0.2">
      <c r="A102" s="106" t="s">
        <v>26</v>
      </c>
      <c r="B102" s="106"/>
      <c r="C102" s="106"/>
      <c r="D102" s="106"/>
      <c r="E102" s="106"/>
      <c r="F102" s="106"/>
      <c r="G102" s="106"/>
      <c r="H102" s="106"/>
      <c r="I102" s="106"/>
    </row>
    <row r="103" spans="1:10" ht="13.5" customHeight="1" x14ac:dyDescent="0.2">
      <c r="A103" s="112" t="s">
        <v>103</v>
      </c>
      <c r="B103" s="111"/>
      <c r="C103" s="111"/>
      <c r="D103" s="111"/>
      <c r="E103" s="111"/>
      <c r="F103" s="111"/>
      <c r="G103" s="111"/>
      <c r="H103" s="111"/>
      <c r="I103" s="111"/>
    </row>
    <row r="104" spans="1:10" x14ac:dyDescent="0.2">
      <c r="A104" s="43" t="s">
        <v>27</v>
      </c>
      <c r="B104" s="44"/>
      <c r="C104" s="44"/>
      <c r="D104" s="44"/>
      <c r="E104" s="44"/>
      <c r="F104" s="44"/>
      <c r="G104" s="44"/>
      <c r="H104" s="44"/>
      <c r="I104" s="44"/>
    </row>
    <row r="105" spans="1:10" x14ac:dyDescent="0.2">
      <c r="A105" s="106" t="str">
        <f>"注５：入札金額算定においては，力率は"&amp;TEXT(D84,"#%")&amp;"とする。"</f>
        <v>注５：入札金額算定においては，力率は85%とする。</v>
      </c>
      <c r="B105" s="106"/>
      <c r="C105" s="106"/>
      <c r="D105" s="106"/>
      <c r="E105" s="106"/>
      <c r="F105" s="106"/>
      <c r="G105" s="106"/>
      <c r="H105" s="106"/>
      <c r="I105" s="106"/>
    </row>
    <row r="106" spans="1:10" x14ac:dyDescent="0.2">
      <c r="A106" s="106" t="s">
        <v>28</v>
      </c>
      <c r="B106" s="106"/>
      <c r="C106" s="106"/>
      <c r="D106" s="106"/>
      <c r="E106" s="106"/>
      <c r="F106" s="106"/>
      <c r="G106" s="106"/>
      <c r="H106" s="106"/>
      <c r="I106" s="106"/>
    </row>
    <row r="108" spans="1:10" x14ac:dyDescent="0.2">
      <c r="A108" s="45" t="s">
        <v>29</v>
      </c>
    </row>
    <row r="109" spans="1:10" x14ac:dyDescent="0.2">
      <c r="I109" s="56" t="s">
        <v>44</v>
      </c>
      <c r="J109" s="62" t="s">
        <v>58</v>
      </c>
    </row>
    <row r="110" spans="1:10" ht="21" x14ac:dyDescent="0.2">
      <c r="D110" s="4" t="s">
        <v>69</v>
      </c>
    </row>
    <row r="112" spans="1:10" x14ac:dyDescent="0.2">
      <c r="A112" s="3" t="s">
        <v>67</v>
      </c>
      <c r="G112" s="5" t="s">
        <v>7</v>
      </c>
      <c r="H112" s="6"/>
      <c r="I112" s="5"/>
    </row>
    <row r="113" spans="1:11" x14ac:dyDescent="0.2">
      <c r="A113" s="3" t="s">
        <v>64</v>
      </c>
      <c r="G113" s="38"/>
      <c r="H113" s="57"/>
      <c r="I113" s="38"/>
    </row>
    <row r="114" spans="1:11" x14ac:dyDescent="0.2">
      <c r="A114" s="3" t="s">
        <v>61</v>
      </c>
      <c r="G114" s="38"/>
      <c r="H114" s="57"/>
      <c r="I114" s="38"/>
    </row>
    <row r="115" spans="1:11" ht="13.5" thickBot="1" x14ac:dyDescent="0.25"/>
    <row r="116" spans="1:11" ht="18.75" customHeight="1" x14ac:dyDescent="0.2">
      <c r="A116" s="174" t="s">
        <v>8</v>
      </c>
      <c r="B116" s="176" t="s">
        <v>9</v>
      </c>
      <c r="C116" s="177"/>
      <c r="D116" s="177"/>
      <c r="E116" s="178"/>
      <c r="F116" s="107" t="s">
        <v>10</v>
      </c>
      <c r="G116" s="108"/>
      <c r="H116" s="109"/>
      <c r="I116" s="179" t="s">
        <v>5</v>
      </c>
    </row>
    <row r="117" spans="1:11" ht="18.75" customHeight="1" x14ac:dyDescent="0.2">
      <c r="A117" s="175"/>
      <c r="B117" s="7" t="s">
        <v>6</v>
      </c>
      <c r="C117" s="8" t="s">
        <v>11</v>
      </c>
      <c r="D117" s="9" t="s">
        <v>4</v>
      </c>
      <c r="E117" s="10" t="s">
        <v>9</v>
      </c>
      <c r="F117" s="7" t="s">
        <v>12</v>
      </c>
      <c r="G117" s="8" t="s">
        <v>11</v>
      </c>
      <c r="H117" s="10" t="s">
        <v>10</v>
      </c>
      <c r="I117" s="180"/>
    </row>
    <row r="118" spans="1:11" ht="18.75" customHeight="1" x14ac:dyDescent="0.2">
      <c r="A118" s="175"/>
      <c r="B118" s="12" t="s">
        <v>30</v>
      </c>
      <c r="C118" s="13" t="s">
        <v>14</v>
      </c>
      <c r="D118" s="14" t="s">
        <v>31</v>
      </c>
      <c r="E118" s="15" t="s">
        <v>16</v>
      </c>
      <c r="F118" s="12" t="s">
        <v>32</v>
      </c>
      <c r="G118" s="13" t="s">
        <v>18</v>
      </c>
      <c r="H118" s="15" t="s">
        <v>16</v>
      </c>
      <c r="I118" s="11" t="s">
        <v>16</v>
      </c>
    </row>
    <row r="119" spans="1:11" ht="36" customHeight="1" x14ac:dyDescent="0.2">
      <c r="A119" s="175"/>
      <c r="B119" s="16" t="s">
        <v>33</v>
      </c>
      <c r="C119" s="17" t="s">
        <v>34</v>
      </c>
      <c r="D119" s="18" t="s">
        <v>35</v>
      </c>
      <c r="E119" s="19" t="s">
        <v>46</v>
      </c>
      <c r="F119" s="16" t="s">
        <v>47</v>
      </c>
      <c r="G119" s="17" t="s">
        <v>48</v>
      </c>
      <c r="H119" s="20" t="s">
        <v>49</v>
      </c>
      <c r="I119" s="21" t="s">
        <v>50</v>
      </c>
    </row>
    <row r="120" spans="1:11" ht="17.5" customHeight="1" x14ac:dyDescent="0.2">
      <c r="A120" s="22" t="e">
        <f>A84</f>
        <v>#REF!</v>
      </c>
      <c r="B120" s="64" t="e">
        <f>#REF!</f>
        <v>#REF!</v>
      </c>
      <c r="C120" s="24" t="e">
        <f>C84</f>
        <v>#REF!</v>
      </c>
      <c r="D120" s="25">
        <v>0.85</v>
      </c>
      <c r="E120" s="26" t="e">
        <f>ROUNDDOWN(B120*C120*(1.85-D120),2)</f>
        <v>#REF!</v>
      </c>
      <c r="F120" s="23" t="e">
        <f>#REF!</f>
        <v>#REF!</v>
      </c>
      <c r="G120" s="24" t="e">
        <f t="shared" ref="G120:G131" si="29">G84</f>
        <v>#REF!</v>
      </c>
      <c r="H120" s="26" t="e">
        <f>ROUNDDOWN(F120*G120,2)</f>
        <v>#REF!</v>
      </c>
      <c r="I120" s="27" t="e">
        <f t="shared" ref="I120:I131" si="30">ROUNDDOWN(SUM(E120,H120),0)</f>
        <v>#REF!</v>
      </c>
    </row>
    <row r="121" spans="1:11" ht="17.5" customHeight="1" x14ac:dyDescent="0.2">
      <c r="A121" s="22" t="e">
        <f t="shared" ref="A121:A131" si="31">A85</f>
        <v>#REF!</v>
      </c>
      <c r="B121" s="64" t="e">
        <f t="shared" ref="B121:C131" si="32">B120</f>
        <v>#REF!</v>
      </c>
      <c r="C121" s="24" t="e">
        <f t="shared" si="32"/>
        <v>#REF!</v>
      </c>
      <c r="D121" s="25">
        <v>0.85</v>
      </c>
      <c r="E121" s="26" t="e">
        <f t="shared" ref="E121:E131" si="33">ROUNDDOWN(B121*C121*(1.85-D121),2)</f>
        <v>#REF!</v>
      </c>
      <c r="F121" s="23" t="e">
        <f>#REF!</f>
        <v>#REF!</v>
      </c>
      <c r="G121" s="24" t="e">
        <f t="shared" si="29"/>
        <v>#REF!</v>
      </c>
      <c r="H121" s="26" t="e">
        <f t="shared" ref="H121:H131" si="34">ROUNDDOWN(F121*G121,2)</f>
        <v>#REF!</v>
      </c>
      <c r="I121" s="27" t="e">
        <f t="shared" si="30"/>
        <v>#REF!</v>
      </c>
    </row>
    <row r="122" spans="1:11" ht="17.5" customHeight="1" x14ac:dyDescent="0.2">
      <c r="A122" s="22" t="e">
        <f t="shared" si="31"/>
        <v>#REF!</v>
      </c>
      <c r="B122" s="64" t="e">
        <f t="shared" si="32"/>
        <v>#REF!</v>
      </c>
      <c r="C122" s="24" t="e">
        <f t="shared" si="32"/>
        <v>#REF!</v>
      </c>
      <c r="D122" s="25">
        <v>0.85</v>
      </c>
      <c r="E122" s="26" t="e">
        <f t="shared" si="33"/>
        <v>#REF!</v>
      </c>
      <c r="F122" s="23" t="e">
        <f>#REF!</f>
        <v>#REF!</v>
      </c>
      <c r="G122" s="24" t="e">
        <f t="shared" si="29"/>
        <v>#REF!</v>
      </c>
      <c r="H122" s="26" t="e">
        <f t="shared" si="34"/>
        <v>#REF!</v>
      </c>
      <c r="I122" s="27" t="e">
        <f t="shared" si="30"/>
        <v>#REF!</v>
      </c>
    </row>
    <row r="123" spans="1:11" ht="17.5" customHeight="1" x14ac:dyDescent="0.2">
      <c r="A123" s="22" t="e">
        <f t="shared" si="31"/>
        <v>#REF!</v>
      </c>
      <c r="B123" s="64" t="e">
        <f t="shared" si="32"/>
        <v>#REF!</v>
      </c>
      <c r="C123" s="24" t="e">
        <f t="shared" si="32"/>
        <v>#REF!</v>
      </c>
      <c r="D123" s="25">
        <v>0.85</v>
      </c>
      <c r="E123" s="26" t="e">
        <f t="shared" si="33"/>
        <v>#REF!</v>
      </c>
      <c r="F123" s="23" t="e">
        <f>#REF!</f>
        <v>#REF!</v>
      </c>
      <c r="G123" s="24" t="e">
        <f t="shared" si="29"/>
        <v>#REF!</v>
      </c>
      <c r="H123" s="26" t="e">
        <f t="shared" si="34"/>
        <v>#REF!</v>
      </c>
      <c r="I123" s="27" t="e">
        <f t="shared" si="30"/>
        <v>#REF!</v>
      </c>
    </row>
    <row r="124" spans="1:11" ht="17.5" customHeight="1" x14ac:dyDescent="0.2">
      <c r="A124" s="22" t="e">
        <f t="shared" si="31"/>
        <v>#REF!</v>
      </c>
      <c r="B124" s="64" t="e">
        <f t="shared" si="32"/>
        <v>#REF!</v>
      </c>
      <c r="C124" s="24" t="e">
        <f t="shared" si="32"/>
        <v>#REF!</v>
      </c>
      <c r="D124" s="25">
        <v>0.85</v>
      </c>
      <c r="E124" s="26" t="e">
        <f t="shared" si="33"/>
        <v>#REF!</v>
      </c>
      <c r="F124" s="23" t="e">
        <f>#REF!</f>
        <v>#REF!</v>
      </c>
      <c r="G124" s="24" t="e">
        <f t="shared" si="29"/>
        <v>#REF!</v>
      </c>
      <c r="H124" s="26" t="e">
        <f t="shared" si="34"/>
        <v>#REF!</v>
      </c>
      <c r="I124" s="27" t="e">
        <f t="shared" si="30"/>
        <v>#REF!</v>
      </c>
    </row>
    <row r="125" spans="1:11" ht="17.5" customHeight="1" thickBot="1" x14ac:dyDescent="0.25">
      <c r="A125" s="22" t="e">
        <f t="shared" si="31"/>
        <v>#REF!</v>
      </c>
      <c r="B125" s="64" t="e">
        <f t="shared" si="32"/>
        <v>#REF!</v>
      </c>
      <c r="C125" s="24" t="e">
        <f t="shared" si="32"/>
        <v>#REF!</v>
      </c>
      <c r="D125" s="25">
        <v>0.85</v>
      </c>
      <c r="E125" s="26" t="e">
        <f t="shared" si="33"/>
        <v>#REF!</v>
      </c>
      <c r="F125" s="23" t="e">
        <f>#REF!</f>
        <v>#REF!</v>
      </c>
      <c r="G125" s="24" t="e">
        <f t="shared" si="29"/>
        <v>#REF!</v>
      </c>
      <c r="H125" s="26" t="e">
        <f t="shared" si="34"/>
        <v>#REF!</v>
      </c>
      <c r="I125" s="27" t="e">
        <f t="shared" si="30"/>
        <v>#REF!</v>
      </c>
      <c r="J125" s="113"/>
      <c r="K125" s="114" t="e">
        <f>SUM(I120:I125)</f>
        <v>#REF!</v>
      </c>
    </row>
    <row r="126" spans="1:11" ht="17.5" customHeight="1" x14ac:dyDescent="0.2">
      <c r="A126" s="22" t="e">
        <f t="shared" si="31"/>
        <v>#REF!</v>
      </c>
      <c r="B126" s="64" t="e">
        <f t="shared" si="32"/>
        <v>#REF!</v>
      </c>
      <c r="C126" s="24" t="e">
        <f t="shared" si="32"/>
        <v>#REF!</v>
      </c>
      <c r="D126" s="25">
        <v>0.85</v>
      </c>
      <c r="E126" s="26" t="e">
        <f t="shared" si="33"/>
        <v>#REF!</v>
      </c>
      <c r="F126" s="23" t="e">
        <f>#REF!</f>
        <v>#REF!</v>
      </c>
      <c r="G126" s="24" t="e">
        <f t="shared" si="29"/>
        <v>#REF!</v>
      </c>
      <c r="H126" s="26" t="e">
        <f t="shared" si="34"/>
        <v>#REF!</v>
      </c>
      <c r="I126" s="27" t="e">
        <f t="shared" si="30"/>
        <v>#REF!</v>
      </c>
    </row>
    <row r="127" spans="1:11" ht="17.5" customHeight="1" x14ac:dyDescent="0.2">
      <c r="A127" s="22" t="e">
        <f t="shared" si="31"/>
        <v>#REF!</v>
      </c>
      <c r="B127" s="64" t="e">
        <f t="shared" si="32"/>
        <v>#REF!</v>
      </c>
      <c r="C127" s="24" t="e">
        <f t="shared" si="32"/>
        <v>#REF!</v>
      </c>
      <c r="D127" s="25">
        <v>0.85</v>
      </c>
      <c r="E127" s="26" t="e">
        <f t="shared" si="33"/>
        <v>#REF!</v>
      </c>
      <c r="F127" s="23" t="e">
        <f>#REF!</f>
        <v>#REF!</v>
      </c>
      <c r="G127" s="24" t="e">
        <f t="shared" si="29"/>
        <v>#REF!</v>
      </c>
      <c r="H127" s="26" t="e">
        <f t="shared" si="34"/>
        <v>#REF!</v>
      </c>
      <c r="I127" s="27" t="e">
        <f t="shared" si="30"/>
        <v>#REF!</v>
      </c>
    </row>
    <row r="128" spans="1:11" ht="17.5" customHeight="1" x14ac:dyDescent="0.2">
      <c r="A128" s="22" t="e">
        <f t="shared" si="31"/>
        <v>#REF!</v>
      </c>
      <c r="B128" s="64" t="e">
        <f t="shared" si="32"/>
        <v>#REF!</v>
      </c>
      <c r="C128" s="24" t="e">
        <f t="shared" si="32"/>
        <v>#REF!</v>
      </c>
      <c r="D128" s="25">
        <v>0.85</v>
      </c>
      <c r="E128" s="26" t="e">
        <f t="shared" si="33"/>
        <v>#REF!</v>
      </c>
      <c r="F128" s="23" t="e">
        <f>#REF!</f>
        <v>#REF!</v>
      </c>
      <c r="G128" s="24" t="e">
        <f t="shared" si="29"/>
        <v>#REF!</v>
      </c>
      <c r="H128" s="26" t="e">
        <f t="shared" si="34"/>
        <v>#REF!</v>
      </c>
      <c r="I128" s="27" t="e">
        <f t="shared" si="30"/>
        <v>#REF!</v>
      </c>
    </row>
    <row r="129" spans="1:11" ht="17.5" customHeight="1" x14ac:dyDescent="0.2">
      <c r="A129" s="22" t="e">
        <f t="shared" si="31"/>
        <v>#REF!</v>
      </c>
      <c r="B129" s="64" t="e">
        <f t="shared" si="32"/>
        <v>#REF!</v>
      </c>
      <c r="C129" s="24" t="e">
        <f t="shared" si="32"/>
        <v>#REF!</v>
      </c>
      <c r="D129" s="25">
        <v>0.85</v>
      </c>
      <c r="E129" s="26" t="e">
        <f t="shared" si="33"/>
        <v>#REF!</v>
      </c>
      <c r="F129" s="23" t="e">
        <f>#REF!</f>
        <v>#REF!</v>
      </c>
      <c r="G129" s="24" t="e">
        <f t="shared" si="29"/>
        <v>#REF!</v>
      </c>
      <c r="H129" s="26" t="e">
        <f t="shared" si="34"/>
        <v>#REF!</v>
      </c>
      <c r="I129" s="27" t="e">
        <f t="shared" si="30"/>
        <v>#REF!</v>
      </c>
    </row>
    <row r="130" spans="1:11" ht="17.5" customHeight="1" x14ac:dyDescent="0.2">
      <c r="A130" s="22" t="e">
        <f t="shared" si="31"/>
        <v>#REF!</v>
      </c>
      <c r="B130" s="64" t="e">
        <f t="shared" si="32"/>
        <v>#REF!</v>
      </c>
      <c r="C130" s="24" t="e">
        <f t="shared" si="32"/>
        <v>#REF!</v>
      </c>
      <c r="D130" s="25">
        <v>0.85</v>
      </c>
      <c r="E130" s="26" t="e">
        <f t="shared" si="33"/>
        <v>#REF!</v>
      </c>
      <c r="F130" s="23" t="e">
        <f>#REF!</f>
        <v>#REF!</v>
      </c>
      <c r="G130" s="24" t="e">
        <f t="shared" si="29"/>
        <v>#REF!</v>
      </c>
      <c r="H130" s="26" t="e">
        <f t="shared" si="34"/>
        <v>#REF!</v>
      </c>
      <c r="I130" s="27" t="e">
        <f t="shared" si="30"/>
        <v>#REF!</v>
      </c>
    </row>
    <row r="131" spans="1:11" ht="17.5" customHeight="1" thickBot="1" x14ac:dyDescent="0.25">
      <c r="A131" s="28" t="e">
        <f t="shared" si="31"/>
        <v>#REF!</v>
      </c>
      <c r="B131" s="64" t="e">
        <f t="shared" si="32"/>
        <v>#REF!</v>
      </c>
      <c r="C131" s="24" t="e">
        <f t="shared" si="32"/>
        <v>#REF!</v>
      </c>
      <c r="D131" s="29">
        <v>0.85</v>
      </c>
      <c r="E131" s="26" t="e">
        <f t="shared" si="33"/>
        <v>#REF!</v>
      </c>
      <c r="F131" s="23" t="e">
        <f>#REF!</f>
        <v>#REF!</v>
      </c>
      <c r="G131" s="24" t="e">
        <f t="shared" si="29"/>
        <v>#REF!</v>
      </c>
      <c r="H131" s="26" t="e">
        <f t="shared" si="34"/>
        <v>#REF!</v>
      </c>
      <c r="I131" s="27" t="e">
        <f t="shared" si="30"/>
        <v>#REF!</v>
      </c>
      <c r="J131" s="113"/>
      <c r="K131" s="114" t="e">
        <f>SUM(I126:I131)</f>
        <v>#REF!</v>
      </c>
    </row>
    <row r="132" spans="1:11" ht="17.5" customHeight="1" thickBot="1" x14ac:dyDescent="0.25">
      <c r="A132" s="30" t="s">
        <v>22</v>
      </c>
      <c r="B132" s="31"/>
      <c r="C132" s="32"/>
      <c r="D132" s="32"/>
      <c r="E132" s="33"/>
      <c r="F132" s="34" t="e">
        <f>SUM(F120:F131)</f>
        <v>#REF!</v>
      </c>
      <c r="G132" s="32"/>
      <c r="H132" s="33"/>
      <c r="I132" s="35" t="e">
        <f>SUM(I120:I131)</f>
        <v>#REF!</v>
      </c>
      <c r="J132" s="36" t="s">
        <v>23</v>
      </c>
    </row>
    <row r="133" spans="1:11" ht="17.5" customHeight="1" thickBot="1" x14ac:dyDescent="0.25">
      <c r="A133" s="37"/>
      <c r="B133" s="38"/>
      <c r="C133" s="38"/>
      <c r="D133" s="38"/>
      <c r="E133" s="38"/>
      <c r="F133" s="38"/>
      <c r="G133" s="38"/>
      <c r="H133" s="39"/>
      <c r="I133" s="39"/>
    </row>
    <row r="134" spans="1:11" ht="17.5" customHeight="1" thickTop="1" thickBot="1" x14ac:dyDescent="0.25">
      <c r="F134" s="172" t="s">
        <v>70</v>
      </c>
      <c r="G134" s="173"/>
      <c r="H134" s="40" t="s">
        <v>99</v>
      </c>
      <c r="I134" s="41" t="e">
        <f>ROUND(I132/110*100,0)</f>
        <v>#REF!</v>
      </c>
    </row>
    <row r="135" spans="1:11" ht="18.75" customHeight="1" thickTop="1" x14ac:dyDescent="0.2">
      <c r="G135" s="110"/>
      <c r="H135" s="110"/>
      <c r="I135" s="42"/>
    </row>
    <row r="136" spans="1:11" x14ac:dyDescent="0.2">
      <c r="A136" s="106" t="s">
        <v>24</v>
      </c>
      <c r="B136" s="106"/>
      <c r="C136" s="106"/>
      <c r="D136" s="106"/>
      <c r="E136" s="106"/>
      <c r="F136" s="106"/>
      <c r="G136" s="106"/>
      <c r="H136" s="106"/>
      <c r="I136" s="106"/>
    </row>
    <row r="137" spans="1:11" x14ac:dyDescent="0.2">
      <c r="A137" s="106" t="s">
        <v>25</v>
      </c>
      <c r="B137" s="106"/>
      <c r="C137" s="106"/>
      <c r="D137" s="106"/>
      <c r="E137" s="106"/>
      <c r="F137" s="106"/>
      <c r="G137" s="106"/>
      <c r="H137" s="106"/>
      <c r="I137" s="106"/>
    </row>
    <row r="138" spans="1:11" x14ac:dyDescent="0.2">
      <c r="A138" s="106" t="s">
        <v>26</v>
      </c>
      <c r="B138" s="106"/>
      <c r="C138" s="106"/>
      <c r="D138" s="106"/>
      <c r="E138" s="106"/>
      <c r="F138" s="106"/>
      <c r="G138" s="106"/>
      <c r="H138" s="106"/>
      <c r="I138" s="106"/>
    </row>
    <row r="139" spans="1:11" ht="13.5" customHeight="1" x14ac:dyDescent="0.2">
      <c r="A139" s="112" t="s">
        <v>103</v>
      </c>
      <c r="B139" s="111"/>
      <c r="C139" s="111"/>
      <c r="D139" s="111"/>
      <c r="E139" s="111"/>
      <c r="F139" s="111"/>
      <c r="G139" s="111"/>
      <c r="H139" s="111"/>
      <c r="I139" s="111"/>
    </row>
    <row r="140" spans="1:11" x14ac:dyDescent="0.2">
      <c r="A140" s="43" t="s">
        <v>27</v>
      </c>
      <c r="B140" s="44"/>
      <c r="C140" s="44"/>
      <c r="D140" s="44"/>
      <c r="E140" s="44"/>
      <c r="F140" s="44"/>
      <c r="G140" s="44"/>
      <c r="H140" s="44"/>
      <c r="I140" s="44"/>
    </row>
    <row r="141" spans="1:11" x14ac:dyDescent="0.2">
      <c r="A141" s="106" t="str">
        <f>"注５：入札金額算定においては，力率は"&amp;TEXT(D120,"#%")&amp;"とする。"</f>
        <v>注５：入札金額算定においては，力率は85%とする。</v>
      </c>
      <c r="B141" s="106"/>
      <c r="C141" s="106"/>
      <c r="D141" s="106"/>
      <c r="E141" s="106"/>
      <c r="F141" s="106"/>
      <c r="G141" s="106"/>
      <c r="H141" s="106"/>
      <c r="I141" s="106"/>
    </row>
    <row r="142" spans="1:11" x14ac:dyDescent="0.2">
      <c r="A142" s="106" t="s">
        <v>28</v>
      </c>
      <c r="B142" s="106"/>
      <c r="C142" s="106"/>
      <c r="D142" s="106"/>
      <c r="E142" s="106"/>
      <c r="F142" s="106"/>
      <c r="G142" s="106"/>
      <c r="H142" s="106"/>
      <c r="I142" s="106"/>
    </row>
    <row r="144" spans="1:11" x14ac:dyDescent="0.2">
      <c r="A144" s="45" t="s">
        <v>29</v>
      </c>
    </row>
    <row r="145" spans="1:10" x14ac:dyDescent="0.2">
      <c r="I145" s="56" t="s">
        <v>44</v>
      </c>
      <c r="J145" s="62" t="s">
        <v>59</v>
      </c>
    </row>
    <row r="146" spans="1:10" ht="21" x14ac:dyDescent="0.2">
      <c r="D146" s="4" t="s">
        <v>69</v>
      </c>
    </row>
    <row r="148" spans="1:10" x14ac:dyDescent="0.2">
      <c r="A148" s="3" t="s">
        <v>67</v>
      </c>
      <c r="G148" s="5" t="s">
        <v>7</v>
      </c>
      <c r="H148" s="6"/>
      <c r="I148" s="5"/>
    </row>
    <row r="149" spans="1:10" x14ac:dyDescent="0.2">
      <c r="A149" s="3" t="s">
        <v>65</v>
      </c>
      <c r="G149" s="38"/>
      <c r="H149" s="57"/>
      <c r="I149" s="38"/>
    </row>
    <row r="150" spans="1:10" x14ac:dyDescent="0.2">
      <c r="A150" s="3" t="s">
        <v>66</v>
      </c>
      <c r="G150" s="38"/>
      <c r="H150" s="57"/>
      <c r="I150" s="38"/>
    </row>
    <row r="151" spans="1:10" ht="13.5" thickBot="1" x14ac:dyDescent="0.25"/>
    <row r="152" spans="1:10" ht="18.75" customHeight="1" x14ac:dyDescent="0.2">
      <c r="A152" s="174" t="s">
        <v>8</v>
      </c>
      <c r="B152" s="176" t="s">
        <v>9</v>
      </c>
      <c r="C152" s="177"/>
      <c r="D152" s="177"/>
      <c r="E152" s="178"/>
      <c r="F152" s="107" t="s">
        <v>10</v>
      </c>
      <c r="G152" s="108"/>
      <c r="H152" s="109"/>
      <c r="I152" s="179" t="s">
        <v>5</v>
      </c>
    </row>
    <row r="153" spans="1:10" ht="18.75" customHeight="1" x14ac:dyDescent="0.2">
      <c r="A153" s="175"/>
      <c r="B153" s="7" t="s">
        <v>6</v>
      </c>
      <c r="C153" s="8" t="s">
        <v>11</v>
      </c>
      <c r="D153" s="9" t="s">
        <v>4</v>
      </c>
      <c r="E153" s="10" t="s">
        <v>9</v>
      </c>
      <c r="F153" s="7" t="s">
        <v>12</v>
      </c>
      <c r="G153" s="8" t="s">
        <v>11</v>
      </c>
      <c r="H153" s="10" t="s">
        <v>10</v>
      </c>
      <c r="I153" s="180"/>
    </row>
    <row r="154" spans="1:10" ht="18.75" customHeight="1" x14ac:dyDescent="0.2">
      <c r="A154" s="175"/>
      <c r="B154" s="12" t="s">
        <v>30</v>
      </c>
      <c r="C154" s="13" t="s">
        <v>14</v>
      </c>
      <c r="D154" s="14" t="s">
        <v>31</v>
      </c>
      <c r="E154" s="15" t="s">
        <v>16</v>
      </c>
      <c r="F154" s="12" t="s">
        <v>32</v>
      </c>
      <c r="G154" s="13" t="s">
        <v>18</v>
      </c>
      <c r="H154" s="15" t="s">
        <v>16</v>
      </c>
      <c r="I154" s="11" t="s">
        <v>16</v>
      </c>
    </row>
    <row r="155" spans="1:10" ht="36" customHeight="1" x14ac:dyDescent="0.2">
      <c r="A155" s="175"/>
      <c r="B155" s="16" t="s">
        <v>33</v>
      </c>
      <c r="C155" s="17" t="s">
        <v>34</v>
      </c>
      <c r="D155" s="18" t="s">
        <v>35</v>
      </c>
      <c r="E155" s="19" t="s">
        <v>108</v>
      </c>
      <c r="F155" s="16" t="s">
        <v>47</v>
      </c>
      <c r="G155" s="17" t="s">
        <v>48</v>
      </c>
      <c r="H155" s="102" t="s">
        <v>109</v>
      </c>
      <c r="I155" s="21" t="s">
        <v>110</v>
      </c>
    </row>
    <row r="156" spans="1:10" ht="17.5" customHeight="1" x14ac:dyDescent="0.2">
      <c r="A156" s="22" t="e">
        <f>A120</f>
        <v>#REF!</v>
      </c>
      <c r="B156" s="64" t="e">
        <f>#REF!</f>
        <v>#REF!</v>
      </c>
      <c r="C156" s="24" t="e">
        <f>C120</f>
        <v>#REF!</v>
      </c>
      <c r="D156" s="25">
        <v>0.85</v>
      </c>
      <c r="E156" s="26" t="e">
        <f>ROUNDDOWN(B156*C156*(1.85-D156),)</f>
        <v>#REF!</v>
      </c>
      <c r="F156" s="23">
        <v>300</v>
      </c>
      <c r="G156" s="24" t="e">
        <f t="shared" ref="G156:G167" si="35">G120</f>
        <v>#REF!</v>
      </c>
      <c r="H156" s="26" t="e">
        <f>ROUNDDOWN(F156*G156,0)</f>
        <v>#REF!</v>
      </c>
      <c r="I156" s="27" t="e">
        <f>ROUNDDOWN(SUM(E156,H156),0)</f>
        <v>#REF!</v>
      </c>
    </row>
    <row r="157" spans="1:10" ht="17.5" customHeight="1" x14ac:dyDescent="0.2">
      <c r="A157" s="22" t="e">
        <f t="shared" ref="A157:A167" si="36">A121</f>
        <v>#REF!</v>
      </c>
      <c r="B157" s="64" t="e">
        <f t="shared" ref="B157:C167" si="37">B156</f>
        <v>#REF!</v>
      </c>
      <c r="C157" s="24" t="e">
        <f>C156</f>
        <v>#REF!</v>
      </c>
      <c r="D157" s="25">
        <v>0.85</v>
      </c>
      <c r="E157" s="26" t="e">
        <f t="shared" ref="E157:E166" si="38">ROUNDDOWN(B157*C157*(1.85-D157),0)</f>
        <v>#REF!</v>
      </c>
      <c r="F157" s="23">
        <v>300</v>
      </c>
      <c r="G157" s="24" t="e">
        <f t="shared" si="35"/>
        <v>#REF!</v>
      </c>
      <c r="H157" s="26" t="e">
        <f t="shared" ref="H157:H167" si="39">ROUNDDOWN(F157*G157,0)</f>
        <v>#REF!</v>
      </c>
      <c r="I157" s="27" t="e">
        <f t="shared" ref="I157:I167" si="40">ROUNDDOWN(SUM(E157,H157),0)</f>
        <v>#REF!</v>
      </c>
    </row>
    <row r="158" spans="1:10" ht="17.5" customHeight="1" x14ac:dyDescent="0.2">
      <c r="A158" s="22" t="e">
        <f t="shared" si="36"/>
        <v>#REF!</v>
      </c>
      <c r="B158" s="64" t="e">
        <f t="shared" si="37"/>
        <v>#REF!</v>
      </c>
      <c r="C158" s="24" t="e">
        <f t="shared" si="37"/>
        <v>#REF!</v>
      </c>
      <c r="D158" s="25">
        <v>0.85</v>
      </c>
      <c r="E158" s="26" t="e">
        <f t="shared" si="38"/>
        <v>#REF!</v>
      </c>
      <c r="F158" s="23">
        <v>300</v>
      </c>
      <c r="G158" s="24" t="e">
        <f t="shared" si="35"/>
        <v>#REF!</v>
      </c>
      <c r="H158" s="26" t="e">
        <f t="shared" si="39"/>
        <v>#REF!</v>
      </c>
      <c r="I158" s="27" t="e">
        <f t="shared" si="40"/>
        <v>#REF!</v>
      </c>
    </row>
    <row r="159" spans="1:10" ht="17.5" customHeight="1" x14ac:dyDescent="0.2">
      <c r="A159" s="22" t="e">
        <f t="shared" si="36"/>
        <v>#REF!</v>
      </c>
      <c r="B159" s="64" t="e">
        <f t="shared" si="37"/>
        <v>#REF!</v>
      </c>
      <c r="C159" s="24" t="e">
        <f t="shared" si="37"/>
        <v>#REF!</v>
      </c>
      <c r="D159" s="25">
        <v>0.85</v>
      </c>
      <c r="E159" s="26" t="e">
        <f t="shared" si="38"/>
        <v>#REF!</v>
      </c>
      <c r="F159" s="23">
        <v>0</v>
      </c>
      <c r="G159" s="24" t="e">
        <f t="shared" si="35"/>
        <v>#REF!</v>
      </c>
      <c r="H159" s="26" t="e">
        <f t="shared" si="39"/>
        <v>#REF!</v>
      </c>
      <c r="I159" s="27" t="e">
        <f>ROUNDDOWN(SUM(E159,H159),0)</f>
        <v>#REF!</v>
      </c>
    </row>
    <row r="160" spans="1:10" ht="17.5" customHeight="1" x14ac:dyDescent="0.2">
      <c r="A160" s="22" t="e">
        <f t="shared" si="36"/>
        <v>#REF!</v>
      </c>
      <c r="B160" s="64" t="e">
        <f t="shared" si="37"/>
        <v>#REF!</v>
      </c>
      <c r="C160" s="24" t="e">
        <f t="shared" si="37"/>
        <v>#REF!</v>
      </c>
      <c r="D160" s="25">
        <v>0.85</v>
      </c>
      <c r="E160" s="26" t="e">
        <f t="shared" si="38"/>
        <v>#REF!</v>
      </c>
      <c r="F160" s="23">
        <v>0</v>
      </c>
      <c r="G160" s="24" t="e">
        <f t="shared" si="35"/>
        <v>#REF!</v>
      </c>
      <c r="H160" s="26" t="e">
        <f t="shared" si="39"/>
        <v>#REF!</v>
      </c>
      <c r="I160" s="27" t="e">
        <f t="shared" si="40"/>
        <v>#REF!</v>
      </c>
    </row>
    <row r="161" spans="1:11" ht="17.5" customHeight="1" thickBot="1" x14ac:dyDescent="0.25">
      <c r="A161" s="22" t="e">
        <f t="shared" si="36"/>
        <v>#REF!</v>
      </c>
      <c r="B161" s="64" t="e">
        <f t="shared" si="37"/>
        <v>#REF!</v>
      </c>
      <c r="C161" s="24" t="e">
        <f t="shared" si="37"/>
        <v>#REF!</v>
      </c>
      <c r="D161" s="25">
        <v>0.85</v>
      </c>
      <c r="E161" s="26" t="e">
        <f t="shared" si="38"/>
        <v>#REF!</v>
      </c>
      <c r="F161" s="23">
        <v>0</v>
      </c>
      <c r="G161" s="24" t="e">
        <f t="shared" si="35"/>
        <v>#REF!</v>
      </c>
      <c r="H161" s="26" t="e">
        <f t="shared" si="39"/>
        <v>#REF!</v>
      </c>
      <c r="I161" s="27" t="e">
        <f t="shared" si="40"/>
        <v>#REF!</v>
      </c>
      <c r="J161" s="113"/>
      <c r="K161" s="114" t="e">
        <f>SUM(I156:I161)</f>
        <v>#REF!</v>
      </c>
    </row>
    <row r="162" spans="1:11" ht="17.5" customHeight="1" x14ac:dyDescent="0.2">
      <c r="A162" s="22" t="e">
        <f t="shared" si="36"/>
        <v>#REF!</v>
      </c>
      <c r="B162" s="64" t="e">
        <f t="shared" si="37"/>
        <v>#REF!</v>
      </c>
      <c r="C162" s="24" t="e">
        <f t="shared" si="37"/>
        <v>#REF!</v>
      </c>
      <c r="D162" s="25">
        <v>0.85</v>
      </c>
      <c r="E162" s="26" t="e">
        <f t="shared" si="38"/>
        <v>#REF!</v>
      </c>
      <c r="F162" s="23">
        <v>0</v>
      </c>
      <c r="G162" s="24" t="e">
        <f t="shared" si="35"/>
        <v>#REF!</v>
      </c>
      <c r="H162" s="26" t="e">
        <f t="shared" si="39"/>
        <v>#REF!</v>
      </c>
      <c r="I162" s="27" t="e">
        <f t="shared" si="40"/>
        <v>#REF!</v>
      </c>
    </row>
    <row r="163" spans="1:11" ht="17.5" customHeight="1" x14ac:dyDescent="0.2">
      <c r="A163" s="22" t="e">
        <f t="shared" si="36"/>
        <v>#REF!</v>
      </c>
      <c r="B163" s="64" t="e">
        <f t="shared" si="37"/>
        <v>#REF!</v>
      </c>
      <c r="C163" s="24" t="e">
        <f t="shared" si="37"/>
        <v>#REF!</v>
      </c>
      <c r="D163" s="25">
        <v>0.85</v>
      </c>
      <c r="E163" s="26" t="e">
        <f t="shared" si="38"/>
        <v>#REF!</v>
      </c>
      <c r="F163" s="23">
        <v>0</v>
      </c>
      <c r="G163" s="24" t="e">
        <f t="shared" si="35"/>
        <v>#REF!</v>
      </c>
      <c r="H163" s="26" t="e">
        <f t="shared" si="39"/>
        <v>#REF!</v>
      </c>
      <c r="I163" s="27" t="e">
        <f t="shared" si="40"/>
        <v>#REF!</v>
      </c>
    </row>
    <row r="164" spans="1:11" ht="17.5" customHeight="1" x14ac:dyDescent="0.2">
      <c r="A164" s="22" t="e">
        <f t="shared" si="36"/>
        <v>#REF!</v>
      </c>
      <c r="B164" s="64" t="e">
        <f t="shared" si="37"/>
        <v>#REF!</v>
      </c>
      <c r="C164" s="24" t="e">
        <f t="shared" si="37"/>
        <v>#REF!</v>
      </c>
      <c r="D164" s="25">
        <v>0.85</v>
      </c>
      <c r="E164" s="26" t="e">
        <f t="shared" si="38"/>
        <v>#REF!</v>
      </c>
      <c r="F164" s="23">
        <v>0</v>
      </c>
      <c r="G164" s="24" t="e">
        <f t="shared" si="35"/>
        <v>#REF!</v>
      </c>
      <c r="H164" s="26" t="e">
        <f t="shared" si="39"/>
        <v>#REF!</v>
      </c>
      <c r="I164" s="27" t="e">
        <f t="shared" si="40"/>
        <v>#REF!</v>
      </c>
    </row>
    <row r="165" spans="1:11" ht="17.5" customHeight="1" x14ac:dyDescent="0.2">
      <c r="A165" s="22" t="e">
        <f t="shared" si="36"/>
        <v>#REF!</v>
      </c>
      <c r="B165" s="64" t="e">
        <f t="shared" si="37"/>
        <v>#REF!</v>
      </c>
      <c r="C165" s="24" t="e">
        <f t="shared" si="37"/>
        <v>#REF!</v>
      </c>
      <c r="D165" s="25">
        <v>0.85</v>
      </c>
      <c r="E165" s="26" t="e">
        <f t="shared" si="38"/>
        <v>#REF!</v>
      </c>
      <c r="F165" s="23">
        <v>0</v>
      </c>
      <c r="G165" s="24" t="e">
        <f t="shared" si="35"/>
        <v>#REF!</v>
      </c>
      <c r="H165" s="26" t="e">
        <f t="shared" si="39"/>
        <v>#REF!</v>
      </c>
      <c r="I165" s="27" t="e">
        <f t="shared" si="40"/>
        <v>#REF!</v>
      </c>
    </row>
    <row r="166" spans="1:11" ht="17.5" customHeight="1" x14ac:dyDescent="0.2">
      <c r="A166" s="22" t="e">
        <f t="shared" si="36"/>
        <v>#REF!</v>
      </c>
      <c r="B166" s="64" t="e">
        <f t="shared" si="37"/>
        <v>#REF!</v>
      </c>
      <c r="C166" s="24" t="e">
        <f t="shared" si="37"/>
        <v>#REF!</v>
      </c>
      <c r="D166" s="25">
        <v>0.85</v>
      </c>
      <c r="E166" s="26" t="e">
        <f t="shared" si="38"/>
        <v>#REF!</v>
      </c>
      <c r="F166" s="23">
        <v>0</v>
      </c>
      <c r="G166" s="24" t="e">
        <f t="shared" si="35"/>
        <v>#REF!</v>
      </c>
      <c r="H166" s="26" t="e">
        <f t="shared" si="39"/>
        <v>#REF!</v>
      </c>
      <c r="I166" s="27" t="e">
        <f t="shared" si="40"/>
        <v>#REF!</v>
      </c>
    </row>
    <row r="167" spans="1:11" ht="17.5" customHeight="1" thickBot="1" x14ac:dyDescent="0.25">
      <c r="A167" s="28" t="e">
        <f t="shared" si="36"/>
        <v>#REF!</v>
      </c>
      <c r="B167" s="64" t="e">
        <f t="shared" si="37"/>
        <v>#REF!</v>
      </c>
      <c r="C167" s="24" t="e">
        <f t="shared" si="37"/>
        <v>#REF!</v>
      </c>
      <c r="D167" s="29">
        <v>0.85</v>
      </c>
      <c r="E167" s="26" t="e">
        <f>ROUNDDOWN(B167*C167*(1.85-D167),0)</f>
        <v>#REF!</v>
      </c>
      <c r="F167" s="23">
        <v>300</v>
      </c>
      <c r="G167" s="24" t="e">
        <f t="shared" si="35"/>
        <v>#REF!</v>
      </c>
      <c r="H167" s="26" t="e">
        <f t="shared" si="39"/>
        <v>#REF!</v>
      </c>
      <c r="I167" s="27" t="e">
        <f t="shared" si="40"/>
        <v>#REF!</v>
      </c>
      <c r="J167" s="113"/>
      <c r="K167" s="114" t="e">
        <f>SUM(I162:I167)</f>
        <v>#REF!</v>
      </c>
    </row>
    <row r="168" spans="1:11" ht="17.5" customHeight="1" thickBot="1" x14ac:dyDescent="0.25">
      <c r="A168" s="30" t="s">
        <v>22</v>
      </c>
      <c r="B168" s="31"/>
      <c r="C168" s="32"/>
      <c r="D168" s="32"/>
      <c r="E168" s="33"/>
      <c r="F168" s="34">
        <f>SUM(F156:F167)</f>
        <v>1200</v>
      </c>
      <c r="G168" s="32"/>
      <c r="H168" s="33"/>
      <c r="I168" s="35" t="e">
        <f>SUM(I156:I167)</f>
        <v>#REF!</v>
      </c>
      <c r="J168" s="36" t="s">
        <v>23</v>
      </c>
    </row>
    <row r="169" spans="1:11" ht="17.5" customHeight="1" thickBot="1" x14ac:dyDescent="0.25">
      <c r="A169" s="37"/>
      <c r="B169" s="38"/>
      <c r="C169" s="38"/>
      <c r="D169" s="38"/>
      <c r="E169" s="38"/>
      <c r="F169" s="38"/>
      <c r="G169" s="38"/>
      <c r="H169" s="39"/>
      <c r="I169" s="39"/>
    </row>
    <row r="170" spans="1:11" ht="17.5" customHeight="1" thickTop="1" thickBot="1" x14ac:dyDescent="0.25">
      <c r="F170" s="172" t="s">
        <v>70</v>
      </c>
      <c r="G170" s="173"/>
      <c r="H170" s="40" t="s">
        <v>99</v>
      </c>
      <c r="I170" s="41" t="e">
        <f>ROUND(I168/110*100,0)</f>
        <v>#REF!</v>
      </c>
    </row>
    <row r="171" spans="1:11" ht="18.75" customHeight="1" thickTop="1" x14ac:dyDescent="0.2">
      <c r="G171" s="110"/>
      <c r="H171" s="110"/>
      <c r="I171" s="42"/>
    </row>
    <row r="172" spans="1:11" x14ac:dyDescent="0.2">
      <c r="A172" s="106" t="s">
        <v>24</v>
      </c>
      <c r="B172" s="106"/>
      <c r="C172" s="106"/>
      <c r="D172" s="106"/>
      <c r="E172" s="106"/>
      <c r="F172" s="106"/>
      <c r="G172" s="106"/>
      <c r="H172" s="106"/>
      <c r="I172" s="106"/>
    </row>
    <row r="173" spans="1:11" x14ac:dyDescent="0.2">
      <c r="A173" s="106" t="s">
        <v>25</v>
      </c>
      <c r="B173" s="106"/>
      <c r="C173" s="106"/>
      <c r="D173" s="106"/>
      <c r="E173" s="106"/>
      <c r="F173" s="106"/>
      <c r="G173" s="106"/>
      <c r="H173" s="106"/>
      <c r="I173" s="106"/>
    </row>
    <row r="174" spans="1:11" x14ac:dyDescent="0.2">
      <c r="A174" s="106" t="s">
        <v>26</v>
      </c>
      <c r="B174" s="106"/>
      <c r="C174" s="106"/>
      <c r="D174" s="106"/>
      <c r="E174" s="106"/>
      <c r="F174" s="106"/>
      <c r="G174" s="106"/>
      <c r="H174" s="106"/>
      <c r="I174" s="106"/>
    </row>
    <row r="175" spans="1:11" ht="13.5" customHeight="1" x14ac:dyDescent="0.2">
      <c r="A175" s="112" t="s">
        <v>103</v>
      </c>
      <c r="B175" s="111"/>
      <c r="C175" s="111"/>
      <c r="D175" s="111"/>
      <c r="E175" s="111"/>
      <c r="F175" s="111"/>
      <c r="G175" s="111"/>
      <c r="H175" s="111"/>
      <c r="I175" s="111"/>
    </row>
    <row r="176" spans="1:11" x14ac:dyDescent="0.2">
      <c r="A176" s="43" t="s">
        <v>27</v>
      </c>
      <c r="B176" s="44"/>
      <c r="C176" s="44"/>
      <c r="D176" s="44"/>
      <c r="E176" s="44"/>
      <c r="F176" s="44"/>
      <c r="G176" s="44"/>
      <c r="H176" s="44"/>
      <c r="I176" s="44"/>
    </row>
    <row r="177" spans="1:9" x14ac:dyDescent="0.2">
      <c r="A177" s="106" t="str">
        <f>"注５：入札金額算定においては，力率は"&amp;TEXT(D156,"#%")&amp;"とする。"</f>
        <v>注５：入札金額算定においては，力率は85%とする。</v>
      </c>
      <c r="B177" s="106"/>
      <c r="C177" s="106"/>
      <c r="D177" s="106"/>
      <c r="E177" s="106"/>
      <c r="F177" s="106"/>
      <c r="G177" s="106"/>
      <c r="H177" s="106"/>
      <c r="I177" s="106"/>
    </row>
    <row r="178" spans="1:9" x14ac:dyDescent="0.2">
      <c r="A178" s="106" t="s">
        <v>28</v>
      </c>
      <c r="B178" s="106"/>
      <c r="C178" s="106"/>
      <c r="D178" s="106"/>
      <c r="E178" s="106"/>
      <c r="F178" s="106"/>
      <c r="G178" s="106"/>
      <c r="H178" s="106"/>
      <c r="I178" s="106"/>
    </row>
    <row r="180" spans="1:9" x14ac:dyDescent="0.2">
      <c r="A180" s="45" t="s">
        <v>29</v>
      </c>
    </row>
  </sheetData>
  <mergeCells count="21">
    <mergeCell ref="A44:A47"/>
    <mergeCell ref="B44:E44"/>
    <mergeCell ref="I44:I45"/>
    <mergeCell ref="A8:A11"/>
    <mergeCell ref="B8:E8"/>
    <mergeCell ref="F8:H8"/>
    <mergeCell ref="I8:I9"/>
    <mergeCell ref="F26:G26"/>
    <mergeCell ref="F62:G62"/>
    <mergeCell ref="A152:A155"/>
    <mergeCell ref="B152:E152"/>
    <mergeCell ref="I152:I153"/>
    <mergeCell ref="F170:G170"/>
    <mergeCell ref="A116:A119"/>
    <mergeCell ref="B116:E116"/>
    <mergeCell ref="I116:I117"/>
    <mergeCell ref="F134:G134"/>
    <mergeCell ref="A80:A83"/>
    <mergeCell ref="B80:E80"/>
    <mergeCell ref="I80:I81"/>
    <mergeCell ref="F98:G98"/>
  </mergeCells>
  <phoneticPr fontId="2"/>
  <pageMargins left="0.98425196850393704" right="0.19685039370078741" top="0.59055118110236227" bottom="0" header="0.31496062992125984" footer="0.19685039370078741"/>
  <pageSetup paperSize="9" scale="95" fitToHeight="7" orientation="landscape" r:id="rId1"/>
  <rowBreaks count="4" manualBreakCount="4">
    <brk id="36" max="10" man="1"/>
    <brk id="72" max="10" man="1"/>
    <brk id="108" max="10" man="1"/>
    <brk id="144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38"/>
  <sheetViews>
    <sheetView view="pageBreakPreview" topLeftCell="A7" zoomScaleNormal="100" zoomScaleSheetLayoutView="100" workbookViewId="0">
      <selection activeCell="F156" sqref="F156:F167"/>
    </sheetView>
  </sheetViews>
  <sheetFormatPr defaultColWidth="9" defaultRowHeight="13" x14ac:dyDescent="0.2"/>
  <cols>
    <col min="1" max="1" width="17.81640625" style="3" customWidth="1"/>
    <col min="2" max="9" width="15.36328125" style="3" customWidth="1"/>
    <col min="10" max="10" width="9" style="3"/>
    <col min="11" max="11" width="6" style="3" customWidth="1"/>
    <col min="12" max="12" width="6.6328125" style="3" customWidth="1"/>
    <col min="13" max="24" width="6" style="3" customWidth="1"/>
    <col min="25" max="16384" width="9" style="3"/>
  </cols>
  <sheetData>
    <row r="1" spans="1:26" ht="16.5" x14ac:dyDescent="0.2">
      <c r="A1" s="46" t="s">
        <v>52</v>
      </c>
      <c r="I1" s="56" t="s">
        <v>76</v>
      </c>
    </row>
    <row r="2" spans="1:26" ht="16.5" x14ac:dyDescent="0.2">
      <c r="A2" s="46"/>
      <c r="I2" s="61" t="s">
        <v>51</v>
      </c>
    </row>
    <row r="3" spans="1:26" ht="37.5" customHeight="1" x14ac:dyDescent="0.2">
      <c r="A3" s="47" t="s">
        <v>36</v>
      </c>
      <c r="B3" s="170" t="s">
        <v>39</v>
      </c>
      <c r="C3" s="171"/>
    </row>
    <row r="4" spans="1:26" ht="36" customHeight="1" x14ac:dyDescent="0.2">
      <c r="A4" s="47" t="s">
        <v>8</v>
      </c>
      <c r="B4" s="60" t="s">
        <v>37</v>
      </c>
      <c r="C4" s="60" t="s">
        <v>38</v>
      </c>
      <c r="E4" s="105"/>
      <c r="F4" s="105"/>
      <c r="G4" s="105"/>
      <c r="H4" s="105"/>
      <c r="L4" s="85" t="s">
        <v>95</v>
      </c>
      <c r="Z4" s="101"/>
    </row>
    <row r="5" spans="1:26" ht="17.5" customHeight="1" x14ac:dyDescent="0.2">
      <c r="A5" s="49" t="e">
        <f>'別紙No1_設計書（使用しない）'!A12</f>
        <v>#REF!</v>
      </c>
      <c r="B5" s="50">
        <f>'別紙No1_設計書（使用しない）'!B12</f>
        <v>1189</v>
      </c>
      <c r="C5" s="50" t="e">
        <f>'別紙No1_設計書（使用しない）'!F12</f>
        <v>#REF!</v>
      </c>
      <c r="F5" s="61"/>
      <c r="G5" s="61"/>
      <c r="K5" s="79"/>
      <c r="L5" s="47" t="s">
        <v>77</v>
      </c>
      <c r="M5" s="47" t="s">
        <v>78</v>
      </c>
      <c r="N5" s="47" t="s">
        <v>79</v>
      </c>
      <c r="O5" s="47" t="s">
        <v>80</v>
      </c>
      <c r="P5" s="47" t="s">
        <v>81</v>
      </c>
      <c r="Q5" s="47" t="s">
        <v>82</v>
      </c>
      <c r="R5" s="47" t="s">
        <v>83</v>
      </c>
      <c r="S5" s="47" t="s">
        <v>84</v>
      </c>
      <c r="T5" s="47" t="s">
        <v>85</v>
      </c>
      <c r="U5" s="47" t="s">
        <v>86</v>
      </c>
      <c r="V5" s="47" t="s">
        <v>87</v>
      </c>
      <c r="W5" s="47" t="s">
        <v>88</v>
      </c>
      <c r="X5" s="80" t="s">
        <v>89</v>
      </c>
      <c r="Y5" s="83"/>
      <c r="Z5" s="101"/>
    </row>
    <row r="6" spans="1:26" ht="17.5" customHeight="1" x14ac:dyDescent="0.2">
      <c r="A6" s="49" t="e">
        <f>'別紙No1_設計書（使用しない）'!A13</f>
        <v>#REF!</v>
      </c>
      <c r="B6" s="50">
        <f>'別紙No1_設計書（使用しない）'!B13</f>
        <v>1189</v>
      </c>
      <c r="C6" s="50" t="e">
        <f>'別紙No1_設計書（使用しない）'!F13</f>
        <v>#REF!</v>
      </c>
      <c r="E6" s="61"/>
      <c r="F6" s="84"/>
      <c r="G6" s="99"/>
      <c r="K6" s="79" t="s">
        <v>98</v>
      </c>
      <c r="L6" s="86">
        <f>MAX(M6:X6)</f>
        <v>1063</v>
      </c>
      <c r="M6" s="47">
        <v>1027</v>
      </c>
      <c r="N6" s="47">
        <v>1063</v>
      </c>
      <c r="O6" s="47">
        <v>1025</v>
      </c>
      <c r="P6" s="47">
        <v>1030</v>
      </c>
      <c r="Q6" s="47">
        <v>1022</v>
      </c>
      <c r="R6" s="80">
        <v>1027</v>
      </c>
      <c r="S6" s="98"/>
      <c r="T6" s="47"/>
      <c r="U6" s="47"/>
      <c r="V6" s="47"/>
      <c r="W6" s="47"/>
      <c r="X6" s="80"/>
      <c r="Y6" s="83"/>
      <c r="Z6" s="101"/>
    </row>
    <row r="7" spans="1:26" ht="17.5" customHeight="1" x14ac:dyDescent="0.2">
      <c r="A7" s="49" t="e">
        <f>'別紙No1_設計書（使用しない）'!A14</f>
        <v>#REF!</v>
      </c>
      <c r="B7" s="50">
        <f>'別紙No1_設計書（使用しない）'!B14</f>
        <v>1189</v>
      </c>
      <c r="C7" s="50" t="e">
        <f>'別紙No1_設計書（使用しない）'!F14</f>
        <v>#REF!</v>
      </c>
      <c r="E7" s="61"/>
      <c r="F7" s="84"/>
      <c r="G7" s="59"/>
      <c r="K7" s="79" t="s">
        <v>96</v>
      </c>
      <c r="L7" s="86">
        <f>MAX(M7:X7)</f>
        <v>1046</v>
      </c>
      <c r="M7" s="47">
        <v>1032</v>
      </c>
      <c r="N7" s="47">
        <v>1046</v>
      </c>
      <c r="O7" s="47">
        <v>1034</v>
      </c>
      <c r="P7" s="47">
        <v>1020</v>
      </c>
      <c r="Q7" s="47">
        <v>1022</v>
      </c>
      <c r="R7" s="80">
        <v>984</v>
      </c>
      <c r="S7" s="98">
        <v>1015</v>
      </c>
      <c r="T7" s="47">
        <v>989</v>
      </c>
      <c r="U7" s="47">
        <v>1027</v>
      </c>
      <c r="V7" s="47">
        <v>1034</v>
      </c>
      <c r="W7" s="100">
        <v>1046</v>
      </c>
      <c r="X7" s="80">
        <v>1013</v>
      </c>
      <c r="Y7" s="83"/>
      <c r="Z7" s="101"/>
    </row>
    <row r="8" spans="1:26" ht="17.5" customHeight="1" x14ac:dyDescent="0.2">
      <c r="A8" s="49" t="e">
        <f>'別紙No1_設計書（使用しない）'!A15</f>
        <v>#REF!</v>
      </c>
      <c r="B8" s="50">
        <f>'別紙No1_設計書（使用しない）'!B15</f>
        <v>1189</v>
      </c>
      <c r="C8" s="50" t="e">
        <f>'別紙No1_設計書（使用しない）'!F15</f>
        <v>#REF!</v>
      </c>
      <c r="E8" s="61"/>
      <c r="F8" s="84"/>
      <c r="G8" s="59"/>
      <c r="K8" s="79" t="s">
        <v>90</v>
      </c>
      <c r="L8" s="86">
        <f t="shared" ref="L8:L10" si="0">MAX(M8:X8)</f>
        <v>1061</v>
      </c>
      <c r="M8" s="49">
        <v>1044</v>
      </c>
      <c r="N8" s="49">
        <v>1051</v>
      </c>
      <c r="O8" s="49">
        <v>1046</v>
      </c>
      <c r="P8" s="49">
        <v>1034</v>
      </c>
      <c r="Q8" s="49">
        <v>1034</v>
      </c>
      <c r="R8" s="90">
        <v>1013</v>
      </c>
      <c r="S8" s="87">
        <v>1056</v>
      </c>
      <c r="T8" s="49">
        <v>1051</v>
      </c>
      <c r="U8" s="49">
        <v>1044</v>
      </c>
      <c r="V8" s="49">
        <v>1027</v>
      </c>
      <c r="W8" s="81">
        <v>1061</v>
      </c>
      <c r="X8" s="82">
        <v>1039</v>
      </c>
      <c r="Y8" s="83"/>
      <c r="Z8" s="101"/>
    </row>
    <row r="9" spans="1:26" ht="17.5" customHeight="1" x14ac:dyDescent="0.2">
      <c r="A9" s="49" t="e">
        <f>'別紙No1_設計書（使用しない）'!A16</f>
        <v>#REF!</v>
      </c>
      <c r="B9" s="50">
        <f>'別紙No1_設計書（使用しない）'!B16</f>
        <v>1189</v>
      </c>
      <c r="C9" s="50" t="e">
        <f>'別紙No1_設計書（使用しない）'!F16</f>
        <v>#REF!</v>
      </c>
      <c r="E9" s="61"/>
      <c r="F9" s="84"/>
      <c r="G9" s="59"/>
      <c r="K9" s="79" t="s">
        <v>91</v>
      </c>
      <c r="L9" s="86">
        <f t="shared" si="0"/>
        <v>1082</v>
      </c>
      <c r="M9" s="49">
        <v>1037</v>
      </c>
      <c r="N9" s="49">
        <v>1075</v>
      </c>
      <c r="O9" s="49">
        <v>1046</v>
      </c>
      <c r="P9" s="49">
        <v>1046</v>
      </c>
      <c r="Q9" s="49">
        <v>1075</v>
      </c>
      <c r="R9" s="92">
        <v>1082</v>
      </c>
      <c r="S9" s="87">
        <v>1044</v>
      </c>
      <c r="T9" s="49">
        <v>1049</v>
      </c>
      <c r="U9" s="49">
        <v>1032</v>
      </c>
      <c r="V9" s="49">
        <v>1032</v>
      </c>
      <c r="W9" s="49">
        <v>1027</v>
      </c>
      <c r="X9" s="82">
        <v>1025</v>
      </c>
      <c r="Y9" s="83"/>
      <c r="Z9" s="101"/>
    </row>
    <row r="10" spans="1:26" ht="17.5" customHeight="1" x14ac:dyDescent="0.2">
      <c r="A10" s="49" t="e">
        <f>'別紙No1_設計書（使用しない）'!A17</f>
        <v>#REF!</v>
      </c>
      <c r="B10" s="50">
        <f>'別紙No1_設計書（使用しない）'!B17</f>
        <v>1189</v>
      </c>
      <c r="C10" s="50" t="e">
        <f>'別紙No1_設計書（使用しない）'!F17</f>
        <v>#REF!</v>
      </c>
      <c r="E10" s="61"/>
      <c r="F10" s="84"/>
      <c r="G10" s="59"/>
      <c r="K10" s="79" t="s">
        <v>92</v>
      </c>
      <c r="L10" s="86">
        <f t="shared" si="0"/>
        <v>1075</v>
      </c>
      <c r="M10" s="49">
        <v>1054</v>
      </c>
      <c r="N10" s="49">
        <v>1044</v>
      </c>
      <c r="O10" s="49">
        <v>1044</v>
      </c>
      <c r="P10" s="81">
        <v>1075</v>
      </c>
      <c r="Q10" s="49">
        <v>1039</v>
      </c>
      <c r="R10" s="90">
        <v>1054</v>
      </c>
      <c r="S10" s="87">
        <v>1034</v>
      </c>
      <c r="T10" s="49">
        <v>1032</v>
      </c>
      <c r="U10" s="49">
        <v>1046</v>
      </c>
      <c r="V10" s="49">
        <v>1022</v>
      </c>
      <c r="W10" s="49">
        <v>1001</v>
      </c>
      <c r="X10" s="82">
        <v>1015</v>
      </c>
      <c r="Y10" s="83"/>
      <c r="Z10" s="101"/>
    </row>
    <row r="11" spans="1:26" ht="17.5" customHeight="1" x14ac:dyDescent="0.2">
      <c r="A11" s="49" t="e">
        <f>'別紙No1_設計書（使用しない）'!A18</f>
        <v>#REF!</v>
      </c>
      <c r="B11" s="50">
        <f>'別紙No1_設計書（使用しない）'!B18</f>
        <v>1189</v>
      </c>
      <c r="C11" s="50" t="e">
        <f>'別紙No1_設計書（使用しない）'!F18</f>
        <v>#REF!</v>
      </c>
      <c r="E11" s="61"/>
      <c r="F11" s="84"/>
      <c r="G11" s="59"/>
      <c r="K11" s="79" t="s">
        <v>97</v>
      </c>
      <c r="L11" s="86">
        <f>MAX(M11:X11)</f>
        <v>1226</v>
      </c>
      <c r="M11" s="79">
        <v>1037</v>
      </c>
      <c r="N11" s="79">
        <v>1058</v>
      </c>
      <c r="O11" s="49">
        <v>1087</v>
      </c>
      <c r="P11" s="79">
        <v>1058</v>
      </c>
      <c r="Q11" s="79">
        <v>1044</v>
      </c>
      <c r="R11" s="91">
        <v>1013</v>
      </c>
      <c r="S11" s="88">
        <v>1226</v>
      </c>
      <c r="T11" s="79">
        <v>1034</v>
      </c>
      <c r="U11" s="79">
        <v>1051</v>
      </c>
      <c r="V11" s="79">
        <v>1025</v>
      </c>
      <c r="W11" s="79">
        <v>1056</v>
      </c>
      <c r="X11" s="79">
        <v>1056</v>
      </c>
      <c r="Z11" s="101"/>
    </row>
    <row r="12" spans="1:26" ht="17.5" customHeight="1" x14ac:dyDescent="0.2">
      <c r="A12" s="49" t="e">
        <f>'別紙No1_設計書（使用しない）'!A19</f>
        <v>#REF!</v>
      </c>
      <c r="B12" s="50">
        <f>'別紙No1_設計書（使用しない）'!B19</f>
        <v>1189</v>
      </c>
      <c r="C12" s="50" t="e">
        <f>'別紙No1_設計書（使用しない）'!F19</f>
        <v>#REF!</v>
      </c>
      <c r="E12" s="61"/>
      <c r="F12" s="84"/>
      <c r="G12" s="59"/>
      <c r="K12" s="79" t="s">
        <v>93</v>
      </c>
      <c r="L12" s="86">
        <f>MAX(M12:X12)</f>
        <v>1116</v>
      </c>
      <c r="M12" s="79">
        <v>970</v>
      </c>
      <c r="N12" s="79">
        <v>998</v>
      </c>
      <c r="O12" s="79">
        <v>1008</v>
      </c>
      <c r="P12" s="79">
        <v>1099</v>
      </c>
      <c r="Q12" s="81">
        <v>1116</v>
      </c>
      <c r="R12" s="91">
        <v>1020</v>
      </c>
      <c r="S12" s="89">
        <v>1030</v>
      </c>
      <c r="T12" s="79">
        <v>1034</v>
      </c>
      <c r="U12" s="79">
        <v>1034</v>
      </c>
      <c r="V12" s="79">
        <v>1037</v>
      </c>
      <c r="W12" s="79">
        <v>1030</v>
      </c>
      <c r="X12" s="79">
        <v>1049</v>
      </c>
      <c r="Z12" s="101"/>
    </row>
    <row r="13" spans="1:26" ht="17.5" customHeight="1" x14ac:dyDescent="0.2">
      <c r="A13" s="49" t="e">
        <f>'別紙No1_設計書（使用しない）'!A20</f>
        <v>#REF!</v>
      </c>
      <c r="B13" s="50">
        <f>'別紙No1_設計書（使用しない）'!B20</f>
        <v>1189</v>
      </c>
      <c r="C13" s="50" t="e">
        <f>'別紙No1_設計書（使用しない）'!F20</f>
        <v>#REF!</v>
      </c>
      <c r="Z13" s="101"/>
    </row>
    <row r="14" spans="1:26" ht="17.5" customHeight="1" x14ac:dyDescent="0.2">
      <c r="A14" s="49" t="e">
        <f>'別紙No1_設計書（使用しない）'!A21</f>
        <v>#REF!</v>
      </c>
      <c r="B14" s="50">
        <f>'別紙No1_設計書（使用しない）'!B21</f>
        <v>1189</v>
      </c>
      <c r="C14" s="50" t="e">
        <f>'別紙No1_設計書（使用しない）'!F21</f>
        <v>#REF!</v>
      </c>
      <c r="Z14" s="101"/>
    </row>
    <row r="15" spans="1:26" ht="17.5" customHeight="1" x14ac:dyDescent="0.2">
      <c r="A15" s="49" t="e">
        <f>'別紙No1_設計書（使用しない）'!A22</f>
        <v>#REF!</v>
      </c>
      <c r="B15" s="50">
        <f>'別紙No1_設計書（使用しない）'!B22</f>
        <v>1189</v>
      </c>
      <c r="C15" s="50" t="e">
        <f>'別紙No1_設計書（使用しない）'!F22</f>
        <v>#REF!</v>
      </c>
      <c r="Z15" s="101"/>
    </row>
    <row r="16" spans="1:26" ht="17.5" customHeight="1" x14ac:dyDescent="0.2">
      <c r="A16" s="49" t="e">
        <f>'別紙No1_設計書（使用しない）'!A23</f>
        <v>#REF!</v>
      </c>
      <c r="B16" s="50">
        <f>'別紙No1_設計書（使用しない）'!B23</f>
        <v>1189</v>
      </c>
      <c r="C16" s="50" t="e">
        <f>'別紙No1_設計書（使用しない）'!F23</f>
        <v>#REF!</v>
      </c>
    </row>
    <row r="17" spans="1:9" ht="17.5" customHeight="1" x14ac:dyDescent="0.2">
      <c r="A17" s="47" t="s">
        <v>22</v>
      </c>
      <c r="B17" s="53"/>
      <c r="C17" s="51" t="e">
        <f>SUM(C5:C16)</f>
        <v>#REF!</v>
      </c>
    </row>
    <row r="18" spans="1:9" ht="17.5" customHeight="1" x14ac:dyDescent="0.2">
      <c r="A18" s="37"/>
      <c r="B18" s="38"/>
      <c r="C18" s="38"/>
    </row>
    <row r="19" spans="1:9" ht="17.5" customHeight="1" x14ac:dyDescent="0.2">
      <c r="B19" s="52"/>
      <c r="C19" s="52"/>
    </row>
    <row r="20" spans="1:9" ht="16.5" x14ac:dyDescent="0.2">
      <c r="A20" s="46" t="s">
        <v>53</v>
      </c>
      <c r="I20" s="56" t="s">
        <v>76</v>
      </c>
    </row>
    <row r="21" spans="1:9" ht="16.5" x14ac:dyDescent="0.2">
      <c r="A21" s="46"/>
      <c r="I21" s="61" t="s">
        <v>51</v>
      </c>
    </row>
    <row r="22" spans="1:9" ht="37.5" customHeight="1" x14ac:dyDescent="0.2">
      <c r="A22" s="47" t="s">
        <v>36</v>
      </c>
      <c r="B22" s="170" t="s">
        <v>42</v>
      </c>
      <c r="C22" s="171"/>
      <c r="D22" s="93" t="s">
        <v>40</v>
      </c>
      <c r="E22" s="94"/>
      <c r="F22" s="170" t="s">
        <v>41</v>
      </c>
      <c r="G22" s="171"/>
      <c r="H22" s="93" t="s">
        <v>43</v>
      </c>
      <c r="I22" s="94"/>
    </row>
    <row r="23" spans="1:9" ht="36" customHeight="1" x14ac:dyDescent="0.2">
      <c r="A23" s="47" t="s">
        <v>8</v>
      </c>
      <c r="B23" s="60" t="s">
        <v>37</v>
      </c>
      <c r="C23" s="60" t="s">
        <v>38</v>
      </c>
      <c r="D23" s="60" t="s">
        <v>37</v>
      </c>
      <c r="E23" s="60" t="s">
        <v>38</v>
      </c>
      <c r="F23" s="60" t="s">
        <v>37</v>
      </c>
      <c r="G23" s="60" t="s">
        <v>38</v>
      </c>
      <c r="H23" s="60" t="s">
        <v>37</v>
      </c>
      <c r="I23" s="60" t="s">
        <v>38</v>
      </c>
    </row>
    <row r="24" spans="1:9" ht="17.5" customHeight="1" x14ac:dyDescent="0.2">
      <c r="A24" s="49" t="e">
        <f>A5</f>
        <v>#REF!</v>
      </c>
      <c r="B24" s="50" t="e">
        <f>'別紙No1_設計書（使用しない）'!B48</f>
        <v>#REF!</v>
      </c>
      <c r="C24" s="50" t="e">
        <f>'別紙No1_設計書（使用しない）'!F48</f>
        <v>#REF!</v>
      </c>
      <c r="D24" s="50" t="e">
        <f>'別紙No1_設計書（使用しない）'!B84</f>
        <v>#REF!</v>
      </c>
      <c r="E24" s="50" t="e">
        <f>'別紙No1_設計書（使用しない）'!F84</f>
        <v>#REF!</v>
      </c>
      <c r="F24" s="50" t="e">
        <f>'別紙No1_設計書（使用しない）'!B120</f>
        <v>#REF!</v>
      </c>
      <c r="G24" s="50" t="e">
        <f>'別紙No1_設計書（使用しない）'!F120</f>
        <v>#REF!</v>
      </c>
      <c r="H24" s="50" t="e">
        <f>'別紙No1_設計書（使用しない）'!B156</f>
        <v>#REF!</v>
      </c>
      <c r="I24" s="50">
        <f>'別紙No1_設計書（使用しない）'!F156</f>
        <v>300</v>
      </c>
    </row>
    <row r="25" spans="1:9" ht="17.5" customHeight="1" x14ac:dyDescent="0.2">
      <c r="A25" s="49" t="e">
        <f t="shared" ref="A25:A35" si="1">A6</f>
        <v>#REF!</v>
      </c>
      <c r="B25" s="50" t="e">
        <f>'別紙No1_設計書（使用しない）'!B49</f>
        <v>#REF!</v>
      </c>
      <c r="C25" s="50" t="e">
        <f>'別紙No1_設計書（使用しない）'!F49</f>
        <v>#REF!</v>
      </c>
      <c r="D25" s="50" t="e">
        <f>'別紙No1_設計書（使用しない）'!B85</f>
        <v>#REF!</v>
      </c>
      <c r="E25" s="50" t="e">
        <f>'別紙No1_設計書（使用しない）'!F85</f>
        <v>#REF!</v>
      </c>
      <c r="F25" s="50" t="e">
        <f>'別紙No1_設計書（使用しない）'!B121</f>
        <v>#REF!</v>
      </c>
      <c r="G25" s="50" t="e">
        <f>'別紙No1_設計書（使用しない）'!F121</f>
        <v>#REF!</v>
      </c>
      <c r="H25" s="50" t="e">
        <f>'別紙No1_設計書（使用しない）'!B157</f>
        <v>#REF!</v>
      </c>
      <c r="I25" s="50">
        <f>'別紙No1_設計書（使用しない）'!F157</f>
        <v>300</v>
      </c>
    </row>
    <row r="26" spans="1:9" ht="17.5" customHeight="1" x14ac:dyDescent="0.2">
      <c r="A26" s="49" t="e">
        <f t="shared" si="1"/>
        <v>#REF!</v>
      </c>
      <c r="B26" s="50" t="e">
        <f>'別紙No1_設計書（使用しない）'!B50</f>
        <v>#REF!</v>
      </c>
      <c r="C26" s="50" t="e">
        <f>'別紙No1_設計書（使用しない）'!F50</f>
        <v>#REF!</v>
      </c>
      <c r="D26" s="50" t="e">
        <f>'別紙No1_設計書（使用しない）'!B86</f>
        <v>#REF!</v>
      </c>
      <c r="E26" s="50" t="e">
        <f>'別紙No1_設計書（使用しない）'!F86</f>
        <v>#REF!</v>
      </c>
      <c r="F26" s="50" t="e">
        <f>'別紙No1_設計書（使用しない）'!B122</f>
        <v>#REF!</v>
      </c>
      <c r="G26" s="50" t="e">
        <f>'別紙No1_設計書（使用しない）'!F122</f>
        <v>#REF!</v>
      </c>
      <c r="H26" s="50" t="e">
        <f>'別紙No1_設計書（使用しない）'!B158</f>
        <v>#REF!</v>
      </c>
      <c r="I26" s="50">
        <f>'別紙No1_設計書（使用しない）'!F158</f>
        <v>300</v>
      </c>
    </row>
    <row r="27" spans="1:9" ht="17.5" customHeight="1" x14ac:dyDescent="0.2">
      <c r="A27" s="49" t="e">
        <f t="shared" si="1"/>
        <v>#REF!</v>
      </c>
      <c r="B27" s="50" t="e">
        <f>'別紙No1_設計書（使用しない）'!B51</f>
        <v>#REF!</v>
      </c>
      <c r="C27" s="50" t="e">
        <f>'別紙No1_設計書（使用しない）'!F51</f>
        <v>#REF!</v>
      </c>
      <c r="D27" s="50" t="e">
        <f>'別紙No1_設計書（使用しない）'!B87</f>
        <v>#REF!</v>
      </c>
      <c r="E27" s="50" t="e">
        <f>'別紙No1_設計書（使用しない）'!F87</f>
        <v>#REF!</v>
      </c>
      <c r="F27" s="50" t="e">
        <f>'別紙No1_設計書（使用しない）'!B123</f>
        <v>#REF!</v>
      </c>
      <c r="G27" s="50" t="e">
        <f>'別紙No1_設計書（使用しない）'!F123</f>
        <v>#REF!</v>
      </c>
      <c r="H27" s="50" t="e">
        <f>'別紙No1_設計書（使用しない）'!B159</f>
        <v>#REF!</v>
      </c>
      <c r="I27" s="50">
        <f>'別紙No1_設計書（使用しない）'!F159</f>
        <v>0</v>
      </c>
    </row>
    <row r="28" spans="1:9" ht="17.5" customHeight="1" x14ac:dyDescent="0.2">
      <c r="A28" s="49" t="e">
        <f t="shared" si="1"/>
        <v>#REF!</v>
      </c>
      <c r="B28" s="50" t="e">
        <f>'別紙No1_設計書（使用しない）'!B52</f>
        <v>#REF!</v>
      </c>
      <c r="C28" s="50" t="e">
        <f>'別紙No1_設計書（使用しない）'!F52</f>
        <v>#REF!</v>
      </c>
      <c r="D28" s="50" t="e">
        <f>'別紙No1_設計書（使用しない）'!B88</f>
        <v>#REF!</v>
      </c>
      <c r="E28" s="50" t="e">
        <f>'別紙No1_設計書（使用しない）'!F88</f>
        <v>#REF!</v>
      </c>
      <c r="F28" s="50" t="e">
        <f>'別紙No1_設計書（使用しない）'!B124</f>
        <v>#REF!</v>
      </c>
      <c r="G28" s="50" t="e">
        <f>'別紙No1_設計書（使用しない）'!F124</f>
        <v>#REF!</v>
      </c>
      <c r="H28" s="50" t="e">
        <f>'別紙No1_設計書（使用しない）'!B160</f>
        <v>#REF!</v>
      </c>
      <c r="I28" s="50">
        <f>'別紙No1_設計書（使用しない）'!F160</f>
        <v>0</v>
      </c>
    </row>
    <row r="29" spans="1:9" ht="17.5" customHeight="1" x14ac:dyDescent="0.2">
      <c r="A29" s="49" t="e">
        <f t="shared" si="1"/>
        <v>#REF!</v>
      </c>
      <c r="B29" s="50" t="e">
        <f>'別紙No1_設計書（使用しない）'!B53</f>
        <v>#REF!</v>
      </c>
      <c r="C29" s="50" t="e">
        <f>'別紙No1_設計書（使用しない）'!F53</f>
        <v>#REF!</v>
      </c>
      <c r="D29" s="50" t="e">
        <f>'別紙No1_設計書（使用しない）'!B89</f>
        <v>#REF!</v>
      </c>
      <c r="E29" s="50" t="e">
        <f>'別紙No1_設計書（使用しない）'!F89</f>
        <v>#REF!</v>
      </c>
      <c r="F29" s="50" t="e">
        <f>'別紙No1_設計書（使用しない）'!B125</f>
        <v>#REF!</v>
      </c>
      <c r="G29" s="50" t="e">
        <f>'別紙No1_設計書（使用しない）'!F125</f>
        <v>#REF!</v>
      </c>
      <c r="H29" s="50" t="e">
        <f>'別紙No1_設計書（使用しない）'!B161</f>
        <v>#REF!</v>
      </c>
      <c r="I29" s="50">
        <f>'別紙No1_設計書（使用しない）'!F161</f>
        <v>0</v>
      </c>
    </row>
    <row r="30" spans="1:9" ht="17.5" customHeight="1" x14ac:dyDescent="0.2">
      <c r="A30" s="49" t="e">
        <f t="shared" si="1"/>
        <v>#REF!</v>
      </c>
      <c r="B30" s="50" t="e">
        <f>'別紙No1_設計書（使用しない）'!B54</f>
        <v>#REF!</v>
      </c>
      <c r="C30" s="50" t="e">
        <f>'別紙No1_設計書（使用しない）'!F54</f>
        <v>#REF!</v>
      </c>
      <c r="D30" s="50" t="e">
        <f>'別紙No1_設計書（使用しない）'!B90</f>
        <v>#REF!</v>
      </c>
      <c r="E30" s="50" t="e">
        <f>'別紙No1_設計書（使用しない）'!F90</f>
        <v>#REF!</v>
      </c>
      <c r="F30" s="50" t="e">
        <f>'別紙No1_設計書（使用しない）'!B126</f>
        <v>#REF!</v>
      </c>
      <c r="G30" s="50" t="e">
        <f>'別紙No1_設計書（使用しない）'!F126</f>
        <v>#REF!</v>
      </c>
      <c r="H30" s="50" t="e">
        <f>'別紙No1_設計書（使用しない）'!B162</f>
        <v>#REF!</v>
      </c>
      <c r="I30" s="50">
        <f>'別紙No1_設計書（使用しない）'!F162</f>
        <v>0</v>
      </c>
    </row>
    <row r="31" spans="1:9" ht="17.5" customHeight="1" x14ac:dyDescent="0.2">
      <c r="A31" s="49" t="e">
        <f t="shared" si="1"/>
        <v>#REF!</v>
      </c>
      <c r="B31" s="50" t="e">
        <f>'別紙No1_設計書（使用しない）'!B55</f>
        <v>#REF!</v>
      </c>
      <c r="C31" s="50" t="e">
        <f>'別紙No1_設計書（使用しない）'!F55</f>
        <v>#REF!</v>
      </c>
      <c r="D31" s="50" t="e">
        <f>'別紙No1_設計書（使用しない）'!B91</f>
        <v>#REF!</v>
      </c>
      <c r="E31" s="50" t="e">
        <f>'別紙No1_設計書（使用しない）'!F91</f>
        <v>#REF!</v>
      </c>
      <c r="F31" s="50" t="e">
        <f>'別紙No1_設計書（使用しない）'!B127</f>
        <v>#REF!</v>
      </c>
      <c r="G31" s="50" t="e">
        <f>'別紙No1_設計書（使用しない）'!F127</f>
        <v>#REF!</v>
      </c>
      <c r="H31" s="50" t="e">
        <f>'別紙No1_設計書（使用しない）'!B163</f>
        <v>#REF!</v>
      </c>
      <c r="I31" s="50">
        <f>'別紙No1_設計書（使用しない）'!F163</f>
        <v>0</v>
      </c>
    </row>
    <row r="32" spans="1:9" ht="17.5" customHeight="1" x14ac:dyDescent="0.2">
      <c r="A32" s="49" t="e">
        <f t="shared" si="1"/>
        <v>#REF!</v>
      </c>
      <c r="B32" s="50" t="e">
        <f>'別紙No1_設計書（使用しない）'!B56</f>
        <v>#REF!</v>
      </c>
      <c r="C32" s="50" t="e">
        <f>'別紙No1_設計書（使用しない）'!F56</f>
        <v>#REF!</v>
      </c>
      <c r="D32" s="50" t="e">
        <f>'別紙No1_設計書（使用しない）'!B92</f>
        <v>#REF!</v>
      </c>
      <c r="E32" s="50" t="e">
        <f>'別紙No1_設計書（使用しない）'!F92</f>
        <v>#REF!</v>
      </c>
      <c r="F32" s="50" t="e">
        <f>'別紙No1_設計書（使用しない）'!B128</f>
        <v>#REF!</v>
      </c>
      <c r="G32" s="50" t="e">
        <f>'別紙No1_設計書（使用しない）'!F128</f>
        <v>#REF!</v>
      </c>
      <c r="H32" s="50" t="e">
        <f>'別紙No1_設計書（使用しない）'!B164</f>
        <v>#REF!</v>
      </c>
      <c r="I32" s="50">
        <f>'別紙No1_設計書（使用しない）'!F164</f>
        <v>0</v>
      </c>
    </row>
    <row r="33" spans="1:9" ht="17.5" customHeight="1" x14ac:dyDescent="0.2">
      <c r="A33" s="49" t="e">
        <f t="shared" si="1"/>
        <v>#REF!</v>
      </c>
      <c r="B33" s="50" t="e">
        <f>'別紙No1_設計書（使用しない）'!B57</f>
        <v>#REF!</v>
      </c>
      <c r="C33" s="50" t="e">
        <f>'別紙No1_設計書（使用しない）'!F57</f>
        <v>#REF!</v>
      </c>
      <c r="D33" s="50" t="e">
        <f>'別紙No1_設計書（使用しない）'!B93</f>
        <v>#REF!</v>
      </c>
      <c r="E33" s="50" t="e">
        <f>'別紙No1_設計書（使用しない）'!F93</f>
        <v>#REF!</v>
      </c>
      <c r="F33" s="50" t="e">
        <f>'別紙No1_設計書（使用しない）'!B129</f>
        <v>#REF!</v>
      </c>
      <c r="G33" s="50" t="e">
        <f>'別紙No1_設計書（使用しない）'!F129</f>
        <v>#REF!</v>
      </c>
      <c r="H33" s="50" t="e">
        <f>'別紙No1_設計書（使用しない）'!B165</f>
        <v>#REF!</v>
      </c>
      <c r="I33" s="50">
        <f>'別紙No1_設計書（使用しない）'!F165</f>
        <v>0</v>
      </c>
    </row>
    <row r="34" spans="1:9" ht="17.5" customHeight="1" x14ac:dyDescent="0.2">
      <c r="A34" s="49" t="e">
        <f t="shared" si="1"/>
        <v>#REF!</v>
      </c>
      <c r="B34" s="50" t="e">
        <f>'別紙No1_設計書（使用しない）'!B58</f>
        <v>#REF!</v>
      </c>
      <c r="C34" s="50" t="e">
        <f>'別紙No1_設計書（使用しない）'!F58</f>
        <v>#REF!</v>
      </c>
      <c r="D34" s="50" t="e">
        <f>'別紙No1_設計書（使用しない）'!B94</f>
        <v>#REF!</v>
      </c>
      <c r="E34" s="50" t="e">
        <f>'別紙No1_設計書（使用しない）'!F94</f>
        <v>#REF!</v>
      </c>
      <c r="F34" s="50" t="e">
        <f>'別紙No1_設計書（使用しない）'!B130</f>
        <v>#REF!</v>
      </c>
      <c r="G34" s="50" t="e">
        <f>'別紙No1_設計書（使用しない）'!F130</f>
        <v>#REF!</v>
      </c>
      <c r="H34" s="50" t="e">
        <f>'別紙No1_設計書（使用しない）'!B166</f>
        <v>#REF!</v>
      </c>
      <c r="I34" s="50">
        <f>'別紙No1_設計書（使用しない）'!F166</f>
        <v>0</v>
      </c>
    </row>
    <row r="35" spans="1:9" ht="17.5" customHeight="1" x14ac:dyDescent="0.2">
      <c r="A35" s="49" t="e">
        <f t="shared" si="1"/>
        <v>#REF!</v>
      </c>
      <c r="B35" s="50" t="e">
        <f>'別紙No1_設計書（使用しない）'!B59</f>
        <v>#REF!</v>
      </c>
      <c r="C35" s="50" t="e">
        <f>'別紙No1_設計書（使用しない）'!F59</f>
        <v>#REF!</v>
      </c>
      <c r="D35" s="50" t="e">
        <f>'別紙No1_設計書（使用しない）'!B95</f>
        <v>#REF!</v>
      </c>
      <c r="E35" s="50" t="e">
        <f>'別紙No1_設計書（使用しない）'!F95</f>
        <v>#REF!</v>
      </c>
      <c r="F35" s="50" t="e">
        <f>'別紙No1_設計書（使用しない）'!B131</f>
        <v>#REF!</v>
      </c>
      <c r="G35" s="50" t="e">
        <f>'別紙No1_設計書（使用しない）'!F131</f>
        <v>#REF!</v>
      </c>
      <c r="H35" s="50" t="e">
        <f>'別紙No1_設計書（使用しない）'!B167</f>
        <v>#REF!</v>
      </c>
      <c r="I35" s="50">
        <f>'別紙No1_設計書（使用しない）'!F167</f>
        <v>300</v>
      </c>
    </row>
    <row r="36" spans="1:9" ht="17.5" customHeight="1" x14ac:dyDescent="0.2">
      <c r="A36" s="47" t="s">
        <v>22</v>
      </c>
      <c r="B36" s="53"/>
      <c r="C36" s="51" t="e">
        <f>SUM(C24:C35)</f>
        <v>#REF!</v>
      </c>
      <c r="D36" s="53"/>
      <c r="E36" s="51" t="e">
        <f>SUM(E24:E35)</f>
        <v>#REF!</v>
      </c>
      <c r="F36" s="53"/>
      <c r="G36" s="51" t="e">
        <f>SUM(G24:G35)</f>
        <v>#REF!</v>
      </c>
      <c r="H36" s="53"/>
      <c r="I36" s="51">
        <f>SUM(I24:I35)</f>
        <v>1200</v>
      </c>
    </row>
    <row r="37" spans="1:9" ht="17.5" customHeight="1" x14ac:dyDescent="0.2">
      <c r="A37" s="37"/>
      <c r="B37" s="38"/>
      <c r="C37" s="38"/>
      <c r="D37" s="59"/>
      <c r="E37" s="59"/>
      <c r="H37" s="59"/>
    </row>
    <row r="38" spans="1:9" ht="17.5" customHeight="1" x14ac:dyDescent="0.2">
      <c r="B38" s="52"/>
      <c r="C38" s="52"/>
    </row>
  </sheetData>
  <mergeCells count="3">
    <mergeCell ref="F22:G22"/>
    <mergeCell ref="B3:C3"/>
    <mergeCell ref="B22:C22"/>
  </mergeCells>
  <phoneticPr fontId="2"/>
  <pageMargins left="0.59055118110236227" right="0" top="0.98425196850393704" bottom="0" header="0.31496062992125984" footer="0"/>
  <pageSetup paperSize="9" orientation="landscape" cellComments="asDisplayed" r:id="rId1"/>
  <rowBreaks count="1" manualBreakCount="1">
    <brk id="19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80"/>
  <sheetViews>
    <sheetView view="pageBreakPreview" topLeftCell="A149" zoomScaleNormal="100" zoomScaleSheetLayoutView="100" workbookViewId="0">
      <selection activeCell="E156" sqref="E156"/>
    </sheetView>
  </sheetViews>
  <sheetFormatPr defaultColWidth="9" defaultRowHeight="13" x14ac:dyDescent="0.2"/>
  <cols>
    <col min="1" max="1" width="13.81640625" style="3" customWidth="1"/>
    <col min="2" max="4" width="10.6328125" style="3" customWidth="1"/>
    <col min="5" max="5" width="18.90625" style="3" customWidth="1"/>
    <col min="6" max="6" width="15.6328125" style="3" customWidth="1"/>
    <col min="7" max="7" width="10.6328125" style="3" customWidth="1"/>
    <col min="8" max="8" width="15.08984375" style="3" customWidth="1"/>
    <col min="9" max="9" width="17.1796875" style="3" customWidth="1"/>
    <col min="10" max="10" width="4.81640625" style="3" customWidth="1"/>
    <col min="11" max="16384" width="9" style="3"/>
  </cols>
  <sheetData>
    <row r="1" spans="1:10" x14ac:dyDescent="0.2">
      <c r="I1" s="56" t="s">
        <v>44</v>
      </c>
      <c r="J1" s="62" t="s">
        <v>55</v>
      </c>
    </row>
    <row r="2" spans="1:10" ht="21" x14ac:dyDescent="0.2">
      <c r="D2" s="4" t="s">
        <v>68</v>
      </c>
    </row>
    <row r="4" spans="1:10" x14ac:dyDescent="0.2">
      <c r="A4" s="3" t="s">
        <v>67</v>
      </c>
      <c r="G4" s="5" t="s">
        <v>7</v>
      </c>
      <c r="H4" s="6"/>
      <c r="I4" s="5"/>
    </row>
    <row r="5" spans="1:10" x14ac:dyDescent="0.2">
      <c r="A5" s="3" t="str">
        <f>'別紙No1_設計書（使用しない）'!A5</f>
        <v>【需要場所】県央浄化センター（河内郡上三川町多功1159）</v>
      </c>
      <c r="G5" s="38"/>
      <c r="H5" s="57"/>
      <c r="I5" s="38"/>
    </row>
    <row r="6" spans="1:10" x14ac:dyDescent="0.2">
      <c r="A6" s="3" t="s">
        <v>61</v>
      </c>
      <c r="G6" s="38"/>
      <c r="H6" s="57"/>
      <c r="I6" s="38"/>
    </row>
    <row r="7" spans="1:10" ht="13.5" thickBot="1" x14ac:dyDescent="0.25">
      <c r="G7" s="38"/>
      <c r="H7" s="57"/>
      <c r="I7" s="38"/>
    </row>
    <row r="8" spans="1:10" ht="18.75" customHeight="1" x14ac:dyDescent="0.2">
      <c r="A8" s="174" t="s">
        <v>8</v>
      </c>
      <c r="B8" s="176" t="s">
        <v>9</v>
      </c>
      <c r="C8" s="177"/>
      <c r="D8" s="177"/>
      <c r="E8" s="178"/>
      <c r="F8" s="176" t="s">
        <v>10</v>
      </c>
      <c r="G8" s="177"/>
      <c r="H8" s="178"/>
      <c r="I8" s="179" t="s">
        <v>5</v>
      </c>
    </row>
    <row r="9" spans="1:10" ht="18.75" customHeight="1" x14ac:dyDescent="0.2">
      <c r="A9" s="175"/>
      <c r="B9" s="7" t="s">
        <v>6</v>
      </c>
      <c r="C9" s="8" t="s">
        <v>11</v>
      </c>
      <c r="D9" s="9" t="s">
        <v>4</v>
      </c>
      <c r="E9" s="10" t="s">
        <v>9</v>
      </c>
      <c r="F9" s="7" t="s">
        <v>12</v>
      </c>
      <c r="G9" s="8" t="s">
        <v>11</v>
      </c>
      <c r="H9" s="10" t="s">
        <v>10</v>
      </c>
      <c r="I9" s="180"/>
    </row>
    <row r="10" spans="1:10" ht="18.75" customHeight="1" x14ac:dyDescent="0.2">
      <c r="A10" s="175"/>
      <c r="B10" s="12" t="s">
        <v>13</v>
      </c>
      <c r="C10" s="13" t="s">
        <v>14</v>
      </c>
      <c r="D10" s="14" t="s">
        <v>15</v>
      </c>
      <c r="E10" s="15" t="s">
        <v>16</v>
      </c>
      <c r="F10" s="12" t="s">
        <v>17</v>
      </c>
      <c r="G10" s="13" t="s">
        <v>18</v>
      </c>
      <c r="H10" s="15" t="s">
        <v>16</v>
      </c>
      <c r="I10" s="63" t="s">
        <v>16</v>
      </c>
    </row>
    <row r="11" spans="1:10" ht="36" customHeight="1" x14ac:dyDescent="0.2">
      <c r="A11" s="175"/>
      <c r="B11" s="16" t="s">
        <v>19</v>
      </c>
      <c r="C11" s="17" t="s">
        <v>20</v>
      </c>
      <c r="D11" s="18" t="s">
        <v>21</v>
      </c>
      <c r="E11" s="19" t="s">
        <v>46</v>
      </c>
      <c r="F11" s="16" t="s">
        <v>47</v>
      </c>
      <c r="G11" s="17" t="s">
        <v>48</v>
      </c>
      <c r="H11" s="20" t="s">
        <v>49</v>
      </c>
      <c r="I11" s="21" t="s">
        <v>50</v>
      </c>
    </row>
    <row r="12" spans="1:10" ht="17.5" customHeight="1" x14ac:dyDescent="0.2">
      <c r="A12" s="22" t="e">
        <f>'別紙No1_設計書（使用しない）'!A156</f>
        <v>#REF!</v>
      </c>
      <c r="B12" s="64">
        <v>1189</v>
      </c>
      <c r="C12" s="24"/>
      <c r="D12" s="25">
        <v>0.85</v>
      </c>
      <c r="E12" s="26">
        <f>ROUNDDOWN(B12*C12*(1.85-D12),2)</f>
        <v>0</v>
      </c>
      <c r="F12" s="23" t="e">
        <f>'別紙No1_設計書（使用しない）'!F12</f>
        <v>#REF!</v>
      </c>
      <c r="G12" s="24"/>
      <c r="H12" s="26" t="e">
        <f>ROUNDDOWN(F12*G12,2)</f>
        <v>#REF!</v>
      </c>
      <c r="I12" s="27" t="e">
        <f>ROUNDDOWN(SUM(E12,H12),0)</f>
        <v>#REF!</v>
      </c>
    </row>
    <row r="13" spans="1:10" ht="17.5" customHeight="1" x14ac:dyDescent="0.2">
      <c r="A13" s="22" t="e">
        <f>'別紙No1_設計書（使用しない）'!A157</f>
        <v>#REF!</v>
      </c>
      <c r="B13" s="64">
        <v>1189</v>
      </c>
      <c r="C13" s="24"/>
      <c r="D13" s="25">
        <v>0.85</v>
      </c>
      <c r="E13" s="26">
        <f t="shared" ref="E13:E23" si="0">ROUNDDOWN(B13*C13*(1.85-D13),2)</f>
        <v>0</v>
      </c>
      <c r="F13" s="23" t="e">
        <f>'別紙No1_設計書（使用しない）'!F13</f>
        <v>#REF!</v>
      </c>
      <c r="G13" s="24"/>
      <c r="H13" s="26" t="e">
        <f t="shared" ref="H13:H23" si="1">ROUNDDOWN(F13*G13,2)</f>
        <v>#REF!</v>
      </c>
      <c r="I13" s="27" t="e">
        <f t="shared" ref="I13:I23" si="2">ROUNDDOWN(SUM(E13,H13),0)</f>
        <v>#REF!</v>
      </c>
    </row>
    <row r="14" spans="1:10" ht="17.5" customHeight="1" x14ac:dyDescent="0.2">
      <c r="A14" s="22" t="e">
        <f>'別紙No1_設計書（使用しない）'!A158</f>
        <v>#REF!</v>
      </c>
      <c r="B14" s="64">
        <v>1189</v>
      </c>
      <c r="C14" s="24"/>
      <c r="D14" s="25">
        <v>0.85</v>
      </c>
      <c r="E14" s="26">
        <f t="shared" si="0"/>
        <v>0</v>
      </c>
      <c r="F14" s="23" t="e">
        <f>'別紙No1_設計書（使用しない）'!F14</f>
        <v>#REF!</v>
      </c>
      <c r="G14" s="24"/>
      <c r="H14" s="26" t="e">
        <f t="shared" si="1"/>
        <v>#REF!</v>
      </c>
      <c r="I14" s="27" t="e">
        <f t="shared" si="2"/>
        <v>#REF!</v>
      </c>
    </row>
    <row r="15" spans="1:10" ht="17.5" customHeight="1" x14ac:dyDescent="0.2">
      <c r="A15" s="22" t="e">
        <f>'別紙No1_設計書（使用しない）'!A159</f>
        <v>#REF!</v>
      </c>
      <c r="B15" s="64">
        <v>1189</v>
      </c>
      <c r="C15" s="24"/>
      <c r="D15" s="25">
        <v>0.85</v>
      </c>
      <c r="E15" s="26">
        <f t="shared" si="0"/>
        <v>0</v>
      </c>
      <c r="F15" s="23" t="e">
        <f>'別紙No1_設計書（使用しない）'!F15</f>
        <v>#REF!</v>
      </c>
      <c r="G15" s="24"/>
      <c r="H15" s="26" t="e">
        <f t="shared" si="1"/>
        <v>#REF!</v>
      </c>
      <c r="I15" s="27" t="e">
        <f t="shared" si="2"/>
        <v>#REF!</v>
      </c>
    </row>
    <row r="16" spans="1:10" ht="17.5" customHeight="1" x14ac:dyDescent="0.2">
      <c r="A16" s="22" t="e">
        <f>'別紙No1_設計書（使用しない）'!A160</f>
        <v>#REF!</v>
      </c>
      <c r="B16" s="64">
        <v>1189</v>
      </c>
      <c r="C16" s="24"/>
      <c r="D16" s="25">
        <v>0.85</v>
      </c>
      <c r="E16" s="26">
        <f t="shared" si="0"/>
        <v>0</v>
      </c>
      <c r="F16" s="23" t="e">
        <f>'別紙No1_設計書（使用しない）'!F16</f>
        <v>#REF!</v>
      </c>
      <c r="G16" s="24"/>
      <c r="H16" s="26" t="e">
        <f t="shared" si="1"/>
        <v>#REF!</v>
      </c>
      <c r="I16" s="27" t="e">
        <f t="shared" si="2"/>
        <v>#REF!</v>
      </c>
    </row>
    <row r="17" spans="1:10" ht="17.5" customHeight="1" x14ac:dyDescent="0.2">
      <c r="A17" s="22" t="e">
        <f>'別紙No1_設計書（使用しない）'!A161</f>
        <v>#REF!</v>
      </c>
      <c r="B17" s="64">
        <v>1189</v>
      </c>
      <c r="C17" s="24"/>
      <c r="D17" s="25">
        <v>0.85</v>
      </c>
      <c r="E17" s="26">
        <f t="shared" si="0"/>
        <v>0</v>
      </c>
      <c r="F17" s="23" t="e">
        <f>'別紙No1_設計書（使用しない）'!F17</f>
        <v>#REF!</v>
      </c>
      <c r="G17" s="24"/>
      <c r="H17" s="26" t="e">
        <f t="shared" si="1"/>
        <v>#REF!</v>
      </c>
      <c r="I17" s="27" t="e">
        <f t="shared" si="2"/>
        <v>#REF!</v>
      </c>
    </row>
    <row r="18" spans="1:10" ht="17.5" customHeight="1" x14ac:dyDescent="0.2">
      <c r="A18" s="22" t="e">
        <f>'別紙No1_設計書（使用しない）'!A162</f>
        <v>#REF!</v>
      </c>
      <c r="B18" s="64">
        <v>1189</v>
      </c>
      <c r="C18" s="24"/>
      <c r="D18" s="25">
        <v>0.85</v>
      </c>
      <c r="E18" s="26">
        <f t="shared" si="0"/>
        <v>0</v>
      </c>
      <c r="F18" s="23" t="e">
        <f>'別紙No1_設計書（使用しない）'!F18</f>
        <v>#REF!</v>
      </c>
      <c r="G18" s="24"/>
      <c r="H18" s="26" t="e">
        <f t="shared" si="1"/>
        <v>#REF!</v>
      </c>
      <c r="I18" s="27" t="e">
        <f t="shared" si="2"/>
        <v>#REF!</v>
      </c>
    </row>
    <row r="19" spans="1:10" ht="17.5" customHeight="1" x14ac:dyDescent="0.2">
      <c r="A19" s="22" t="e">
        <f>'別紙No1_設計書（使用しない）'!A163</f>
        <v>#REF!</v>
      </c>
      <c r="B19" s="64">
        <v>1189</v>
      </c>
      <c r="C19" s="24"/>
      <c r="D19" s="25">
        <v>0.85</v>
      </c>
      <c r="E19" s="26">
        <f t="shared" si="0"/>
        <v>0</v>
      </c>
      <c r="F19" s="23" t="e">
        <f>'別紙No1_設計書（使用しない）'!F19</f>
        <v>#REF!</v>
      </c>
      <c r="G19" s="24"/>
      <c r="H19" s="26" t="e">
        <f t="shared" si="1"/>
        <v>#REF!</v>
      </c>
      <c r="I19" s="27" t="e">
        <f t="shared" si="2"/>
        <v>#REF!</v>
      </c>
    </row>
    <row r="20" spans="1:10" ht="17.5" customHeight="1" x14ac:dyDescent="0.2">
      <c r="A20" s="22" t="e">
        <f>'別紙No1_設計書（使用しない）'!A164</f>
        <v>#REF!</v>
      </c>
      <c r="B20" s="64">
        <v>1189</v>
      </c>
      <c r="C20" s="24"/>
      <c r="D20" s="25">
        <v>0.85</v>
      </c>
      <c r="E20" s="26">
        <f t="shared" si="0"/>
        <v>0</v>
      </c>
      <c r="F20" s="23" t="e">
        <f>'別紙No1_設計書（使用しない）'!F20</f>
        <v>#REF!</v>
      </c>
      <c r="G20" s="24"/>
      <c r="H20" s="26" t="e">
        <f t="shared" si="1"/>
        <v>#REF!</v>
      </c>
      <c r="I20" s="27" t="e">
        <f t="shared" si="2"/>
        <v>#REF!</v>
      </c>
    </row>
    <row r="21" spans="1:10" ht="17.5" customHeight="1" x14ac:dyDescent="0.2">
      <c r="A21" s="22" t="e">
        <f>'別紙No1_設計書（使用しない）'!A165</f>
        <v>#REF!</v>
      </c>
      <c r="B21" s="64">
        <v>1189</v>
      </c>
      <c r="C21" s="24"/>
      <c r="D21" s="25">
        <v>0.85</v>
      </c>
      <c r="E21" s="26">
        <f t="shared" si="0"/>
        <v>0</v>
      </c>
      <c r="F21" s="23" t="e">
        <f>'別紙No1_設計書（使用しない）'!F21</f>
        <v>#REF!</v>
      </c>
      <c r="G21" s="24"/>
      <c r="H21" s="26" t="e">
        <f t="shared" si="1"/>
        <v>#REF!</v>
      </c>
      <c r="I21" s="27" t="e">
        <f t="shared" si="2"/>
        <v>#REF!</v>
      </c>
    </row>
    <row r="22" spans="1:10" ht="17.5" customHeight="1" x14ac:dyDescent="0.2">
      <c r="A22" s="22" t="e">
        <f>'別紙No1_設計書（使用しない）'!A166</f>
        <v>#REF!</v>
      </c>
      <c r="B22" s="64">
        <v>1189</v>
      </c>
      <c r="C22" s="24"/>
      <c r="D22" s="25">
        <v>0.85</v>
      </c>
      <c r="E22" s="26">
        <f t="shared" si="0"/>
        <v>0</v>
      </c>
      <c r="F22" s="23" t="e">
        <f>'別紙No1_設計書（使用しない）'!F22</f>
        <v>#REF!</v>
      </c>
      <c r="G22" s="24"/>
      <c r="H22" s="26" t="e">
        <f t="shared" si="1"/>
        <v>#REF!</v>
      </c>
      <c r="I22" s="27" t="e">
        <f t="shared" si="2"/>
        <v>#REF!</v>
      </c>
    </row>
    <row r="23" spans="1:10" ht="17.5" customHeight="1" thickBot="1" x14ac:dyDescent="0.25">
      <c r="A23" s="22" t="e">
        <f>'別紙No1_設計書（使用しない）'!A167</f>
        <v>#REF!</v>
      </c>
      <c r="B23" s="64">
        <v>1189</v>
      </c>
      <c r="C23" s="24"/>
      <c r="D23" s="29">
        <v>0.85</v>
      </c>
      <c r="E23" s="26">
        <f t="shared" si="0"/>
        <v>0</v>
      </c>
      <c r="F23" s="23" t="e">
        <f>'別紙No1_設計書（使用しない）'!F23</f>
        <v>#REF!</v>
      </c>
      <c r="G23" s="24"/>
      <c r="H23" s="26" t="e">
        <f t="shared" si="1"/>
        <v>#REF!</v>
      </c>
      <c r="I23" s="27" t="e">
        <f t="shared" si="2"/>
        <v>#REF!</v>
      </c>
    </row>
    <row r="24" spans="1:10" ht="17.5" customHeight="1" thickBot="1" x14ac:dyDescent="0.25">
      <c r="A24" s="30" t="s">
        <v>22</v>
      </c>
      <c r="B24" s="31"/>
      <c r="C24" s="32"/>
      <c r="D24" s="32"/>
      <c r="E24" s="33"/>
      <c r="F24" s="34" t="e">
        <f>SUM(F12:F23)</f>
        <v>#REF!</v>
      </c>
      <c r="G24" s="32"/>
      <c r="H24" s="33"/>
      <c r="I24" s="35" t="e">
        <f>SUM(I12:I23)</f>
        <v>#REF!</v>
      </c>
      <c r="J24" s="36" t="s">
        <v>23</v>
      </c>
    </row>
    <row r="25" spans="1:10" ht="17.5" customHeight="1" thickBot="1" x14ac:dyDescent="0.25">
      <c r="A25" s="37"/>
      <c r="B25" s="38"/>
      <c r="C25" s="38"/>
      <c r="D25" s="38"/>
      <c r="E25" s="38"/>
      <c r="F25" s="38"/>
      <c r="G25" s="38"/>
      <c r="H25" s="39"/>
      <c r="I25" s="39"/>
    </row>
    <row r="26" spans="1:10" ht="17.5" customHeight="1" thickTop="1" thickBot="1" x14ac:dyDescent="0.25">
      <c r="F26" s="172" t="s">
        <v>70</v>
      </c>
      <c r="G26" s="182"/>
      <c r="H26" s="40" t="s">
        <v>99</v>
      </c>
      <c r="I26" s="41" t="e">
        <f>ROUNDDOWN(I24/110*100,0)</f>
        <v>#REF!</v>
      </c>
    </row>
    <row r="27" spans="1:10" ht="18.75" customHeight="1" thickTop="1" x14ac:dyDescent="0.2">
      <c r="G27" s="183"/>
      <c r="H27" s="183"/>
      <c r="I27" s="42"/>
    </row>
    <row r="28" spans="1:10" x14ac:dyDescent="0.2">
      <c r="A28" s="181" t="s">
        <v>24</v>
      </c>
      <c r="B28" s="181"/>
      <c r="C28" s="181"/>
      <c r="D28" s="181"/>
      <c r="E28" s="181"/>
      <c r="F28" s="181"/>
      <c r="G28" s="181"/>
      <c r="H28" s="181"/>
      <c r="I28" s="181"/>
    </row>
    <row r="29" spans="1:10" x14ac:dyDescent="0.2">
      <c r="A29" s="181" t="s">
        <v>25</v>
      </c>
      <c r="B29" s="181"/>
      <c r="C29" s="181"/>
      <c r="D29" s="181"/>
      <c r="E29" s="181"/>
      <c r="F29" s="181"/>
      <c r="G29" s="181"/>
      <c r="H29" s="181"/>
      <c r="I29" s="181"/>
    </row>
    <row r="30" spans="1:10" x14ac:dyDescent="0.2">
      <c r="A30" s="181" t="s">
        <v>26</v>
      </c>
      <c r="B30" s="181"/>
      <c r="C30" s="181"/>
      <c r="D30" s="181"/>
      <c r="E30" s="181"/>
      <c r="F30" s="181"/>
      <c r="G30" s="181"/>
      <c r="H30" s="181"/>
      <c r="I30" s="181"/>
    </row>
    <row r="31" spans="1:10" x14ac:dyDescent="0.2">
      <c r="A31" s="162" t="s">
        <v>103</v>
      </c>
      <c r="B31" s="162"/>
      <c r="C31" s="162"/>
      <c r="D31" s="162"/>
      <c r="E31" s="162"/>
      <c r="F31" s="162"/>
      <c r="G31" s="162"/>
      <c r="H31" s="162"/>
      <c r="I31" s="162"/>
    </row>
    <row r="32" spans="1:10" x14ac:dyDescent="0.2">
      <c r="A32" s="43" t="s">
        <v>27</v>
      </c>
      <c r="B32" s="44"/>
      <c r="C32" s="44"/>
      <c r="D32" s="44"/>
      <c r="E32" s="44"/>
      <c r="F32" s="44"/>
      <c r="G32" s="44"/>
      <c r="H32" s="44"/>
      <c r="I32" s="44"/>
    </row>
    <row r="33" spans="1:10" x14ac:dyDescent="0.2">
      <c r="A33" s="181" t="str">
        <f>"注５：入札金額算定においては，力率は"&amp;TEXT(D12,"#%")&amp;"とする。"</f>
        <v>注５：入札金額算定においては，力率は85%とする。</v>
      </c>
      <c r="B33" s="181"/>
      <c r="C33" s="181"/>
      <c r="D33" s="181"/>
      <c r="E33" s="181"/>
      <c r="F33" s="181"/>
      <c r="G33" s="181"/>
      <c r="H33" s="181"/>
      <c r="I33" s="181"/>
    </row>
    <row r="34" spans="1:10" x14ac:dyDescent="0.2">
      <c r="A34" s="181" t="s">
        <v>28</v>
      </c>
      <c r="B34" s="181"/>
      <c r="C34" s="181"/>
      <c r="D34" s="181"/>
      <c r="E34" s="181"/>
      <c r="F34" s="181"/>
      <c r="G34" s="181"/>
      <c r="H34" s="181"/>
      <c r="I34" s="181"/>
    </row>
    <row r="36" spans="1:10" x14ac:dyDescent="0.2">
      <c r="A36" s="45" t="s">
        <v>29</v>
      </c>
    </row>
    <row r="37" spans="1:10" x14ac:dyDescent="0.2">
      <c r="I37" s="56" t="s">
        <v>44</v>
      </c>
      <c r="J37" s="62" t="s">
        <v>56</v>
      </c>
    </row>
    <row r="38" spans="1:10" ht="21" x14ac:dyDescent="0.2">
      <c r="D38" s="4" t="s">
        <v>69</v>
      </c>
    </row>
    <row r="40" spans="1:10" x14ac:dyDescent="0.2">
      <c r="A40" s="3" t="s">
        <v>67</v>
      </c>
      <c r="G40" s="5" t="s">
        <v>7</v>
      </c>
      <c r="H40" s="6"/>
      <c r="I40" s="5"/>
    </row>
    <row r="41" spans="1:10" x14ac:dyDescent="0.2">
      <c r="A41" s="3" t="str">
        <f>'別紙No1_設計書（使用しない）'!A41</f>
        <v>【需要場所】東第１ポンプ場（河内郡上三川町多功196-3）</v>
      </c>
      <c r="G41" s="38"/>
      <c r="H41" s="57"/>
      <c r="I41" s="38"/>
    </row>
    <row r="42" spans="1:10" x14ac:dyDescent="0.2">
      <c r="A42" s="3" t="s">
        <v>61</v>
      </c>
      <c r="G42" s="38"/>
      <c r="H42" s="57"/>
      <c r="I42" s="38"/>
    </row>
    <row r="43" spans="1:10" ht="13.5" thickBot="1" x14ac:dyDescent="0.25"/>
    <row r="44" spans="1:10" ht="18.75" customHeight="1" x14ac:dyDescent="0.2">
      <c r="A44" s="174" t="s">
        <v>8</v>
      </c>
      <c r="B44" s="176" t="s">
        <v>9</v>
      </c>
      <c r="C44" s="177"/>
      <c r="D44" s="177"/>
      <c r="E44" s="178"/>
      <c r="F44" s="176" t="s">
        <v>10</v>
      </c>
      <c r="G44" s="177"/>
      <c r="H44" s="178"/>
      <c r="I44" s="179" t="s">
        <v>5</v>
      </c>
    </row>
    <row r="45" spans="1:10" ht="18.75" customHeight="1" x14ac:dyDescent="0.2">
      <c r="A45" s="175"/>
      <c r="B45" s="7" t="s">
        <v>6</v>
      </c>
      <c r="C45" s="8" t="s">
        <v>11</v>
      </c>
      <c r="D45" s="9" t="s">
        <v>4</v>
      </c>
      <c r="E45" s="10" t="s">
        <v>9</v>
      </c>
      <c r="F45" s="7" t="s">
        <v>12</v>
      </c>
      <c r="G45" s="8" t="s">
        <v>11</v>
      </c>
      <c r="H45" s="10" t="s">
        <v>10</v>
      </c>
      <c r="I45" s="180"/>
    </row>
    <row r="46" spans="1:10" ht="18.75" customHeight="1" x14ac:dyDescent="0.2">
      <c r="A46" s="175"/>
      <c r="B46" s="12" t="s">
        <v>30</v>
      </c>
      <c r="C46" s="13" t="s">
        <v>14</v>
      </c>
      <c r="D46" s="14" t="s">
        <v>31</v>
      </c>
      <c r="E46" s="15" t="s">
        <v>16</v>
      </c>
      <c r="F46" s="12" t="s">
        <v>32</v>
      </c>
      <c r="G46" s="13" t="s">
        <v>18</v>
      </c>
      <c r="H46" s="15" t="s">
        <v>16</v>
      </c>
      <c r="I46" s="63" t="s">
        <v>16</v>
      </c>
    </row>
    <row r="47" spans="1:10" ht="36" customHeight="1" x14ac:dyDescent="0.2">
      <c r="A47" s="175"/>
      <c r="B47" s="16" t="s">
        <v>33</v>
      </c>
      <c r="C47" s="17" t="s">
        <v>34</v>
      </c>
      <c r="D47" s="18" t="s">
        <v>35</v>
      </c>
      <c r="E47" s="19" t="s">
        <v>46</v>
      </c>
      <c r="F47" s="16" t="s">
        <v>47</v>
      </c>
      <c r="G47" s="17" t="s">
        <v>48</v>
      </c>
      <c r="H47" s="20" t="s">
        <v>49</v>
      </c>
      <c r="I47" s="21" t="s">
        <v>50</v>
      </c>
    </row>
    <row r="48" spans="1:10" ht="17.5" customHeight="1" x14ac:dyDescent="0.2">
      <c r="A48" s="22" t="e">
        <f>A12</f>
        <v>#REF!</v>
      </c>
      <c r="B48" s="64" t="e">
        <f>'別紙No1_設計書（使用しない）'!B48</f>
        <v>#REF!</v>
      </c>
      <c r="C48" s="24"/>
      <c r="D48" s="25">
        <v>0.85</v>
      </c>
      <c r="E48" s="26" t="e">
        <f>ROUNDDOWN(B48*C48*(1.85-D48),2)</f>
        <v>#REF!</v>
      </c>
      <c r="F48" s="23" t="e">
        <f>'別紙No1_設計書（使用しない）'!F48</f>
        <v>#REF!</v>
      </c>
      <c r="G48" s="24"/>
      <c r="H48" s="26" t="e">
        <f>ROUNDDOWN(F48*G48,2)</f>
        <v>#REF!</v>
      </c>
      <c r="I48" s="27" t="e">
        <f t="shared" ref="I48:I59" si="3">ROUNDDOWN(SUM(E48,H48),0)</f>
        <v>#REF!</v>
      </c>
    </row>
    <row r="49" spans="1:10" ht="17.5" customHeight="1" x14ac:dyDescent="0.2">
      <c r="A49" s="22" t="e">
        <f t="shared" ref="A49:A59" si="4">A13</f>
        <v>#REF!</v>
      </c>
      <c r="B49" s="64" t="e">
        <f>'別紙No1_設計書（使用しない）'!B49</f>
        <v>#REF!</v>
      </c>
      <c r="C49" s="24"/>
      <c r="D49" s="25">
        <v>0.85</v>
      </c>
      <c r="E49" s="26" t="e">
        <f t="shared" ref="E49:E59" si="5">ROUNDDOWN(B49*C49*(1.85-D49),2)</f>
        <v>#REF!</v>
      </c>
      <c r="F49" s="23" t="e">
        <f>'別紙No1_設計書（使用しない）'!F49</f>
        <v>#REF!</v>
      </c>
      <c r="G49" s="24"/>
      <c r="H49" s="26" t="e">
        <f t="shared" ref="H49:H59" si="6">ROUNDDOWN(F49*G49,2)</f>
        <v>#REF!</v>
      </c>
      <c r="I49" s="27" t="e">
        <f t="shared" si="3"/>
        <v>#REF!</v>
      </c>
    </row>
    <row r="50" spans="1:10" ht="17.5" customHeight="1" x14ac:dyDescent="0.2">
      <c r="A50" s="22" t="e">
        <f t="shared" si="4"/>
        <v>#REF!</v>
      </c>
      <c r="B50" s="64" t="e">
        <f>'別紙No1_設計書（使用しない）'!B50</f>
        <v>#REF!</v>
      </c>
      <c r="C50" s="24"/>
      <c r="D50" s="25">
        <v>0.85</v>
      </c>
      <c r="E50" s="26" t="e">
        <f t="shared" si="5"/>
        <v>#REF!</v>
      </c>
      <c r="F50" s="23" t="e">
        <f>'別紙No1_設計書（使用しない）'!F50</f>
        <v>#REF!</v>
      </c>
      <c r="G50" s="24"/>
      <c r="H50" s="26" t="e">
        <f t="shared" si="6"/>
        <v>#REF!</v>
      </c>
      <c r="I50" s="27" t="e">
        <f t="shared" si="3"/>
        <v>#REF!</v>
      </c>
    </row>
    <row r="51" spans="1:10" ht="17.5" customHeight="1" x14ac:dyDescent="0.2">
      <c r="A51" s="22" t="e">
        <f t="shared" si="4"/>
        <v>#REF!</v>
      </c>
      <c r="B51" s="64" t="e">
        <f>'別紙No1_設計書（使用しない）'!B51</f>
        <v>#REF!</v>
      </c>
      <c r="C51" s="24"/>
      <c r="D51" s="25">
        <v>0.85</v>
      </c>
      <c r="E51" s="26" t="e">
        <f t="shared" si="5"/>
        <v>#REF!</v>
      </c>
      <c r="F51" s="23" t="e">
        <f>'別紙No1_設計書（使用しない）'!F51</f>
        <v>#REF!</v>
      </c>
      <c r="G51" s="24"/>
      <c r="H51" s="26" t="e">
        <f t="shared" si="6"/>
        <v>#REF!</v>
      </c>
      <c r="I51" s="27" t="e">
        <f t="shared" si="3"/>
        <v>#REF!</v>
      </c>
    </row>
    <row r="52" spans="1:10" ht="17.5" customHeight="1" x14ac:dyDescent="0.2">
      <c r="A52" s="22" t="e">
        <f t="shared" si="4"/>
        <v>#REF!</v>
      </c>
      <c r="B52" s="64" t="e">
        <f>'別紙No1_設計書（使用しない）'!B52</f>
        <v>#REF!</v>
      </c>
      <c r="C52" s="24"/>
      <c r="D52" s="25">
        <v>0.85</v>
      </c>
      <c r="E52" s="26" t="e">
        <f t="shared" si="5"/>
        <v>#REF!</v>
      </c>
      <c r="F52" s="23" t="e">
        <f>'別紙No1_設計書（使用しない）'!F52</f>
        <v>#REF!</v>
      </c>
      <c r="G52" s="24"/>
      <c r="H52" s="26" t="e">
        <f t="shared" si="6"/>
        <v>#REF!</v>
      </c>
      <c r="I52" s="27" t="e">
        <f t="shared" si="3"/>
        <v>#REF!</v>
      </c>
    </row>
    <row r="53" spans="1:10" ht="17.5" customHeight="1" x14ac:dyDescent="0.2">
      <c r="A53" s="22" t="e">
        <f t="shared" si="4"/>
        <v>#REF!</v>
      </c>
      <c r="B53" s="64" t="e">
        <f>'別紙No1_設計書（使用しない）'!B53</f>
        <v>#REF!</v>
      </c>
      <c r="C53" s="24"/>
      <c r="D53" s="25">
        <v>0.85</v>
      </c>
      <c r="E53" s="26" t="e">
        <f t="shared" si="5"/>
        <v>#REF!</v>
      </c>
      <c r="F53" s="23" t="e">
        <f>'別紙No1_設計書（使用しない）'!F53</f>
        <v>#REF!</v>
      </c>
      <c r="G53" s="24"/>
      <c r="H53" s="26" t="e">
        <f t="shared" si="6"/>
        <v>#REF!</v>
      </c>
      <c r="I53" s="27" t="e">
        <f t="shared" si="3"/>
        <v>#REF!</v>
      </c>
    </row>
    <row r="54" spans="1:10" ht="17.5" customHeight="1" x14ac:dyDescent="0.2">
      <c r="A54" s="22" t="e">
        <f t="shared" si="4"/>
        <v>#REF!</v>
      </c>
      <c r="B54" s="64" t="e">
        <f>'別紙No1_設計書（使用しない）'!B54</f>
        <v>#REF!</v>
      </c>
      <c r="C54" s="24"/>
      <c r="D54" s="25">
        <v>0.85</v>
      </c>
      <c r="E54" s="26" t="e">
        <f t="shared" si="5"/>
        <v>#REF!</v>
      </c>
      <c r="F54" s="23" t="e">
        <f>'別紙No1_設計書（使用しない）'!F54</f>
        <v>#REF!</v>
      </c>
      <c r="G54" s="24"/>
      <c r="H54" s="26" t="e">
        <f t="shared" si="6"/>
        <v>#REF!</v>
      </c>
      <c r="I54" s="27" t="e">
        <f t="shared" si="3"/>
        <v>#REF!</v>
      </c>
    </row>
    <row r="55" spans="1:10" ht="17.5" customHeight="1" x14ac:dyDescent="0.2">
      <c r="A55" s="22" t="e">
        <f t="shared" si="4"/>
        <v>#REF!</v>
      </c>
      <c r="B55" s="64" t="e">
        <f>'別紙No1_設計書（使用しない）'!B55</f>
        <v>#REF!</v>
      </c>
      <c r="C55" s="24"/>
      <c r="D55" s="25">
        <v>0.85</v>
      </c>
      <c r="E55" s="26" t="e">
        <f t="shared" si="5"/>
        <v>#REF!</v>
      </c>
      <c r="F55" s="23" t="e">
        <f>'別紙No1_設計書（使用しない）'!F55</f>
        <v>#REF!</v>
      </c>
      <c r="G55" s="24"/>
      <c r="H55" s="26" t="e">
        <f t="shared" si="6"/>
        <v>#REF!</v>
      </c>
      <c r="I55" s="27" t="e">
        <f t="shared" si="3"/>
        <v>#REF!</v>
      </c>
    </row>
    <row r="56" spans="1:10" ht="17.5" customHeight="1" x14ac:dyDescent="0.2">
      <c r="A56" s="22" t="e">
        <f t="shared" si="4"/>
        <v>#REF!</v>
      </c>
      <c r="B56" s="64" t="e">
        <f>'別紙No1_設計書（使用しない）'!B56</f>
        <v>#REF!</v>
      </c>
      <c r="C56" s="24"/>
      <c r="D56" s="25">
        <v>0.85</v>
      </c>
      <c r="E56" s="26" t="e">
        <f t="shared" si="5"/>
        <v>#REF!</v>
      </c>
      <c r="F56" s="23" t="e">
        <f>'別紙No1_設計書（使用しない）'!F56</f>
        <v>#REF!</v>
      </c>
      <c r="G56" s="24"/>
      <c r="H56" s="26" t="e">
        <f t="shared" si="6"/>
        <v>#REF!</v>
      </c>
      <c r="I56" s="27" t="e">
        <f t="shared" si="3"/>
        <v>#REF!</v>
      </c>
    </row>
    <row r="57" spans="1:10" ht="17.5" customHeight="1" x14ac:dyDescent="0.2">
      <c r="A57" s="22" t="e">
        <f t="shared" si="4"/>
        <v>#REF!</v>
      </c>
      <c r="B57" s="64" t="e">
        <f>'別紙No1_設計書（使用しない）'!B57</f>
        <v>#REF!</v>
      </c>
      <c r="C57" s="24"/>
      <c r="D57" s="25">
        <v>0.85</v>
      </c>
      <c r="E57" s="26" t="e">
        <f t="shared" si="5"/>
        <v>#REF!</v>
      </c>
      <c r="F57" s="23" t="e">
        <f>'別紙No1_設計書（使用しない）'!F57</f>
        <v>#REF!</v>
      </c>
      <c r="G57" s="24"/>
      <c r="H57" s="26" t="e">
        <f t="shared" si="6"/>
        <v>#REF!</v>
      </c>
      <c r="I57" s="27" t="e">
        <f t="shared" si="3"/>
        <v>#REF!</v>
      </c>
    </row>
    <row r="58" spans="1:10" ht="17.5" customHeight="1" x14ac:dyDescent="0.2">
      <c r="A58" s="22" t="e">
        <f t="shared" si="4"/>
        <v>#REF!</v>
      </c>
      <c r="B58" s="64" t="e">
        <f>'別紙No1_設計書（使用しない）'!B58</f>
        <v>#REF!</v>
      </c>
      <c r="C58" s="24"/>
      <c r="D58" s="25">
        <v>0.85</v>
      </c>
      <c r="E58" s="26" t="e">
        <f t="shared" si="5"/>
        <v>#REF!</v>
      </c>
      <c r="F58" s="23" t="e">
        <f>'別紙No1_設計書（使用しない）'!F58</f>
        <v>#REF!</v>
      </c>
      <c r="G58" s="24"/>
      <c r="H58" s="26" t="e">
        <f t="shared" si="6"/>
        <v>#REF!</v>
      </c>
      <c r="I58" s="27" t="e">
        <f t="shared" si="3"/>
        <v>#REF!</v>
      </c>
    </row>
    <row r="59" spans="1:10" ht="17.5" customHeight="1" thickBot="1" x14ac:dyDescent="0.25">
      <c r="A59" s="28" t="e">
        <f t="shared" si="4"/>
        <v>#REF!</v>
      </c>
      <c r="B59" s="64" t="e">
        <f>'別紙No1_設計書（使用しない）'!B59</f>
        <v>#REF!</v>
      </c>
      <c r="C59" s="24"/>
      <c r="D59" s="29">
        <v>0.85</v>
      </c>
      <c r="E59" s="26" t="e">
        <f t="shared" si="5"/>
        <v>#REF!</v>
      </c>
      <c r="F59" s="23" t="e">
        <f>'別紙No1_設計書（使用しない）'!F59</f>
        <v>#REF!</v>
      </c>
      <c r="G59" s="24"/>
      <c r="H59" s="26" t="e">
        <f t="shared" si="6"/>
        <v>#REF!</v>
      </c>
      <c r="I59" s="27" t="e">
        <f t="shared" si="3"/>
        <v>#REF!</v>
      </c>
    </row>
    <row r="60" spans="1:10" ht="17.5" customHeight="1" thickBot="1" x14ac:dyDescent="0.25">
      <c r="A60" s="30" t="s">
        <v>22</v>
      </c>
      <c r="B60" s="31"/>
      <c r="C60" s="32"/>
      <c r="D60" s="32"/>
      <c r="E60" s="33"/>
      <c r="F60" s="34" t="e">
        <f>SUM(F48:F59)</f>
        <v>#REF!</v>
      </c>
      <c r="G60" s="32"/>
      <c r="H60" s="33"/>
      <c r="I60" s="35" t="e">
        <f>SUM(I48:I59)</f>
        <v>#REF!</v>
      </c>
      <c r="J60" s="36" t="s">
        <v>23</v>
      </c>
    </row>
    <row r="61" spans="1:10" ht="17.5" customHeight="1" thickBot="1" x14ac:dyDescent="0.25">
      <c r="A61" s="37"/>
      <c r="B61" s="38"/>
      <c r="C61" s="38"/>
      <c r="D61" s="38"/>
      <c r="E61" s="38"/>
      <c r="F61" s="38"/>
      <c r="G61" s="38"/>
      <c r="H61" s="39"/>
      <c r="I61" s="39"/>
    </row>
    <row r="62" spans="1:10" ht="17.5" customHeight="1" thickTop="1" thickBot="1" x14ac:dyDescent="0.25">
      <c r="F62" s="172" t="s">
        <v>70</v>
      </c>
      <c r="G62" s="182"/>
      <c r="H62" s="40" t="s">
        <v>99</v>
      </c>
      <c r="I62" s="41" t="e">
        <f>ROUNDDOWN(I60/110*100,0)</f>
        <v>#REF!</v>
      </c>
    </row>
    <row r="63" spans="1:10" ht="18.75" customHeight="1" thickTop="1" x14ac:dyDescent="0.2">
      <c r="G63" s="183"/>
      <c r="H63" s="183"/>
      <c r="I63" s="42"/>
    </row>
    <row r="64" spans="1:10" x14ac:dyDescent="0.2">
      <c r="A64" s="181" t="s">
        <v>24</v>
      </c>
      <c r="B64" s="181"/>
      <c r="C64" s="181"/>
      <c r="D64" s="181"/>
      <c r="E64" s="181"/>
      <c r="F64" s="181"/>
      <c r="G64" s="181"/>
      <c r="H64" s="181"/>
      <c r="I64" s="181"/>
    </row>
    <row r="65" spans="1:10" x14ac:dyDescent="0.2">
      <c r="A65" s="181" t="s">
        <v>25</v>
      </c>
      <c r="B65" s="181"/>
      <c r="C65" s="181"/>
      <c r="D65" s="181"/>
      <c r="E65" s="181"/>
      <c r="F65" s="181"/>
      <c r="G65" s="181"/>
      <c r="H65" s="181"/>
      <c r="I65" s="181"/>
    </row>
    <row r="66" spans="1:10" x14ac:dyDescent="0.2">
      <c r="A66" s="181" t="s">
        <v>26</v>
      </c>
      <c r="B66" s="181"/>
      <c r="C66" s="181"/>
      <c r="D66" s="181"/>
      <c r="E66" s="181"/>
      <c r="F66" s="181"/>
      <c r="G66" s="181"/>
      <c r="H66" s="181"/>
      <c r="I66" s="181"/>
    </row>
    <row r="67" spans="1:10" x14ac:dyDescent="0.2">
      <c r="A67" s="162" t="s">
        <v>103</v>
      </c>
      <c r="B67" s="162"/>
      <c r="C67" s="162"/>
      <c r="D67" s="162"/>
      <c r="E67" s="162"/>
      <c r="F67" s="162"/>
      <c r="G67" s="162"/>
      <c r="H67" s="162"/>
      <c r="I67" s="162"/>
    </row>
    <row r="68" spans="1:10" x14ac:dyDescent="0.2">
      <c r="A68" s="43" t="s">
        <v>27</v>
      </c>
      <c r="B68" s="44"/>
      <c r="C68" s="44"/>
      <c r="D68" s="44"/>
      <c r="E68" s="44"/>
      <c r="F68" s="44"/>
      <c r="G68" s="44"/>
      <c r="H68" s="44"/>
      <c r="I68" s="44"/>
    </row>
    <row r="69" spans="1:10" x14ac:dyDescent="0.2">
      <c r="A69" s="181" t="str">
        <f>"注５：入札金額算定においては，力率は"&amp;TEXT(D48,"#%")&amp;"とする。"</f>
        <v>注５：入札金額算定においては，力率は85%とする。</v>
      </c>
      <c r="B69" s="181"/>
      <c r="C69" s="181"/>
      <c r="D69" s="181"/>
      <c r="E69" s="181"/>
      <c r="F69" s="181"/>
      <c r="G69" s="181"/>
      <c r="H69" s="181"/>
      <c r="I69" s="181"/>
    </row>
    <row r="70" spans="1:10" x14ac:dyDescent="0.2">
      <c r="A70" s="181" t="s">
        <v>28</v>
      </c>
      <c r="B70" s="181"/>
      <c r="C70" s="181"/>
      <c r="D70" s="181"/>
      <c r="E70" s="181"/>
      <c r="F70" s="181"/>
      <c r="G70" s="181"/>
      <c r="H70" s="181"/>
      <c r="I70" s="181"/>
    </row>
    <row r="72" spans="1:10" x14ac:dyDescent="0.2">
      <c r="A72" s="45" t="s">
        <v>29</v>
      </c>
    </row>
    <row r="73" spans="1:10" x14ac:dyDescent="0.2">
      <c r="I73" s="56" t="s">
        <v>44</v>
      </c>
      <c r="J73" s="62" t="s">
        <v>57</v>
      </c>
    </row>
    <row r="74" spans="1:10" ht="21" x14ac:dyDescent="0.2">
      <c r="D74" s="4" t="s">
        <v>69</v>
      </c>
    </row>
    <row r="76" spans="1:10" x14ac:dyDescent="0.2">
      <c r="A76" s="3" t="s">
        <v>67</v>
      </c>
      <c r="G76" s="5" t="s">
        <v>7</v>
      </c>
      <c r="H76" s="6"/>
      <c r="I76" s="5"/>
    </row>
    <row r="77" spans="1:10" x14ac:dyDescent="0.2">
      <c r="A77" s="3" t="str">
        <f>'別紙No1_設計書（使用しない）'!A77</f>
        <v>【需要場所】南第１ポンプ場（下野市祇園5-32-2）</v>
      </c>
      <c r="G77" s="38"/>
      <c r="H77" s="57"/>
      <c r="I77" s="38"/>
    </row>
    <row r="78" spans="1:10" x14ac:dyDescent="0.2">
      <c r="A78" s="3" t="s">
        <v>61</v>
      </c>
      <c r="G78" s="38"/>
      <c r="H78" s="57"/>
      <c r="I78" s="38"/>
    </row>
    <row r="79" spans="1:10" ht="13.5" thickBot="1" x14ac:dyDescent="0.25">
      <c r="G79" s="38"/>
      <c r="H79" s="57"/>
      <c r="I79" s="38"/>
    </row>
    <row r="80" spans="1:10" ht="18.75" customHeight="1" x14ac:dyDescent="0.2">
      <c r="A80" s="174" t="s">
        <v>8</v>
      </c>
      <c r="B80" s="176" t="s">
        <v>9</v>
      </c>
      <c r="C80" s="177"/>
      <c r="D80" s="177"/>
      <c r="E80" s="178"/>
      <c r="F80" s="176" t="s">
        <v>10</v>
      </c>
      <c r="G80" s="177"/>
      <c r="H80" s="178"/>
      <c r="I80" s="179" t="s">
        <v>5</v>
      </c>
    </row>
    <row r="81" spans="1:10" ht="18.75" customHeight="1" x14ac:dyDescent="0.2">
      <c r="A81" s="175"/>
      <c r="B81" s="7" t="s">
        <v>6</v>
      </c>
      <c r="C81" s="8" t="s">
        <v>11</v>
      </c>
      <c r="D81" s="9" t="s">
        <v>4</v>
      </c>
      <c r="E81" s="10" t="s">
        <v>9</v>
      </c>
      <c r="F81" s="7" t="s">
        <v>12</v>
      </c>
      <c r="G81" s="8" t="s">
        <v>11</v>
      </c>
      <c r="H81" s="10" t="s">
        <v>10</v>
      </c>
      <c r="I81" s="180"/>
    </row>
    <row r="82" spans="1:10" ht="18.75" customHeight="1" x14ac:dyDescent="0.2">
      <c r="A82" s="175"/>
      <c r="B82" s="12" t="s">
        <v>30</v>
      </c>
      <c r="C82" s="13" t="s">
        <v>14</v>
      </c>
      <c r="D82" s="14" t="s">
        <v>31</v>
      </c>
      <c r="E82" s="15" t="s">
        <v>16</v>
      </c>
      <c r="F82" s="12" t="s">
        <v>32</v>
      </c>
      <c r="G82" s="13" t="s">
        <v>18</v>
      </c>
      <c r="H82" s="15" t="s">
        <v>16</v>
      </c>
      <c r="I82" s="63" t="s">
        <v>16</v>
      </c>
    </row>
    <row r="83" spans="1:10" ht="36" customHeight="1" x14ac:dyDescent="0.2">
      <c r="A83" s="175"/>
      <c r="B83" s="16" t="s">
        <v>33</v>
      </c>
      <c r="C83" s="17" t="s">
        <v>34</v>
      </c>
      <c r="D83" s="18" t="s">
        <v>35</v>
      </c>
      <c r="E83" s="19" t="s">
        <v>46</v>
      </c>
      <c r="F83" s="16" t="s">
        <v>47</v>
      </c>
      <c r="G83" s="17" t="s">
        <v>48</v>
      </c>
      <c r="H83" s="20" t="s">
        <v>49</v>
      </c>
      <c r="I83" s="21" t="s">
        <v>50</v>
      </c>
    </row>
    <row r="84" spans="1:10" ht="17.5" customHeight="1" x14ac:dyDescent="0.2">
      <c r="A84" s="22" t="e">
        <f>A48</f>
        <v>#REF!</v>
      </c>
      <c r="B84" s="64" t="e">
        <f>'別紙No1_設計書（使用しない）'!B84</f>
        <v>#REF!</v>
      </c>
      <c r="C84" s="24"/>
      <c r="D84" s="25">
        <v>0.85</v>
      </c>
      <c r="E84" s="26" t="e">
        <f>ROUNDDOWN(B84*C84*(1.85-D84),2)</f>
        <v>#REF!</v>
      </c>
      <c r="F84" s="23" t="e">
        <f>'別紙No1_設計書（使用しない）'!F84</f>
        <v>#REF!</v>
      </c>
      <c r="G84" s="24"/>
      <c r="H84" s="26" t="e">
        <f>ROUNDDOWN(F84*G84,2)</f>
        <v>#REF!</v>
      </c>
      <c r="I84" s="27" t="e">
        <f t="shared" ref="I84:I95" si="7">ROUNDDOWN(SUM(E84,H84),0)</f>
        <v>#REF!</v>
      </c>
    </row>
    <row r="85" spans="1:10" ht="17.5" customHeight="1" x14ac:dyDescent="0.2">
      <c r="A85" s="22" t="e">
        <f t="shared" ref="A85:A95" si="8">A49</f>
        <v>#REF!</v>
      </c>
      <c r="B85" s="64" t="e">
        <f>'別紙No1_設計書（使用しない）'!B85</f>
        <v>#REF!</v>
      </c>
      <c r="C85" s="24"/>
      <c r="D85" s="25">
        <v>0.85</v>
      </c>
      <c r="E85" s="26" t="e">
        <f t="shared" ref="E85:E95" si="9">ROUNDDOWN(B85*C85*(1.85-D85),2)</f>
        <v>#REF!</v>
      </c>
      <c r="F85" s="23" t="e">
        <f>'別紙No1_設計書（使用しない）'!F85</f>
        <v>#REF!</v>
      </c>
      <c r="G85" s="24"/>
      <c r="H85" s="26" t="e">
        <f t="shared" ref="H85:H95" si="10">ROUNDDOWN(F85*G85,2)</f>
        <v>#REF!</v>
      </c>
      <c r="I85" s="27" t="e">
        <f t="shared" si="7"/>
        <v>#REF!</v>
      </c>
    </row>
    <row r="86" spans="1:10" ht="17.5" customHeight="1" x14ac:dyDescent="0.2">
      <c r="A86" s="22" t="e">
        <f t="shared" si="8"/>
        <v>#REF!</v>
      </c>
      <c r="B86" s="64" t="e">
        <f>'別紙No1_設計書（使用しない）'!B86</f>
        <v>#REF!</v>
      </c>
      <c r="C86" s="24"/>
      <c r="D86" s="25">
        <v>0.85</v>
      </c>
      <c r="E86" s="26" t="e">
        <f t="shared" si="9"/>
        <v>#REF!</v>
      </c>
      <c r="F86" s="23" t="e">
        <f>'別紙No1_設計書（使用しない）'!F86</f>
        <v>#REF!</v>
      </c>
      <c r="G86" s="24"/>
      <c r="H86" s="26" t="e">
        <f t="shared" si="10"/>
        <v>#REF!</v>
      </c>
      <c r="I86" s="27" t="e">
        <f t="shared" si="7"/>
        <v>#REF!</v>
      </c>
    </row>
    <row r="87" spans="1:10" ht="17.5" customHeight="1" x14ac:dyDescent="0.2">
      <c r="A87" s="22" t="e">
        <f t="shared" si="8"/>
        <v>#REF!</v>
      </c>
      <c r="B87" s="64" t="e">
        <f>'別紙No1_設計書（使用しない）'!B87</f>
        <v>#REF!</v>
      </c>
      <c r="C87" s="24"/>
      <c r="D87" s="25">
        <v>0.85</v>
      </c>
      <c r="E87" s="26" t="e">
        <f t="shared" si="9"/>
        <v>#REF!</v>
      </c>
      <c r="F87" s="23" t="e">
        <f>'別紙No1_設計書（使用しない）'!F87</f>
        <v>#REF!</v>
      </c>
      <c r="G87" s="24"/>
      <c r="H87" s="26" t="e">
        <f t="shared" si="10"/>
        <v>#REF!</v>
      </c>
      <c r="I87" s="27" t="e">
        <f t="shared" si="7"/>
        <v>#REF!</v>
      </c>
    </row>
    <row r="88" spans="1:10" ht="17.5" customHeight="1" x14ac:dyDescent="0.2">
      <c r="A88" s="22" t="e">
        <f t="shared" si="8"/>
        <v>#REF!</v>
      </c>
      <c r="B88" s="64" t="e">
        <f>'別紙No1_設計書（使用しない）'!B88</f>
        <v>#REF!</v>
      </c>
      <c r="C88" s="24"/>
      <c r="D88" s="25">
        <v>0.85</v>
      </c>
      <c r="E88" s="26" t="e">
        <f t="shared" si="9"/>
        <v>#REF!</v>
      </c>
      <c r="F88" s="23" t="e">
        <f>'別紙No1_設計書（使用しない）'!F88</f>
        <v>#REF!</v>
      </c>
      <c r="G88" s="24"/>
      <c r="H88" s="26" t="e">
        <f t="shared" si="10"/>
        <v>#REF!</v>
      </c>
      <c r="I88" s="27" t="e">
        <f t="shared" si="7"/>
        <v>#REF!</v>
      </c>
    </row>
    <row r="89" spans="1:10" ht="17.5" customHeight="1" x14ac:dyDescent="0.2">
      <c r="A89" s="22" t="e">
        <f t="shared" si="8"/>
        <v>#REF!</v>
      </c>
      <c r="B89" s="64" t="e">
        <f>'別紙No1_設計書（使用しない）'!B89</f>
        <v>#REF!</v>
      </c>
      <c r="C89" s="24"/>
      <c r="D89" s="25">
        <v>0.85</v>
      </c>
      <c r="E89" s="26" t="e">
        <f t="shared" si="9"/>
        <v>#REF!</v>
      </c>
      <c r="F89" s="23" t="e">
        <f>'別紙No1_設計書（使用しない）'!F89</f>
        <v>#REF!</v>
      </c>
      <c r="G89" s="24"/>
      <c r="H89" s="26" t="e">
        <f t="shared" si="10"/>
        <v>#REF!</v>
      </c>
      <c r="I89" s="27" t="e">
        <f t="shared" si="7"/>
        <v>#REF!</v>
      </c>
    </row>
    <row r="90" spans="1:10" ht="17.5" customHeight="1" x14ac:dyDescent="0.2">
      <c r="A90" s="22" t="e">
        <f t="shared" si="8"/>
        <v>#REF!</v>
      </c>
      <c r="B90" s="64" t="e">
        <f>'別紙No1_設計書（使用しない）'!B90</f>
        <v>#REF!</v>
      </c>
      <c r="C90" s="24"/>
      <c r="D90" s="25">
        <v>0.85</v>
      </c>
      <c r="E90" s="26" t="e">
        <f t="shared" si="9"/>
        <v>#REF!</v>
      </c>
      <c r="F90" s="23" t="e">
        <f>'別紙No1_設計書（使用しない）'!F90</f>
        <v>#REF!</v>
      </c>
      <c r="G90" s="24"/>
      <c r="H90" s="26" t="e">
        <f t="shared" si="10"/>
        <v>#REF!</v>
      </c>
      <c r="I90" s="27" t="e">
        <f t="shared" si="7"/>
        <v>#REF!</v>
      </c>
    </row>
    <row r="91" spans="1:10" ht="17.5" customHeight="1" x14ac:dyDescent="0.2">
      <c r="A91" s="22" t="e">
        <f t="shared" si="8"/>
        <v>#REF!</v>
      </c>
      <c r="B91" s="64" t="e">
        <f>'別紙No1_設計書（使用しない）'!B91</f>
        <v>#REF!</v>
      </c>
      <c r="C91" s="24"/>
      <c r="D91" s="25">
        <v>0.85</v>
      </c>
      <c r="E91" s="26" t="e">
        <f t="shared" si="9"/>
        <v>#REF!</v>
      </c>
      <c r="F91" s="23" t="e">
        <f>'別紙No1_設計書（使用しない）'!F91</f>
        <v>#REF!</v>
      </c>
      <c r="G91" s="24"/>
      <c r="H91" s="26" t="e">
        <f t="shared" si="10"/>
        <v>#REF!</v>
      </c>
      <c r="I91" s="27" t="e">
        <f t="shared" si="7"/>
        <v>#REF!</v>
      </c>
    </row>
    <row r="92" spans="1:10" ht="17.5" customHeight="1" x14ac:dyDescent="0.2">
      <c r="A92" s="22" t="e">
        <f t="shared" si="8"/>
        <v>#REF!</v>
      </c>
      <c r="B92" s="64" t="e">
        <f>'別紙No1_設計書（使用しない）'!B92</f>
        <v>#REF!</v>
      </c>
      <c r="C92" s="24"/>
      <c r="D92" s="25">
        <v>0.85</v>
      </c>
      <c r="E92" s="26" t="e">
        <f t="shared" si="9"/>
        <v>#REF!</v>
      </c>
      <c r="F92" s="23" t="e">
        <f>'別紙No1_設計書（使用しない）'!F92</f>
        <v>#REF!</v>
      </c>
      <c r="G92" s="24"/>
      <c r="H92" s="26" t="e">
        <f t="shared" si="10"/>
        <v>#REF!</v>
      </c>
      <c r="I92" s="27" t="e">
        <f t="shared" si="7"/>
        <v>#REF!</v>
      </c>
    </row>
    <row r="93" spans="1:10" ht="17.5" customHeight="1" x14ac:dyDescent="0.2">
      <c r="A93" s="22" t="e">
        <f t="shared" si="8"/>
        <v>#REF!</v>
      </c>
      <c r="B93" s="64" t="e">
        <f>'別紙No1_設計書（使用しない）'!B93</f>
        <v>#REF!</v>
      </c>
      <c r="C93" s="24"/>
      <c r="D93" s="25">
        <v>0.85</v>
      </c>
      <c r="E93" s="26" t="e">
        <f t="shared" si="9"/>
        <v>#REF!</v>
      </c>
      <c r="F93" s="23" t="e">
        <f>'別紙No1_設計書（使用しない）'!F93</f>
        <v>#REF!</v>
      </c>
      <c r="G93" s="24"/>
      <c r="H93" s="26" t="e">
        <f t="shared" si="10"/>
        <v>#REF!</v>
      </c>
      <c r="I93" s="27" t="e">
        <f t="shared" si="7"/>
        <v>#REF!</v>
      </c>
    </row>
    <row r="94" spans="1:10" ht="17.5" customHeight="1" x14ac:dyDescent="0.2">
      <c r="A94" s="22" t="e">
        <f t="shared" si="8"/>
        <v>#REF!</v>
      </c>
      <c r="B94" s="64" t="e">
        <f>'別紙No1_設計書（使用しない）'!B94</f>
        <v>#REF!</v>
      </c>
      <c r="C94" s="24"/>
      <c r="D94" s="25">
        <v>0.85</v>
      </c>
      <c r="E94" s="26" t="e">
        <f t="shared" si="9"/>
        <v>#REF!</v>
      </c>
      <c r="F94" s="23" t="e">
        <f>'別紙No1_設計書（使用しない）'!F94</f>
        <v>#REF!</v>
      </c>
      <c r="G94" s="24"/>
      <c r="H94" s="26" t="e">
        <f t="shared" si="10"/>
        <v>#REF!</v>
      </c>
      <c r="I94" s="27" t="e">
        <f t="shared" si="7"/>
        <v>#REF!</v>
      </c>
    </row>
    <row r="95" spans="1:10" ht="17.5" customHeight="1" thickBot="1" x14ac:dyDescent="0.25">
      <c r="A95" s="28" t="e">
        <f t="shared" si="8"/>
        <v>#REF!</v>
      </c>
      <c r="B95" s="64" t="e">
        <f>'別紙No1_設計書（使用しない）'!B95</f>
        <v>#REF!</v>
      </c>
      <c r="C95" s="24"/>
      <c r="D95" s="29">
        <v>0.85</v>
      </c>
      <c r="E95" s="26" t="e">
        <f t="shared" si="9"/>
        <v>#REF!</v>
      </c>
      <c r="F95" s="23" t="e">
        <f>'別紙No1_設計書（使用しない）'!F95</f>
        <v>#REF!</v>
      </c>
      <c r="G95" s="24"/>
      <c r="H95" s="26" t="e">
        <f t="shared" si="10"/>
        <v>#REF!</v>
      </c>
      <c r="I95" s="27" t="e">
        <f t="shared" si="7"/>
        <v>#REF!</v>
      </c>
    </row>
    <row r="96" spans="1:10" ht="17.5" customHeight="1" thickBot="1" x14ac:dyDescent="0.25">
      <c r="A96" s="30" t="s">
        <v>22</v>
      </c>
      <c r="B96" s="31"/>
      <c r="C96" s="32"/>
      <c r="D96" s="32"/>
      <c r="E96" s="33"/>
      <c r="F96" s="34" t="e">
        <f>SUM(F84:F95)</f>
        <v>#REF!</v>
      </c>
      <c r="G96" s="32"/>
      <c r="H96" s="33"/>
      <c r="I96" s="35" t="e">
        <f>SUM(I84:I95)</f>
        <v>#REF!</v>
      </c>
      <c r="J96" s="36" t="s">
        <v>23</v>
      </c>
    </row>
    <row r="97" spans="1:10" ht="17.5" customHeight="1" thickBot="1" x14ac:dyDescent="0.25">
      <c r="A97" s="37"/>
      <c r="B97" s="38"/>
      <c r="C97" s="38"/>
      <c r="D97" s="38"/>
      <c r="E97" s="38"/>
      <c r="F97" s="38"/>
      <c r="G97" s="38"/>
      <c r="H97" s="39"/>
      <c r="I97" s="39"/>
    </row>
    <row r="98" spans="1:10" ht="17.5" customHeight="1" thickTop="1" thickBot="1" x14ac:dyDescent="0.25">
      <c r="F98" s="172" t="s">
        <v>70</v>
      </c>
      <c r="G98" s="182"/>
      <c r="H98" s="40" t="s">
        <v>99</v>
      </c>
      <c r="I98" s="41" t="e">
        <f>ROUNDDOWN(I96/110*100,0)</f>
        <v>#REF!</v>
      </c>
    </row>
    <row r="99" spans="1:10" ht="18.75" customHeight="1" thickTop="1" x14ac:dyDescent="0.2">
      <c r="G99" s="183"/>
      <c r="H99" s="183"/>
      <c r="I99" s="42"/>
    </row>
    <row r="100" spans="1:10" x14ac:dyDescent="0.2">
      <c r="A100" s="181" t="s">
        <v>24</v>
      </c>
      <c r="B100" s="181"/>
      <c r="C100" s="181"/>
      <c r="D100" s="181"/>
      <c r="E100" s="181"/>
      <c r="F100" s="181"/>
      <c r="G100" s="181"/>
      <c r="H100" s="181"/>
      <c r="I100" s="181"/>
    </row>
    <row r="101" spans="1:10" x14ac:dyDescent="0.2">
      <c r="A101" s="181" t="s">
        <v>25</v>
      </c>
      <c r="B101" s="181"/>
      <c r="C101" s="181"/>
      <c r="D101" s="181"/>
      <c r="E101" s="181"/>
      <c r="F101" s="181"/>
      <c r="G101" s="181"/>
      <c r="H101" s="181"/>
      <c r="I101" s="181"/>
    </row>
    <row r="102" spans="1:10" x14ac:dyDescent="0.2">
      <c r="A102" s="181" t="s">
        <v>26</v>
      </c>
      <c r="B102" s="181"/>
      <c r="C102" s="181"/>
      <c r="D102" s="181"/>
      <c r="E102" s="181"/>
      <c r="F102" s="181"/>
      <c r="G102" s="181"/>
      <c r="H102" s="181"/>
      <c r="I102" s="181"/>
    </row>
    <row r="103" spans="1:10" x14ac:dyDescent="0.2">
      <c r="A103" s="162" t="s">
        <v>103</v>
      </c>
      <c r="B103" s="162"/>
      <c r="C103" s="162"/>
      <c r="D103" s="162"/>
      <c r="E103" s="162"/>
      <c r="F103" s="162"/>
      <c r="G103" s="162"/>
      <c r="H103" s="162"/>
      <c r="I103" s="162"/>
    </row>
    <row r="104" spans="1:10" x14ac:dyDescent="0.2">
      <c r="A104" s="43" t="s">
        <v>27</v>
      </c>
      <c r="B104" s="44"/>
      <c r="C104" s="44"/>
      <c r="D104" s="44"/>
      <c r="E104" s="44"/>
      <c r="F104" s="44"/>
      <c r="G104" s="44"/>
      <c r="H104" s="44"/>
      <c r="I104" s="44"/>
    </row>
    <row r="105" spans="1:10" x14ac:dyDescent="0.2">
      <c r="A105" s="181" t="str">
        <f>"注５：入札金額算定においては，力率は"&amp;TEXT(D84,"#%")&amp;"とする。"</f>
        <v>注５：入札金額算定においては，力率は85%とする。</v>
      </c>
      <c r="B105" s="181"/>
      <c r="C105" s="181"/>
      <c r="D105" s="181"/>
      <c r="E105" s="181"/>
      <c r="F105" s="181"/>
      <c r="G105" s="181"/>
      <c r="H105" s="181"/>
      <c r="I105" s="181"/>
    </row>
    <row r="106" spans="1:10" x14ac:dyDescent="0.2">
      <c r="A106" s="181" t="s">
        <v>28</v>
      </c>
      <c r="B106" s="181"/>
      <c r="C106" s="181"/>
      <c r="D106" s="181"/>
      <c r="E106" s="181"/>
      <c r="F106" s="181"/>
      <c r="G106" s="181"/>
      <c r="H106" s="181"/>
      <c r="I106" s="181"/>
    </row>
    <row r="108" spans="1:10" x14ac:dyDescent="0.2">
      <c r="A108" s="45" t="s">
        <v>29</v>
      </c>
    </row>
    <row r="109" spans="1:10" x14ac:dyDescent="0.2">
      <c r="I109" s="56" t="s">
        <v>44</v>
      </c>
      <c r="J109" s="62" t="s">
        <v>58</v>
      </c>
    </row>
    <row r="110" spans="1:10" ht="21" x14ac:dyDescent="0.2">
      <c r="D110" s="4" t="s">
        <v>69</v>
      </c>
    </row>
    <row r="112" spans="1:10" x14ac:dyDescent="0.2">
      <c r="A112" s="3" t="s">
        <v>67</v>
      </c>
      <c r="G112" s="5" t="s">
        <v>7</v>
      </c>
      <c r="H112" s="6"/>
      <c r="I112" s="5"/>
    </row>
    <row r="113" spans="1:9" x14ac:dyDescent="0.2">
      <c r="A113" s="3" t="str">
        <f>'別紙No1_設計書（使用しない）'!A113</f>
        <v>【需要場所】南第２ポンプ場（下野市烏ヶ森2-3-1）</v>
      </c>
      <c r="G113" s="38"/>
      <c r="H113" s="57"/>
      <c r="I113" s="38"/>
    </row>
    <row r="114" spans="1:9" x14ac:dyDescent="0.2">
      <c r="A114" s="3" t="s">
        <v>61</v>
      </c>
      <c r="G114" s="38"/>
      <c r="H114" s="57"/>
      <c r="I114" s="38"/>
    </row>
    <row r="115" spans="1:9" ht="13.5" thickBot="1" x14ac:dyDescent="0.25"/>
    <row r="116" spans="1:9" ht="18.75" customHeight="1" x14ac:dyDescent="0.2">
      <c r="A116" s="174" t="s">
        <v>8</v>
      </c>
      <c r="B116" s="176" t="s">
        <v>9</v>
      </c>
      <c r="C116" s="177"/>
      <c r="D116" s="177"/>
      <c r="E116" s="178"/>
      <c r="F116" s="176" t="s">
        <v>10</v>
      </c>
      <c r="G116" s="177"/>
      <c r="H116" s="178"/>
      <c r="I116" s="179" t="s">
        <v>5</v>
      </c>
    </row>
    <row r="117" spans="1:9" ht="18.75" customHeight="1" x14ac:dyDescent="0.2">
      <c r="A117" s="175"/>
      <c r="B117" s="7" t="s">
        <v>6</v>
      </c>
      <c r="C117" s="8" t="s">
        <v>11</v>
      </c>
      <c r="D117" s="9" t="s">
        <v>4</v>
      </c>
      <c r="E117" s="10" t="s">
        <v>9</v>
      </c>
      <c r="F117" s="7" t="s">
        <v>12</v>
      </c>
      <c r="G117" s="8" t="s">
        <v>11</v>
      </c>
      <c r="H117" s="10" t="s">
        <v>10</v>
      </c>
      <c r="I117" s="180"/>
    </row>
    <row r="118" spans="1:9" ht="18.75" customHeight="1" x14ac:dyDescent="0.2">
      <c r="A118" s="175"/>
      <c r="B118" s="12" t="s">
        <v>30</v>
      </c>
      <c r="C118" s="13" t="s">
        <v>14</v>
      </c>
      <c r="D118" s="14" t="s">
        <v>31</v>
      </c>
      <c r="E118" s="15" t="s">
        <v>16</v>
      </c>
      <c r="F118" s="12" t="s">
        <v>32</v>
      </c>
      <c r="G118" s="13" t="s">
        <v>18</v>
      </c>
      <c r="H118" s="15" t="s">
        <v>16</v>
      </c>
      <c r="I118" s="63" t="s">
        <v>16</v>
      </c>
    </row>
    <row r="119" spans="1:9" ht="36" customHeight="1" x14ac:dyDescent="0.2">
      <c r="A119" s="175"/>
      <c r="B119" s="16" t="s">
        <v>33</v>
      </c>
      <c r="C119" s="17" t="s">
        <v>34</v>
      </c>
      <c r="D119" s="18" t="s">
        <v>35</v>
      </c>
      <c r="E119" s="19" t="s">
        <v>46</v>
      </c>
      <c r="F119" s="16" t="s">
        <v>47</v>
      </c>
      <c r="G119" s="17" t="s">
        <v>48</v>
      </c>
      <c r="H119" s="20" t="s">
        <v>49</v>
      </c>
      <c r="I119" s="21" t="s">
        <v>50</v>
      </c>
    </row>
    <row r="120" spans="1:9" ht="17.5" customHeight="1" x14ac:dyDescent="0.2">
      <c r="A120" s="22" t="e">
        <f>A84</f>
        <v>#REF!</v>
      </c>
      <c r="B120" s="64" t="e">
        <f>'別紙No1_設計書（使用しない）'!B120</f>
        <v>#REF!</v>
      </c>
      <c r="C120" s="24"/>
      <c r="D120" s="25">
        <v>0.85</v>
      </c>
      <c r="E120" s="26" t="e">
        <f>ROUNDDOWN(B120*C120*(1.85-D120),2)</f>
        <v>#REF!</v>
      </c>
      <c r="F120" s="23" t="e">
        <f>'別紙No1_設計書（使用しない）'!F120</f>
        <v>#REF!</v>
      </c>
      <c r="G120" s="24"/>
      <c r="H120" s="26" t="e">
        <f>ROUNDDOWN(F120*G120,2)</f>
        <v>#REF!</v>
      </c>
      <c r="I120" s="27" t="e">
        <f t="shared" ref="I120:I131" si="11">ROUNDDOWN(SUM(E120,H120),0)</f>
        <v>#REF!</v>
      </c>
    </row>
    <row r="121" spans="1:9" ht="17.5" customHeight="1" x14ac:dyDescent="0.2">
      <c r="A121" s="22" t="e">
        <f t="shared" ref="A121:A131" si="12">A85</f>
        <v>#REF!</v>
      </c>
      <c r="B121" s="64" t="e">
        <f>'別紙No1_設計書（使用しない）'!B121</f>
        <v>#REF!</v>
      </c>
      <c r="C121" s="24"/>
      <c r="D121" s="25">
        <v>0.85</v>
      </c>
      <c r="E121" s="26" t="e">
        <f t="shared" ref="E121:E131" si="13">ROUNDDOWN(B121*C121*(1.85-D121),2)</f>
        <v>#REF!</v>
      </c>
      <c r="F121" s="23" t="e">
        <f>'別紙No1_設計書（使用しない）'!F121</f>
        <v>#REF!</v>
      </c>
      <c r="G121" s="24"/>
      <c r="H121" s="26" t="e">
        <f t="shared" ref="H121:H131" si="14">ROUNDDOWN(F121*G121,2)</f>
        <v>#REF!</v>
      </c>
      <c r="I121" s="27" t="e">
        <f t="shared" si="11"/>
        <v>#REF!</v>
      </c>
    </row>
    <row r="122" spans="1:9" ht="17.5" customHeight="1" x14ac:dyDescent="0.2">
      <c r="A122" s="22" t="e">
        <f t="shared" si="12"/>
        <v>#REF!</v>
      </c>
      <c r="B122" s="64" t="e">
        <f>'別紙No1_設計書（使用しない）'!B122</f>
        <v>#REF!</v>
      </c>
      <c r="C122" s="24"/>
      <c r="D122" s="25">
        <v>0.85</v>
      </c>
      <c r="E122" s="26" t="e">
        <f t="shared" si="13"/>
        <v>#REF!</v>
      </c>
      <c r="F122" s="23" t="e">
        <f>'別紙No1_設計書（使用しない）'!F122</f>
        <v>#REF!</v>
      </c>
      <c r="G122" s="24"/>
      <c r="H122" s="26" t="e">
        <f t="shared" si="14"/>
        <v>#REF!</v>
      </c>
      <c r="I122" s="27" t="e">
        <f t="shared" si="11"/>
        <v>#REF!</v>
      </c>
    </row>
    <row r="123" spans="1:9" ht="17.5" customHeight="1" x14ac:dyDescent="0.2">
      <c r="A123" s="22" t="e">
        <f t="shared" si="12"/>
        <v>#REF!</v>
      </c>
      <c r="B123" s="64" t="e">
        <f>'別紙No1_設計書（使用しない）'!B123</f>
        <v>#REF!</v>
      </c>
      <c r="C123" s="24"/>
      <c r="D123" s="25">
        <v>0.85</v>
      </c>
      <c r="E123" s="26" t="e">
        <f t="shared" si="13"/>
        <v>#REF!</v>
      </c>
      <c r="F123" s="23" t="e">
        <f>'別紙No1_設計書（使用しない）'!F123</f>
        <v>#REF!</v>
      </c>
      <c r="G123" s="24"/>
      <c r="H123" s="26" t="e">
        <f t="shared" si="14"/>
        <v>#REF!</v>
      </c>
      <c r="I123" s="27" t="e">
        <f t="shared" si="11"/>
        <v>#REF!</v>
      </c>
    </row>
    <row r="124" spans="1:9" ht="17.5" customHeight="1" x14ac:dyDescent="0.2">
      <c r="A124" s="22" t="e">
        <f t="shared" si="12"/>
        <v>#REF!</v>
      </c>
      <c r="B124" s="64" t="e">
        <f>'別紙No1_設計書（使用しない）'!B124</f>
        <v>#REF!</v>
      </c>
      <c r="C124" s="24"/>
      <c r="D124" s="25">
        <v>0.85</v>
      </c>
      <c r="E124" s="26" t="e">
        <f t="shared" si="13"/>
        <v>#REF!</v>
      </c>
      <c r="F124" s="23" t="e">
        <f>'別紙No1_設計書（使用しない）'!F124</f>
        <v>#REF!</v>
      </c>
      <c r="G124" s="24"/>
      <c r="H124" s="26" t="e">
        <f t="shared" si="14"/>
        <v>#REF!</v>
      </c>
      <c r="I124" s="27" t="e">
        <f t="shared" si="11"/>
        <v>#REF!</v>
      </c>
    </row>
    <row r="125" spans="1:9" ht="17.5" customHeight="1" x14ac:dyDescent="0.2">
      <c r="A125" s="22" t="e">
        <f t="shared" si="12"/>
        <v>#REF!</v>
      </c>
      <c r="B125" s="64" t="e">
        <f>'別紙No1_設計書（使用しない）'!B125</f>
        <v>#REF!</v>
      </c>
      <c r="C125" s="24"/>
      <c r="D125" s="25">
        <v>0.85</v>
      </c>
      <c r="E125" s="26" t="e">
        <f t="shared" si="13"/>
        <v>#REF!</v>
      </c>
      <c r="F125" s="23" t="e">
        <f>'別紙No1_設計書（使用しない）'!F125</f>
        <v>#REF!</v>
      </c>
      <c r="G125" s="24"/>
      <c r="H125" s="26" t="e">
        <f t="shared" si="14"/>
        <v>#REF!</v>
      </c>
      <c r="I125" s="27" t="e">
        <f t="shared" si="11"/>
        <v>#REF!</v>
      </c>
    </row>
    <row r="126" spans="1:9" ht="17.5" customHeight="1" x14ac:dyDescent="0.2">
      <c r="A126" s="22" t="e">
        <f t="shared" si="12"/>
        <v>#REF!</v>
      </c>
      <c r="B126" s="64" t="e">
        <f>'別紙No1_設計書（使用しない）'!B126</f>
        <v>#REF!</v>
      </c>
      <c r="C126" s="24"/>
      <c r="D126" s="25">
        <v>0.85</v>
      </c>
      <c r="E126" s="26" t="e">
        <f t="shared" si="13"/>
        <v>#REF!</v>
      </c>
      <c r="F126" s="23" t="e">
        <f>'別紙No1_設計書（使用しない）'!F126</f>
        <v>#REF!</v>
      </c>
      <c r="G126" s="24"/>
      <c r="H126" s="26" t="e">
        <f t="shared" si="14"/>
        <v>#REF!</v>
      </c>
      <c r="I126" s="27" t="e">
        <f t="shared" si="11"/>
        <v>#REF!</v>
      </c>
    </row>
    <row r="127" spans="1:9" ht="17.5" customHeight="1" x14ac:dyDescent="0.2">
      <c r="A127" s="22" t="e">
        <f t="shared" si="12"/>
        <v>#REF!</v>
      </c>
      <c r="B127" s="64" t="e">
        <f>'別紙No1_設計書（使用しない）'!B127</f>
        <v>#REF!</v>
      </c>
      <c r="C127" s="24"/>
      <c r="D127" s="25">
        <v>0.85</v>
      </c>
      <c r="E127" s="26" t="e">
        <f t="shared" si="13"/>
        <v>#REF!</v>
      </c>
      <c r="F127" s="23" t="e">
        <f>'別紙No1_設計書（使用しない）'!F127</f>
        <v>#REF!</v>
      </c>
      <c r="G127" s="24"/>
      <c r="H127" s="26" t="e">
        <f t="shared" si="14"/>
        <v>#REF!</v>
      </c>
      <c r="I127" s="27" t="e">
        <f t="shared" si="11"/>
        <v>#REF!</v>
      </c>
    </row>
    <row r="128" spans="1:9" ht="17.5" customHeight="1" x14ac:dyDescent="0.2">
      <c r="A128" s="22" t="e">
        <f t="shared" si="12"/>
        <v>#REF!</v>
      </c>
      <c r="B128" s="64" t="e">
        <f>'別紙No1_設計書（使用しない）'!B128</f>
        <v>#REF!</v>
      </c>
      <c r="C128" s="24"/>
      <c r="D128" s="25">
        <v>0.85</v>
      </c>
      <c r="E128" s="26" t="e">
        <f t="shared" si="13"/>
        <v>#REF!</v>
      </c>
      <c r="F128" s="23" t="e">
        <f>'別紙No1_設計書（使用しない）'!F128</f>
        <v>#REF!</v>
      </c>
      <c r="G128" s="24"/>
      <c r="H128" s="26" t="e">
        <f t="shared" si="14"/>
        <v>#REF!</v>
      </c>
      <c r="I128" s="27" t="e">
        <f t="shared" si="11"/>
        <v>#REF!</v>
      </c>
    </row>
    <row r="129" spans="1:10" ht="17.5" customHeight="1" x14ac:dyDescent="0.2">
      <c r="A129" s="22" t="e">
        <f t="shared" si="12"/>
        <v>#REF!</v>
      </c>
      <c r="B129" s="64" t="e">
        <f>'別紙No1_設計書（使用しない）'!B129</f>
        <v>#REF!</v>
      </c>
      <c r="C129" s="24"/>
      <c r="D129" s="25">
        <v>0.85</v>
      </c>
      <c r="E129" s="26" t="e">
        <f t="shared" si="13"/>
        <v>#REF!</v>
      </c>
      <c r="F129" s="23" t="e">
        <f>'別紙No1_設計書（使用しない）'!F129</f>
        <v>#REF!</v>
      </c>
      <c r="G129" s="24"/>
      <c r="H129" s="26" t="e">
        <f t="shared" si="14"/>
        <v>#REF!</v>
      </c>
      <c r="I129" s="27" t="e">
        <f t="shared" si="11"/>
        <v>#REF!</v>
      </c>
    </row>
    <row r="130" spans="1:10" ht="17.5" customHeight="1" x14ac:dyDescent="0.2">
      <c r="A130" s="22" t="e">
        <f t="shared" si="12"/>
        <v>#REF!</v>
      </c>
      <c r="B130" s="64" t="e">
        <f>'別紙No1_設計書（使用しない）'!B130</f>
        <v>#REF!</v>
      </c>
      <c r="C130" s="24"/>
      <c r="D130" s="25">
        <v>0.85</v>
      </c>
      <c r="E130" s="26" t="e">
        <f t="shared" si="13"/>
        <v>#REF!</v>
      </c>
      <c r="F130" s="23" t="e">
        <f>'別紙No1_設計書（使用しない）'!F130</f>
        <v>#REF!</v>
      </c>
      <c r="G130" s="24"/>
      <c r="H130" s="26" t="e">
        <f t="shared" si="14"/>
        <v>#REF!</v>
      </c>
      <c r="I130" s="27" t="e">
        <f t="shared" si="11"/>
        <v>#REF!</v>
      </c>
    </row>
    <row r="131" spans="1:10" ht="17.5" customHeight="1" thickBot="1" x14ac:dyDescent="0.25">
      <c r="A131" s="28" t="e">
        <f t="shared" si="12"/>
        <v>#REF!</v>
      </c>
      <c r="B131" s="64" t="e">
        <f>'別紙No1_設計書（使用しない）'!B131</f>
        <v>#REF!</v>
      </c>
      <c r="C131" s="24"/>
      <c r="D131" s="29">
        <v>0.85</v>
      </c>
      <c r="E131" s="26" t="e">
        <f t="shared" si="13"/>
        <v>#REF!</v>
      </c>
      <c r="F131" s="23" t="e">
        <f>'別紙No1_設計書（使用しない）'!F131</f>
        <v>#REF!</v>
      </c>
      <c r="G131" s="24"/>
      <c r="H131" s="26" t="e">
        <f t="shared" si="14"/>
        <v>#REF!</v>
      </c>
      <c r="I131" s="27" t="e">
        <f t="shared" si="11"/>
        <v>#REF!</v>
      </c>
    </row>
    <row r="132" spans="1:10" ht="17.5" customHeight="1" thickBot="1" x14ac:dyDescent="0.25">
      <c r="A132" s="30" t="s">
        <v>22</v>
      </c>
      <c r="B132" s="31"/>
      <c r="C132" s="32"/>
      <c r="D132" s="32"/>
      <c r="E132" s="33"/>
      <c r="F132" s="34" t="e">
        <f>SUM(F120:F131)</f>
        <v>#REF!</v>
      </c>
      <c r="G132" s="32"/>
      <c r="H132" s="33"/>
      <c r="I132" s="35" t="e">
        <f>SUM(I120:I131)</f>
        <v>#REF!</v>
      </c>
      <c r="J132" s="36" t="s">
        <v>23</v>
      </c>
    </row>
    <row r="133" spans="1:10" ht="17.5" customHeight="1" thickBot="1" x14ac:dyDescent="0.25">
      <c r="A133" s="37"/>
      <c r="B133" s="38"/>
      <c r="C133" s="38"/>
      <c r="D133" s="38"/>
      <c r="E133" s="38"/>
      <c r="F133" s="38"/>
      <c r="G133" s="38"/>
      <c r="H133" s="39"/>
      <c r="I133" s="39"/>
    </row>
    <row r="134" spans="1:10" ht="17.5" customHeight="1" thickTop="1" thickBot="1" x14ac:dyDescent="0.25">
      <c r="F134" s="172" t="s">
        <v>70</v>
      </c>
      <c r="G134" s="182"/>
      <c r="H134" s="40" t="s">
        <v>99</v>
      </c>
      <c r="I134" s="41" t="e">
        <f>ROUNDDOWN(I132/110*100,0)</f>
        <v>#REF!</v>
      </c>
    </row>
    <row r="135" spans="1:10" ht="18.75" customHeight="1" thickTop="1" x14ac:dyDescent="0.2">
      <c r="G135" s="183"/>
      <c r="H135" s="183"/>
      <c r="I135" s="42"/>
    </row>
    <row r="136" spans="1:10" x14ac:dyDescent="0.2">
      <c r="A136" s="181" t="s">
        <v>24</v>
      </c>
      <c r="B136" s="181"/>
      <c r="C136" s="181"/>
      <c r="D136" s="181"/>
      <c r="E136" s="181"/>
      <c r="F136" s="181"/>
      <c r="G136" s="181"/>
      <c r="H136" s="181"/>
      <c r="I136" s="181"/>
    </row>
    <row r="137" spans="1:10" x14ac:dyDescent="0.2">
      <c r="A137" s="181" t="s">
        <v>25</v>
      </c>
      <c r="B137" s="181"/>
      <c r="C137" s="181"/>
      <c r="D137" s="181"/>
      <c r="E137" s="181"/>
      <c r="F137" s="181"/>
      <c r="G137" s="181"/>
      <c r="H137" s="181"/>
      <c r="I137" s="181"/>
    </row>
    <row r="138" spans="1:10" x14ac:dyDescent="0.2">
      <c r="A138" s="181" t="s">
        <v>26</v>
      </c>
      <c r="B138" s="181"/>
      <c r="C138" s="181"/>
      <c r="D138" s="181"/>
      <c r="E138" s="181"/>
      <c r="F138" s="181"/>
      <c r="G138" s="181"/>
      <c r="H138" s="181"/>
      <c r="I138" s="181"/>
    </row>
    <row r="139" spans="1:10" x14ac:dyDescent="0.2">
      <c r="A139" s="162" t="s">
        <v>103</v>
      </c>
      <c r="B139" s="162"/>
      <c r="C139" s="162"/>
      <c r="D139" s="162"/>
      <c r="E139" s="162"/>
      <c r="F139" s="162"/>
      <c r="G139" s="162"/>
      <c r="H139" s="162"/>
      <c r="I139" s="162"/>
    </row>
    <row r="140" spans="1:10" x14ac:dyDescent="0.2">
      <c r="A140" s="43" t="s">
        <v>27</v>
      </c>
      <c r="B140" s="44"/>
      <c r="C140" s="44"/>
      <c r="D140" s="44"/>
      <c r="E140" s="44"/>
      <c r="F140" s="44"/>
      <c r="G140" s="44"/>
      <c r="H140" s="44"/>
      <c r="I140" s="44"/>
    </row>
    <row r="141" spans="1:10" x14ac:dyDescent="0.2">
      <c r="A141" s="181" t="str">
        <f>"注５：入札金額算定においては，力率は"&amp;TEXT(D120,"#%")&amp;"とする。"</f>
        <v>注５：入札金額算定においては，力率は85%とする。</v>
      </c>
      <c r="B141" s="181"/>
      <c r="C141" s="181"/>
      <c r="D141" s="181"/>
      <c r="E141" s="181"/>
      <c r="F141" s="181"/>
      <c r="G141" s="181"/>
      <c r="H141" s="181"/>
      <c r="I141" s="181"/>
    </row>
    <row r="142" spans="1:10" x14ac:dyDescent="0.2">
      <c r="A142" s="181" t="s">
        <v>28</v>
      </c>
      <c r="B142" s="181"/>
      <c r="C142" s="181"/>
      <c r="D142" s="181"/>
      <c r="E142" s="181"/>
      <c r="F142" s="181"/>
      <c r="G142" s="181"/>
      <c r="H142" s="181"/>
      <c r="I142" s="181"/>
    </row>
    <row r="144" spans="1:10" x14ac:dyDescent="0.2">
      <c r="A144" s="45" t="s">
        <v>29</v>
      </c>
    </row>
    <row r="145" spans="1:10" x14ac:dyDescent="0.2">
      <c r="I145" s="56" t="s">
        <v>44</v>
      </c>
      <c r="J145" s="62" t="s">
        <v>59</v>
      </c>
    </row>
    <row r="146" spans="1:10" ht="21" x14ac:dyDescent="0.2">
      <c r="D146" s="4" t="s">
        <v>69</v>
      </c>
    </row>
    <row r="148" spans="1:10" x14ac:dyDescent="0.2">
      <c r="A148" s="3" t="s">
        <v>67</v>
      </c>
      <c r="G148" s="5" t="s">
        <v>7</v>
      </c>
      <c r="H148" s="6"/>
      <c r="I148" s="5"/>
    </row>
    <row r="149" spans="1:10" x14ac:dyDescent="0.2">
      <c r="A149" s="3" t="str">
        <f>'別紙No1_設計書（使用しない）'!A149</f>
        <v>【需要場所】県央浄化センター消化ガス発電設備（河内郡上三川町多功1159）</v>
      </c>
      <c r="G149" s="38"/>
      <c r="H149" s="57"/>
      <c r="I149" s="38"/>
    </row>
    <row r="150" spans="1:10" x14ac:dyDescent="0.2">
      <c r="A150" s="3" t="s">
        <v>66</v>
      </c>
      <c r="G150" s="38"/>
      <c r="H150" s="57"/>
      <c r="I150" s="38"/>
    </row>
    <row r="151" spans="1:10" ht="13.5" thickBot="1" x14ac:dyDescent="0.25"/>
    <row r="152" spans="1:10" ht="18.75" customHeight="1" x14ac:dyDescent="0.2">
      <c r="A152" s="174" t="s">
        <v>8</v>
      </c>
      <c r="B152" s="176" t="s">
        <v>9</v>
      </c>
      <c r="C152" s="177"/>
      <c r="D152" s="177"/>
      <c r="E152" s="178"/>
      <c r="F152" s="176" t="s">
        <v>10</v>
      </c>
      <c r="G152" s="177"/>
      <c r="H152" s="178"/>
      <c r="I152" s="179" t="s">
        <v>5</v>
      </c>
    </row>
    <row r="153" spans="1:10" ht="18.75" customHeight="1" x14ac:dyDescent="0.2">
      <c r="A153" s="175"/>
      <c r="B153" s="7" t="s">
        <v>6</v>
      </c>
      <c r="C153" s="8" t="s">
        <v>11</v>
      </c>
      <c r="D153" s="9" t="s">
        <v>4</v>
      </c>
      <c r="E153" s="10" t="s">
        <v>9</v>
      </c>
      <c r="F153" s="7" t="s">
        <v>12</v>
      </c>
      <c r="G153" s="8" t="s">
        <v>11</v>
      </c>
      <c r="H153" s="10" t="s">
        <v>10</v>
      </c>
      <c r="I153" s="180"/>
    </row>
    <row r="154" spans="1:10" ht="18.75" customHeight="1" x14ac:dyDescent="0.2">
      <c r="A154" s="175"/>
      <c r="B154" s="12" t="s">
        <v>30</v>
      </c>
      <c r="C154" s="13" t="s">
        <v>14</v>
      </c>
      <c r="D154" s="14" t="s">
        <v>31</v>
      </c>
      <c r="E154" s="15" t="s">
        <v>16</v>
      </c>
      <c r="F154" s="12" t="s">
        <v>32</v>
      </c>
      <c r="G154" s="13" t="s">
        <v>18</v>
      </c>
      <c r="H154" s="15" t="s">
        <v>16</v>
      </c>
      <c r="I154" s="63" t="s">
        <v>16</v>
      </c>
    </row>
    <row r="155" spans="1:10" ht="36" customHeight="1" x14ac:dyDescent="0.2">
      <c r="A155" s="175"/>
      <c r="B155" s="16" t="s">
        <v>33</v>
      </c>
      <c r="C155" s="17" t="s">
        <v>34</v>
      </c>
      <c r="D155" s="18" t="s">
        <v>35</v>
      </c>
      <c r="E155" s="19" t="s">
        <v>46</v>
      </c>
      <c r="F155" s="16" t="s">
        <v>47</v>
      </c>
      <c r="G155" s="17" t="s">
        <v>48</v>
      </c>
      <c r="H155" s="20" t="s">
        <v>49</v>
      </c>
      <c r="I155" s="21" t="s">
        <v>50</v>
      </c>
    </row>
    <row r="156" spans="1:10" ht="17.5" customHeight="1" x14ac:dyDescent="0.2">
      <c r="A156" s="22" t="e">
        <f>A120</f>
        <v>#REF!</v>
      </c>
      <c r="B156" s="64" t="e">
        <f>'別紙No1_設計書（使用しない）'!B156</f>
        <v>#REF!</v>
      </c>
      <c r="C156" s="24"/>
      <c r="D156" s="25">
        <v>0.85</v>
      </c>
      <c r="E156" s="26" t="e">
        <f>ROUNDDOWN(B156*C156*(1.85-D156),2)</f>
        <v>#REF!</v>
      </c>
      <c r="F156" s="23">
        <f>'別紙No1_設計書（使用しない）'!F156</f>
        <v>300</v>
      </c>
      <c r="G156" s="24"/>
      <c r="H156" s="26">
        <f>ROUNDDOWN(F156*G156,2)</f>
        <v>0</v>
      </c>
      <c r="I156" s="27" t="e">
        <f t="shared" ref="I156:I167" si="15">ROUNDDOWN(SUM(E156,H156),0)</f>
        <v>#REF!</v>
      </c>
    </row>
    <row r="157" spans="1:10" ht="17.5" customHeight="1" x14ac:dyDescent="0.2">
      <c r="A157" s="22" t="e">
        <f t="shared" ref="A157:A167" si="16">A121</f>
        <v>#REF!</v>
      </c>
      <c r="B157" s="64" t="e">
        <f>'別紙No1_設計書（使用しない）'!B157</f>
        <v>#REF!</v>
      </c>
      <c r="C157" s="24"/>
      <c r="D157" s="25">
        <v>0.85</v>
      </c>
      <c r="E157" s="26" t="e">
        <f t="shared" ref="E157:E167" si="17">ROUNDDOWN(B157*C157*(1.85-D157),2)</f>
        <v>#REF!</v>
      </c>
      <c r="F157" s="23">
        <f>'別紙No1_設計書（使用しない）'!F157</f>
        <v>300</v>
      </c>
      <c r="G157" s="24"/>
      <c r="H157" s="26">
        <f t="shared" ref="H157:H167" si="18">ROUNDDOWN(F157*G157,2)</f>
        <v>0</v>
      </c>
      <c r="I157" s="27" t="e">
        <f t="shared" si="15"/>
        <v>#REF!</v>
      </c>
    </row>
    <row r="158" spans="1:10" ht="17.5" customHeight="1" x14ac:dyDescent="0.2">
      <c r="A158" s="22" t="e">
        <f t="shared" si="16"/>
        <v>#REF!</v>
      </c>
      <c r="B158" s="64" t="e">
        <f>'別紙No1_設計書（使用しない）'!B158</f>
        <v>#REF!</v>
      </c>
      <c r="C158" s="24"/>
      <c r="D158" s="25">
        <v>0.85</v>
      </c>
      <c r="E158" s="26" t="e">
        <f t="shared" si="17"/>
        <v>#REF!</v>
      </c>
      <c r="F158" s="23">
        <f>'別紙No1_設計書（使用しない）'!F158</f>
        <v>300</v>
      </c>
      <c r="G158" s="24"/>
      <c r="H158" s="26">
        <f t="shared" si="18"/>
        <v>0</v>
      </c>
      <c r="I158" s="27" t="e">
        <f t="shared" si="15"/>
        <v>#REF!</v>
      </c>
    </row>
    <row r="159" spans="1:10" ht="17.5" customHeight="1" x14ac:dyDescent="0.2">
      <c r="A159" s="22" t="e">
        <f t="shared" si="16"/>
        <v>#REF!</v>
      </c>
      <c r="B159" s="64" t="e">
        <f>'別紙No1_設計書（使用しない）'!B159</f>
        <v>#REF!</v>
      </c>
      <c r="C159" s="24"/>
      <c r="D159" s="25">
        <v>0.85</v>
      </c>
      <c r="E159" s="26" t="e">
        <f t="shared" si="17"/>
        <v>#REF!</v>
      </c>
      <c r="F159" s="23">
        <f>'別紙No1_設計書（使用しない）'!F159</f>
        <v>0</v>
      </c>
      <c r="G159" s="24"/>
      <c r="H159" s="26">
        <f t="shared" si="18"/>
        <v>0</v>
      </c>
      <c r="I159" s="27" t="e">
        <f t="shared" si="15"/>
        <v>#REF!</v>
      </c>
    </row>
    <row r="160" spans="1:10" ht="17.5" customHeight="1" x14ac:dyDescent="0.2">
      <c r="A160" s="22" t="e">
        <f t="shared" si="16"/>
        <v>#REF!</v>
      </c>
      <c r="B160" s="64" t="e">
        <f>'別紙No1_設計書（使用しない）'!B160</f>
        <v>#REF!</v>
      </c>
      <c r="C160" s="24"/>
      <c r="D160" s="25">
        <v>0.85</v>
      </c>
      <c r="E160" s="26" t="e">
        <f t="shared" si="17"/>
        <v>#REF!</v>
      </c>
      <c r="F160" s="23">
        <f>'別紙No1_設計書（使用しない）'!F160</f>
        <v>0</v>
      </c>
      <c r="G160" s="24"/>
      <c r="H160" s="26">
        <f t="shared" si="18"/>
        <v>0</v>
      </c>
      <c r="I160" s="27" t="e">
        <f t="shared" si="15"/>
        <v>#REF!</v>
      </c>
    </row>
    <row r="161" spans="1:10" ht="17.5" customHeight="1" x14ac:dyDescent="0.2">
      <c r="A161" s="22" t="e">
        <f t="shared" si="16"/>
        <v>#REF!</v>
      </c>
      <c r="B161" s="64" t="e">
        <f>'別紙No1_設計書（使用しない）'!B161</f>
        <v>#REF!</v>
      </c>
      <c r="C161" s="24"/>
      <c r="D161" s="25">
        <v>0.85</v>
      </c>
      <c r="E161" s="26" t="e">
        <f t="shared" si="17"/>
        <v>#REF!</v>
      </c>
      <c r="F161" s="23">
        <f>'別紙No1_設計書（使用しない）'!F161</f>
        <v>0</v>
      </c>
      <c r="G161" s="24"/>
      <c r="H161" s="26">
        <f t="shared" si="18"/>
        <v>0</v>
      </c>
      <c r="I161" s="27" t="e">
        <f t="shared" si="15"/>
        <v>#REF!</v>
      </c>
    </row>
    <row r="162" spans="1:10" ht="17.5" customHeight="1" x14ac:dyDescent="0.2">
      <c r="A162" s="22" t="e">
        <f t="shared" si="16"/>
        <v>#REF!</v>
      </c>
      <c r="B162" s="64" t="e">
        <f>'別紙No1_設計書（使用しない）'!B162</f>
        <v>#REF!</v>
      </c>
      <c r="C162" s="24"/>
      <c r="D162" s="25">
        <v>0.85</v>
      </c>
      <c r="E162" s="26" t="e">
        <f t="shared" si="17"/>
        <v>#REF!</v>
      </c>
      <c r="F162" s="23">
        <f>'別紙No1_設計書（使用しない）'!F162</f>
        <v>0</v>
      </c>
      <c r="G162" s="24"/>
      <c r="H162" s="26">
        <f t="shared" si="18"/>
        <v>0</v>
      </c>
      <c r="I162" s="27" t="e">
        <f t="shared" si="15"/>
        <v>#REF!</v>
      </c>
    </row>
    <row r="163" spans="1:10" ht="17.5" customHeight="1" x14ac:dyDescent="0.2">
      <c r="A163" s="22" t="e">
        <f t="shared" si="16"/>
        <v>#REF!</v>
      </c>
      <c r="B163" s="64" t="e">
        <f>'別紙No1_設計書（使用しない）'!B163</f>
        <v>#REF!</v>
      </c>
      <c r="C163" s="24"/>
      <c r="D163" s="25">
        <v>0.85</v>
      </c>
      <c r="E163" s="26" t="e">
        <f t="shared" si="17"/>
        <v>#REF!</v>
      </c>
      <c r="F163" s="23">
        <f>'別紙No1_設計書（使用しない）'!F163</f>
        <v>0</v>
      </c>
      <c r="G163" s="24"/>
      <c r="H163" s="26">
        <f t="shared" si="18"/>
        <v>0</v>
      </c>
      <c r="I163" s="27" t="e">
        <f t="shared" si="15"/>
        <v>#REF!</v>
      </c>
    </row>
    <row r="164" spans="1:10" ht="17.5" customHeight="1" x14ac:dyDescent="0.2">
      <c r="A164" s="22" t="e">
        <f t="shared" si="16"/>
        <v>#REF!</v>
      </c>
      <c r="B164" s="64" t="e">
        <f>'別紙No1_設計書（使用しない）'!B164</f>
        <v>#REF!</v>
      </c>
      <c r="C164" s="24"/>
      <c r="D164" s="25">
        <v>0.85</v>
      </c>
      <c r="E164" s="26" t="e">
        <f t="shared" si="17"/>
        <v>#REF!</v>
      </c>
      <c r="F164" s="23">
        <f>'別紙No1_設計書（使用しない）'!F164</f>
        <v>0</v>
      </c>
      <c r="G164" s="24"/>
      <c r="H164" s="26">
        <f t="shared" si="18"/>
        <v>0</v>
      </c>
      <c r="I164" s="27" t="e">
        <f t="shared" si="15"/>
        <v>#REF!</v>
      </c>
    </row>
    <row r="165" spans="1:10" ht="17.5" customHeight="1" x14ac:dyDescent="0.2">
      <c r="A165" s="22" t="e">
        <f t="shared" si="16"/>
        <v>#REF!</v>
      </c>
      <c r="B165" s="64" t="e">
        <f>'別紙No1_設計書（使用しない）'!B165</f>
        <v>#REF!</v>
      </c>
      <c r="C165" s="24"/>
      <c r="D165" s="25">
        <v>0.85</v>
      </c>
      <c r="E165" s="26" t="e">
        <f t="shared" si="17"/>
        <v>#REF!</v>
      </c>
      <c r="F165" s="23">
        <f>'別紙No1_設計書（使用しない）'!F165</f>
        <v>0</v>
      </c>
      <c r="G165" s="24"/>
      <c r="H165" s="26">
        <f t="shared" si="18"/>
        <v>0</v>
      </c>
      <c r="I165" s="27" t="e">
        <f t="shared" si="15"/>
        <v>#REF!</v>
      </c>
    </row>
    <row r="166" spans="1:10" ht="17.5" customHeight="1" x14ac:dyDescent="0.2">
      <c r="A166" s="22" t="e">
        <f t="shared" si="16"/>
        <v>#REF!</v>
      </c>
      <c r="B166" s="64" t="e">
        <f>'別紙No1_設計書（使用しない）'!B166</f>
        <v>#REF!</v>
      </c>
      <c r="C166" s="24"/>
      <c r="D166" s="25">
        <v>0.85</v>
      </c>
      <c r="E166" s="26" t="e">
        <f t="shared" si="17"/>
        <v>#REF!</v>
      </c>
      <c r="F166" s="23">
        <f>'別紙No1_設計書（使用しない）'!F166</f>
        <v>0</v>
      </c>
      <c r="G166" s="24"/>
      <c r="H166" s="26">
        <f t="shared" si="18"/>
        <v>0</v>
      </c>
      <c r="I166" s="27" t="e">
        <f t="shared" si="15"/>
        <v>#REF!</v>
      </c>
    </row>
    <row r="167" spans="1:10" ht="17.5" customHeight="1" thickBot="1" x14ac:dyDescent="0.25">
      <c r="A167" s="28" t="e">
        <f t="shared" si="16"/>
        <v>#REF!</v>
      </c>
      <c r="B167" s="64" t="e">
        <f>'別紙No1_設計書（使用しない）'!B167</f>
        <v>#REF!</v>
      </c>
      <c r="C167" s="24"/>
      <c r="D167" s="29">
        <v>0.85</v>
      </c>
      <c r="E167" s="26" t="e">
        <f t="shared" si="17"/>
        <v>#REF!</v>
      </c>
      <c r="F167" s="23">
        <f>'別紙No1_設計書（使用しない）'!F167</f>
        <v>300</v>
      </c>
      <c r="G167" s="24"/>
      <c r="H167" s="26">
        <f t="shared" si="18"/>
        <v>0</v>
      </c>
      <c r="I167" s="27" t="e">
        <f t="shared" si="15"/>
        <v>#REF!</v>
      </c>
    </row>
    <row r="168" spans="1:10" ht="17.5" customHeight="1" thickBot="1" x14ac:dyDescent="0.25">
      <c r="A168" s="30" t="s">
        <v>22</v>
      </c>
      <c r="B168" s="31"/>
      <c r="C168" s="32"/>
      <c r="D168" s="32"/>
      <c r="E168" s="33"/>
      <c r="F168" s="34">
        <f>SUM(F156:F167)</f>
        <v>1200</v>
      </c>
      <c r="G168" s="32"/>
      <c r="H168" s="33"/>
      <c r="I168" s="35" t="e">
        <f>SUM(I156:I167)</f>
        <v>#REF!</v>
      </c>
      <c r="J168" s="36" t="s">
        <v>23</v>
      </c>
    </row>
    <row r="169" spans="1:10" ht="17.5" customHeight="1" thickBot="1" x14ac:dyDescent="0.25">
      <c r="A169" s="37"/>
      <c r="B169" s="38"/>
      <c r="C169" s="38"/>
      <c r="D169" s="38"/>
      <c r="E169" s="38"/>
      <c r="F169" s="38"/>
      <c r="G169" s="38"/>
      <c r="H169" s="39"/>
      <c r="I169" s="39"/>
    </row>
    <row r="170" spans="1:10" ht="17.5" customHeight="1" thickTop="1" thickBot="1" x14ac:dyDescent="0.25">
      <c r="F170" s="172" t="s">
        <v>70</v>
      </c>
      <c r="G170" s="182"/>
      <c r="H170" s="40" t="s">
        <v>99</v>
      </c>
      <c r="I170" s="41" t="e">
        <f>ROUNDDOWN(I168/110*100,0)</f>
        <v>#REF!</v>
      </c>
    </row>
    <row r="171" spans="1:10" ht="18.75" customHeight="1" thickTop="1" x14ac:dyDescent="0.2">
      <c r="G171" s="183"/>
      <c r="H171" s="183"/>
      <c r="I171" s="42"/>
    </row>
    <row r="172" spans="1:10" x14ac:dyDescent="0.2">
      <c r="A172" s="181" t="s">
        <v>24</v>
      </c>
      <c r="B172" s="181"/>
      <c r="C172" s="181"/>
      <c r="D172" s="181"/>
      <c r="E172" s="181"/>
      <c r="F172" s="181"/>
      <c r="G172" s="181"/>
      <c r="H172" s="181"/>
      <c r="I172" s="181"/>
    </row>
    <row r="173" spans="1:10" x14ac:dyDescent="0.2">
      <c r="A173" s="181" t="s">
        <v>25</v>
      </c>
      <c r="B173" s="181"/>
      <c r="C173" s="181"/>
      <c r="D173" s="181"/>
      <c r="E173" s="181"/>
      <c r="F173" s="181"/>
      <c r="G173" s="181"/>
      <c r="H173" s="181"/>
      <c r="I173" s="181"/>
    </row>
    <row r="174" spans="1:10" x14ac:dyDescent="0.2">
      <c r="A174" s="181" t="s">
        <v>26</v>
      </c>
      <c r="B174" s="181"/>
      <c r="C174" s="181"/>
      <c r="D174" s="181"/>
      <c r="E174" s="181"/>
      <c r="F174" s="181"/>
      <c r="G174" s="181"/>
      <c r="H174" s="181"/>
      <c r="I174" s="181"/>
    </row>
    <row r="175" spans="1:10" x14ac:dyDescent="0.2">
      <c r="A175" s="162" t="s">
        <v>103</v>
      </c>
      <c r="B175" s="162"/>
      <c r="C175" s="162"/>
      <c r="D175" s="162"/>
      <c r="E175" s="162"/>
      <c r="F175" s="162"/>
      <c r="G175" s="162"/>
      <c r="H175" s="162"/>
      <c r="I175" s="162"/>
    </row>
    <row r="176" spans="1:10" x14ac:dyDescent="0.2">
      <c r="A176" s="43" t="s">
        <v>27</v>
      </c>
      <c r="B176" s="44"/>
      <c r="C176" s="44"/>
      <c r="D176" s="44"/>
      <c r="E176" s="44"/>
      <c r="F176" s="44"/>
      <c r="G176" s="44"/>
      <c r="H176" s="44"/>
      <c r="I176" s="44"/>
    </row>
    <row r="177" spans="1:9" x14ac:dyDescent="0.2">
      <c r="A177" s="181" t="str">
        <f>"注５：入札金額算定においては，力率は"&amp;TEXT(D156,"#%")&amp;"とする。"</f>
        <v>注５：入札金額算定においては，力率は85%とする。</v>
      </c>
      <c r="B177" s="181"/>
      <c r="C177" s="181"/>
      <c r="D177" s="181"/>
      <c r="E177" s="181"/>
      <c r="F177" s="181"/>
      <c r="G177" s="181"/>
      <c r="H177" s="181"/>
      <c r="I177" s="181"/>
    </row>
    <row r="178" spans="1:9" x14ac:dyDescent="0.2">
      <c r="A178" s="181" t="s">
        <v>28</v>
      </c>
      <c r="B178" s="181"/>
      <c r="C178" s="181"/>
      <c r="D178" s="181"/>
      <c r="E178" s="181"/>
      <c r="F178" s="181"/>
      <c r="G178" s="181"/>
      <c r="H178" s="181"/>
      <c r="I178" s="181"/>
    </row>
    <row r="180" spans="1:9" x14ac:dyDescent="0.2">
      <c r="A180" s="45" t="s">
        <v>29</v>
      </c>
    </row>
  </sheetData>
  <mergeCells count="60">
    <mergeCell ref="A178:I178"/>
    <mergeCell ref="A152:A155"/>
    <mergeCell ref="B152:E152"/>
    <mergeCell ref="F152:H152"/>
    <mergeCell ref="I152:I153"/>
    <mergeCell ref="F170:G170"/>
    <mergeCell ref="G171:H171"/>
    <mergeCell ref="A172:I172"/>
    <mergeCell ref="A173:I173"/>
    <mergeCell ref="A174:I174"/>
    <mergeCell ref="A175:I175"/>
    <mergeCell ref="A177:I177"/>
    <mergeCell ref="A142:I142"/>
    <mergeCell ref="A116:A119"/>
    <mergeCell ref="B116:E116"/>
    <mergeCell ref="F116:H116"/>
    <mergeCell ref="I116:I117"/>
    <mergeCell ref="F134:G134"/>
    <mergeCell ref="G135:H135"/>
    <mergeCell ref="A136:I136"/>
    <mergeCell ref="A137:I137"/>
    <mergeCell ref="A138:I138"/>
    <mergeCell ref="A139:I139"/>
    <mergeCell ref="A141:I141"/>
    <mergeCell ref="A106:I106"/>
    <mergeCell ref="A80:A83"/>
    <mergeCell ref="B80:E80"/>
    <mergeCell ref="F80:H80"/>
    <mergeCell ref="I80:I81"/>
    <mergeCell ref="F98:G98"/>
    <mergeCell ref="G99:H99"/>
    <mergeCell ref="A100:I100"/>
    <mergeCell ref="A101:I101"/>
    <mergeCell ref="A102:I102"/>
    <mergeCell ref="A103:I103"/>
    <mergeCell ref="A105:I105"/>
    <mergeCell ref="A70:I70"/>
    <mergeCell ref="A44:A47"/>
    <mergeCell ref="B44:E44"/>
    <mergeCell ref="F44:H44"/>
    <mergeCell ref="I44:I45"/>
    <mergeCell ref="F62:G62"/>
    <mergeCell ref="G63:H63"/>
    <mergeCell ref="A64:I64"/>
    <mergeCell ref="A65:I65"/>
    <mergeCell ref="A66:I66"/>
    <mergeCell ref="A67:I67"/>
    <mergeCell ref="A69:I69"/>
    <mergeCell ref="A34:I34"/>
    <mergeCell ref="A8:A11"/>
    <mergeCell ref="B8:E8"/>
    <mergeCell ref="F8:H8"/>
    <mergeCell ref="I8:I9"/>
    <mergeCell ref="F26:G26"/>
    <mergeCell ref="G27:H27"/>
    <mergeCell ref="A28:I28"/>
    <mergeCell ref="A29:I29"/>
    <mergeCell ref="A30:I30"/>
    <mergeCell ref="A31:I31"/>
    <mergeCell ref="A33:I33"/>
  </mergeCells>
  <phoneticPr fontId="2"/>
  <printOptions horizontalCentered="1" verticalCentered="1"/>
  <pageMargins left="0.98425196850393704" right="0.19685039370078741" top="0.59055118110236227" bottom="0" header="0.31496062992125984" footer="0.19685039370078741"/>
  <pageSetup paperSize="9" orientation="landscape" r:id="rId1"/>
  <rowBreaks count="4" manualBreakCount="4">
    <brk id="36" max="9" man="1"/>
    <brk id="72" max="9" man="1"/>
    <brk id="108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別紙 №１</vt:lpstr>
      <vt:lpstr>別紙 №２</vt:lpstr>
      <vt:lpstr>別紙 №３</vt:lpstr>
      <vt:lpstr>別紙No1_設計書（使用しない）</vt:lpstr>
      <vt:lpstr>別紙No2_予定（使用しない）</vt:lpstr>
      <vt:lpstr>別紙No1_（配付用）(使用しない)</vt:lpstr>
      <vt:lpstr>'別紙 №１'!Print_Area</vt:lpstr>
      <vt:lpstr>'別紙 №２'!Print_Area</vt:lpstr>
      <vt:lpstr>'別紙 №３'!Print_Area</vt:lpstr>
      <vt:lpstr>'別紙No1_（配付用）(使用しない)'!Print_Area</vt:lpstr>
      <vt:lpstr>'別紙No1_設計書（使用しない）'!Print_Area</vt:lpstr>
      <vt:lpstr>'別紙No2_予定（使用しない）'!Print_Area</vt:lpstr>
    </vt:vector>
  </TitlesOfParts>
  <Company>栃木県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xpuser</dc:creator>
  <cp:lastModifiedBy>岩崎　純子</cp:lastModifiedBy>
  <cp:lastPrinted>2025-07-11T07:16:27Z</cp:lastPrinted>
  <dcterms:created xsi:type="dcterms:W3CDTF">2004-12-16T02:08:53Z</dcterms:created>
  <dcterms:modified xsi:type="dcterms:W3CDTF">2025-07-25T12:15:54Z</dcterms:modified>
</cp:coreProperties>
</file>