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C:\Users\0227226\Desktop\資源化\"/>
    </mc:Choice>
  </mc:AlternateContent>
  <xr:revisionPtr revIDLastSave="0" documentId="13_ncr:1_{18BE4E67-75DE-4776-96C5-9D12FB933F69}" xr6:coauthVersionLast="47" xr6:coauthVersionMax="47" xr10:uidLastSave="{00000000-0000-0000-0000-000000000000}"/>
  <bookViews>
    <workbookView xWindow="28785" yWindow="0" windowWidth="16305" windowHeight="15165" tabRatio="831" xr2:uid="{00000000-000D-0000-FFFF-FFFF00000000}"/>
  </bookViews>
  <sheets>
    <sheet name="別紙No1_設計書（配付用）" sheetId="21" r:id="rId1"/>
    <sheet name="別紙No2_実績 " sheetId="23" r:id="rId2"/>
    <sheet name="別紙No1_設計書_転記用" sheetId="4" state="hidden" r:id="rId3"/>
    <sheet name="別紙No2_実績 (未使用)" sheetId="16" state="hidden" r:id="rId4"/>
    <sheet name="別紙No1_設計書_発注用（季節別）（未使用）" sheetId="18" state="hidden" r:id="rId5"/>
    <sheet name="別紙No2_予定（季節別）（未使用）" sheetId="11" state="hidden" r:id="rId6"/>
    <sheet name="電力量割振計算（予定）" sheetId="2" state="hidden" r:id="rId7"/>
    <sheet name="電力量割振計算 (R5実績)" sheetId="15" state="hidden" r:id="rId8"/>
    <sheet name="電力量割振計算 (R6~7実績)" sheetId="17" state="hidden" r:id="rId9"/>
    <sheet name="カレンダー (2025～2026)" sheetId="13" state="hidden" r:id="rId10"/>
    <sheet name="別紙No1_（配付用）" sheetId="12" state="hidden" r:id="rId11"/>
  </sheets>
  <definedNames>
    <definedName name="_xlnm.Print_Area" localSheetId="7">'電力量割振計算 (R5実績)'!$A$1:$O$17</definedName>
    <definedName name="_xlnm.Print_Area" localSheetId="6">'電力量割振計算（予定）'!$A$1:$O$33</definedName>
    <definedName name="_xlnm.Print_Area" localSheetId="10">'別紙No1_（配付用）'!$A$1:$T$34</definedName>
    <definedName name="_xlnm.Print_Area" localSheetId="0">'別紙No1_設計書（配付用）'!$A$1:$I$35</definedName>
    <definedName name="_xlnm.Print_Area" localSheetId="2">別紙No1_設計書_転記用!$A$1:$T$34</definedName>
    <definedName name="_xlnm.Print_Area" localSheetId="4">'別紙No1_設計書_発注用（季節別）（未使用）'!$A$1:$S$34</definedName>
    <definedName name="_xlnm.Print_Area" localSheetId="1">'別紙No2_実績 '!$A$1:$C$19</definedName>
    <definedName name="_xlnm.Print_Area" localSheetId="3">'別紙No2_実績 (未使用)'!$A$1:$I$21</definedName>
    <definedName name="_xlnm.Print_Area" localSheetId="5">'別紙No2_予定（季節別）（未使用）'!$A$1:$J$21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 i="23" l="1"/>
  <c r="A32" i="21"/>
  <c r="F24" i="21" l="1"/>
  <c r="A31" i="18" l="1"/>
  <c r="I25" i="18"/>
  <c r="O24" i="18"/>
  <c r="L24" i="18"/>
  <c r="K24" i="18"/>
  <c r="H24" i="18"/>
  <c r="O23" i="18"/>
  <c r="L23" i="18"/>
  <c r="K23" i="18"/>
  <c r="H23" i="18"/>
  <c r="O22" i="18"/>
  <c r="Q22" i="18" s="1"/>
  <c r="L22" i="18"/>
  <c r="K22" i="18"/>
  <c r="H22" i="18"/>
  <c r="B22" i="18"/>
  <c r="P21" i="18"/>
  <c r="P22" i="18" s="1"/>
  <c r="P23" i="18" s="1"/>
  <c r="P24" i="18" s="1"/>
  <c r="Q24" i="18" s="1"/>
  <c r="O21" i="18"/>
  <c r="Q21" i="18" s="1"/>
  <c r="L21" i="18"/>
  <c r="N21" i="18" s="1"/>
  <c r="R21" i="18" s="1"/>
  <c r="B21" i="18"/>
  <c r="P20" i="18"/>
  <c r="O20" i="18"/>
  <c r="Q20" i="18" s="1"/>
  <c r="M20" i="18"/>
  <c r="M21" i="18" s="1"/>
  <c r="M22" i="18" s="1"/>
  <c r="M23" i="18" s="1"/>
  <c r="L20" i="18"/>
  <c r="N20" i="18" s="1"/>
  <c r="C20" i="18"/>
  <c r="E20" i="18" s="1"/>
  <c r="B20" i="18"/>
  <c r="O19" i="18"/>
  <c r="Q19" i="18" s="1"/>
  <c r="L19" i="18"/>
  <c r="N19" i="18" s="1"/>
  <c r="R19" i="18" s="1"/>
  <c r="E19" i="18"/>
  <c r="O18" i="18"/>
  <c r="Q18" i="18" s="1"/>
  <c r="M18" i="18"/>
  <c r="N18" i="18" s="1"/>
  <c r="L18" i="18"/>
  <c r="J18" i="18"/>
  <c r="K18" i="18" s="1"/>
  <c r="I18" i="18"/>
  <c r="F18" i="18"/>
  <c r="H18" i="18" s="1"/>
  <c r="R18" i="18" s="1"/>
  <c r="O17" i="18"/>
  <c r="Q17" i="18" s="1"/>
  <c r="N17" i="18"/>
  <c r="M17" i="18"/>
  <c r="L17" i="18"/>
  <c r="J17" i="18"/>
  <c r="I17" i="18"/>
  <c r="K17" i="18" s="1"/>
  <c r="K25" i="18" s="1"/>
  <c r="G17" i="18"/>
  <c r="G18" i="18" s="1"/>
  <c r="F17" i="18"/>
  <c r="H17" i="18" s="1"/>
  <c r="O16" i="18"/>
  <c r="Q16" i="18" s="1"/>
  <c r="N16" i="18"/>
  <c r="L16" i="18"/>
  <c r="K16" i="18"/>
  <c r="I16" i="18"/>
  <c r="H16" i="18"/>
  <c r="F16" i="18"/>
  <c r="F25" i="18" s="1"/>
  <c r="C16" i="18"/>
  <c r="C17" i="18" s="1"/>
  <c r="C18" i="18" s="1"/>
  <c r="O15" i="18"/>
  <c r="Q15" i="18" s="1"/>
  <c r="M15" i="18"/>
  <c r="N15" i="18" s="1"/>
  <c r="L15" i="18"/>
  <c r="C15" i="18"/>
  <c r="P14" i="18"/>
  <c r="P15" i="18" s="1"/>
  <c r="P16" i="18" s="1"/>
  <c r="P17" i="18" s="1"/>
  <c r="P18" i="18" s="1"/>
  <c r="O14" i="18"/>
  <c r="M14" i="18"/>
  <c r="N14" i="18" s="1"/>
  <c r="L14" i="18"/>
  <c r="C14" i="18"/>
  <c r="O13" i="18"/>
  <c r="Q13" i="18" s="1"/>
  <c r="L13" i="18"/>
  <c r="N13" i="18" s="1"/>
  <c r="R20" i="18" l="1"/>
  <c r="S20" i="18" s="1"/>
  <c r="E22" i="18"/>
  <c r="Q23" i="18"/>
  <c r="R17" i="18"/>
  <c r="H25" i="18"/>
  <c r="N23" i="18"/>
  <c r="R23" i="18" s="1"/>
  <c r="M24" i="18"/>
  <c r="N24" i="18" s="1"/>
  <c r="R24" i="18" s="1"/>
  <c r="R13" i="18"/>
  <c r="R15" i="18"/>
  <c r="S19" i="18"/>
  <c r="N22" i="18"/>
  <c r="N25" i="18" s="1"/>
  <c r="Q14" i="18"/>
  <c r="R14" i="18" s="1"/>
  <c r="B23" i="18"/>
  <c r="L25" i="18"/>
  <c r="R16" i="18"/>
  <c r="C21" i="18"/>
  <c r="C22" i="18" s="1"/>
  <c r="C23" i="18" s="1"/>
  <c r="C24" i="18" s="1"/>
  <c r="O25" i="18"/>
  <c r="R22" i="18" l="1"/>
  <c r="S22" i="18" s="1"/>
  <c r="Q25" i="18"/>
  <c r="E21" i="18"/>
  <c r="S21" i="18" s="1"/>
  <c r="B24" i="18"/>
  <c r="E23" i="18"/>
  <c r="S23" i="18" s="1"/>
  <c r="U24" i="18" l="1"/>
  <c r="R25" i="18"/>
  <c r="E24" i="18"/>
  <c r="S24" i="18" s="1"/>
  <c r="B13" i="18"/>
  <c r="F10" i="11"/>
  <c r="F11" i="11"/>
  <c r="F12" i="11"/>
  <c r="F13" i="11"/>
  <c r="F14" i="11"/>
  <c r="F15" i="11"/>
  <c r="F16" i="11"/>
  <c r="F17" i="11"/>
  <c r="F18" i="11"/>
  <c r="F19" i="11"/>
  <c r="F20" i="11"/>
  <c r="F9" i="11"/>
  <c r="E21" i="11"/>
  <c r="E10" i="11"/>
  <c r="E11" i="11"/>
  <c r="E12" i="11"/>
  <c r="E13" i="11"/>
  <c r="E14" i="11"/>
  <c r="E15" i="11"/>
  <c r="E16" i="11"/>
  <c r="E17" i="11"/>
  <c r="E18" i="11"/>
  <c r="E19" i="11"/>
  <c r="E20" i="11"/>
  <c r="E9" i="11"/>
  <c r="D21" i="11"/>
  <c r="D10" i="11"/>
  <c r="D11" i="11"/>
  <c r="D12" i="11"/>
  <c r="D13" i="11"/>
  <c r="D14" i="11"/>
  <c r="D15" i="11"/>
  <c r="D16" i="11"/>
  <c r="D17" i="11"/>
  <c r="D18" i="11"/>
  <c r="D19" i="11"/>
  <c r="D20" i="11"/>
  <c r="D9" i="11"/>
  <c r="C21" i="11"/>
  <c r="C10" i="11"/>
  <c r="C11" i="11"/>
  <c r="C12" i="11"/>
  <c r="C13" i="11"/>
  <c r="C14" i="11"/>
  <c r="C15" i="11"/>
  <c r="C16" i="11"/>
  <c r="C17" i="11"/>
  <c r="C18" i="11"/>
  <c r="C19" i="11"/>
  <c r="C20" i="11"/>
  <c r="C9" i="11"/>
  <c r="B10" i="11"/>
  <c r="B11" i="11"/>
  <c r="B12" i="11"/>
  <c r="B13" i="11"/>
  <c r="B14" i="11"/>
  <c r="B15" i="11"/>
  <c r="B16" i="11"/>
  <c r="B17" i="11"/>
  <c r="B18" i="11"/>
  <c r="B19" i="11"/>
  <c r="B20" i="11"/>
  <c r="B9" i="11"/>
  <c r="A10" i="11"/>
  <c r="A11" i="11"/>
  <c r="A12" i="11"/>
  <c r="A13" i="11"/>
  <c r="A14" i="11"/>
  <c r="A15" i="11"/>
  <c r="A16" i="11"/>
  <c r="A17" i="11"/>
  <c r="A18" i="11"/>
  <c r="A19" i="11"/>
  <c r="A20" i="11"/>
  <c r="A9" i="11"/>
  <c r="N25" i="2"/>
  <c r="N24" i="2"/>
  <c r="O24" i="2" s="1"/>
  <c r="O8" i="2"/>
  <c r="B14" i="18" l="1"/>
  <c r="E13" i="18"/>
  <c r="O5" i="2"/>
  <c r="H5" i="2"/>
  <c r="N6" i="17"/>
  <c r="N7" i="17"/>
  <c r="N8" i="17"/>
  <c r="N9" i="17"/>
  <c r="N10" i="17"/>
  <c r="K5" i="17"/>
  <c r="K8" i="17"/>
  <c r="K9" i="17"/>
  <c r="K10" i="17"/>
  <c r="H7" i="17"/>
  <c r="H6" i="17"/>
  <c r="H5" i="17"/>
  <c r="K6" i="17"/>
  <c r="N5" i="17"/>
  <c r="E14" i="18" l="1"/>
  <c r="S14" i="18" s="1"/>
  <c r="B15" i="18"/>
  <c r="S13" i="18"/>
  <c r="G13" i="17"/>
  <c r="G14" i="17"/>
  <c r="G15" i="17"/>
  <c r="G16" i="17"/>
  <c r="O13" i="17"/>
  <c r="O11" i="17"/>
  <c r="P11" i="17" s="1"/>
  <c r="H11" i="17"/>
  <c r="G11" i="17"/>
  <c r="B16" i="18" l="1"/>
  <c r="E15" i="18"/>
  <c r="S15" i="18" s="1"/>
  <c r="J4" i="2"/>
  <c r="E16" i="18" l="1"/>
  <c r="S16" i="18" s="1"/>
  <c r="B17" i="18"/>
  <c r="C5" i="17"/>
  <c r="J32" i="17"/>
  <c r="I32" i="17"/>
  <c r="J31" i="17"/>
  <c r="I31" i="17"/>
  <c r="J30" i="17"/>
  <c r="I30" i="17"/>
  <c r="J29" i="17"/>
  <c r="I29" i="17"/>
  <c r="J28" i="17"/>
  <c r="I28" i="17"/>
  <c r="J27" i="17"/>
  <c r="I27" i="17"/>
  <c r="K26" i="17"/>
  <c r="K25" i="17"/>
  <c r="K24" i="17"/>
  <c r="J23" i="17"/>
  <c r="I23" i="17"/>
  <c r="J22" i="17"/>
  <c r="I22" i="17"/>
  <c r="J21" i="17"/>
  <c r="I21" i="17"/>
  <c r="A21" i="17"/>
  <c r="A30" i="17" s="1"/>
  <c r="C16" i="17"/>
  <c r="C15" i="17"/>
  <c r="C14" i="17"/>
  <c r="C13" i="17"/>
  <c r="C12" i="17"/>
  <c r="C11" i="17"/>
  <c r="C10" i="17"/>
  <c r="H10" i="17" s="1"/>
  <c r="C9" i="17"/>
  <c r="C8" i="17"/>
  <c r="C7" i="17"/>
  <c r="C6" i="17"/>
  <c r="J4" i="17"/>
  <c r="B23" i="16"/>
  <c r="F21" i="16"/>
  <c r="E21" i="16"/>
  <c r="D21" i="16"/>
  <c r="C21" i="16"/>
  <c r="G20" i="16"/>
  <c r="G19" i="16"/>
  <c r="G18" i="16"/>
  <c r="G17" i="16"/>
  <c r="G16" i="16"/>
  <c r="G15" i="16"/>
  <c r="G14" i="16"/>
  <c r="G13" i="16"/>
  <c r="G12" i="16"/>
  <c r="G11" i="16"/>
  <c r="G10" i="16"/>
  <c r="G9" i="16"/>
  <c r="E25" i="18" l="1"/>
  <c r="E17" i="18"/>
  <c r="S17" i="18" s="1"/>
  <c r="B18" i="18"/>
  <c r="E18" i="18" s="1"/>
  <c r="S18" i="18" s="1"/>
  <c r="S25" i="18" s="1"/>
  <c r="W27" i="18" s="1"/>
  <c r="N30" i="17"/>
  <c r="N27" i="17"/>
  <c r="H8" i="17"/>
  <c r="N23" i="17"/>
  <c r="K22" i="17"/>
  <c r="J26" i="17"/>
  <c r="H9" i="17"/>
  <c r="G21" i="16"/>
  <c r="U18" i="18" l="1"/>
  <c r="I24" i="17"/>
  <c r="N22" i="17"/>
  <c r="O22" i="17" s="1"/>
  <c r="J24" i="17"/>
  <c r="K7" i="17"/>
  <c r="K23" i="17" s="1"/>
  <c r="O23" i="17" s="1"/>
  <c r="M17" i="17"/>
  <c r="N26" i="17"/>
  <c r="N24" i="17"/>
  <c r="I26" i="17"/>
  <c r="O10" i="17"/>
  <c r="O5" i="17"/>
  <c r="K21" i="17"/>
  <c r="N31" i="17"/>
  <c r="K27" i="17"/>
  <c r="O27" i="17" s="1"/>
  <c r="N25" i="17"/>
  <c r="J25" i="17"/>
  <c r="N32" i="17"/>
  <c r="O6" i="17"/>
  <c r="E74" i="13"/>
  <c r="J32" i="15"/>
  <c r="I32" i="15"/>
  <c r="J31" i="15"/>
  <c r="I31" i="15"/>
  <c r="J30" i="15"/>
  <c r="I30" i="15"/>
  <c r="J29" i="15"/>
  <c r="I29" i="15"/>
  <c r="J28" i="15"/>
  <c r="I28" i="15"/>
  <c r="J27" i="15"/>
  <c r="I27" i="15"/>
  <c r="K26" i="15"/>
  <c r="K25" i="15"/>
  <c r="K24" i="15"/>
  <c r="J23" i="15"/>
  <c r="I23" i="15"/>
  <c r="J22" i="15"/>
  <c r="I22" i="15"/>
  <c r="J21" i="15"/>
  <c r="I21" i="15"/>
  <c r="A21" i="15"/>
  <c r="A30" i="15" s="1"/>
  <c r="G17" i="15"/>
  <c r="E16" i="15"/>
  <c r="C16" i="15"/>
  <c r="H16" i="15" s="1"/>
  <c r="E15" i="15"/>
  <c r="C15" i="15"/>
  <c r="H15" i="15" s="1"/>
  <c r="C12" i="15"/>
  <c r="H12" i="15" s="1"/>
  <c r="C8" i="15"/>
  <c r="H8" i="15" s="1"/>
  <c r="C7" i="15"/>
  <c r="C6" i="15"/>
  <c r="C5" i="15"/>
  <c r="H5" i="15" s="1"/>
  <c r="J4" i="15"/>
  <c r="O26" i="17" l="1"/>
  <c r="P26" i="17" s="1"/>
  <c r="O24" i="17"/>
  <c r="O7" i="17"/>
  <c r="P23" i="17" s="1"/>
  <c r="O8" i="17"/>
  <c r="P8" i="17" s="1"/>
  <c r="P27" i="17"/>
  <c r="P5" i="17"/>
  <c r="L17" i="17"/>
  <c r="N17" i="17"/>
  <c r="N21" i="17"/>
  <c r="P22" i="17"/>
  <c r="P6" i="17"/>
  <c r="I25" i="17"/>
  <c r="O9" i="17"/>
  <c r="I17" i="17"/>
  <c r="J17" i="17"/>
  <c r="J33" i="17"/>
  <c r="P10" i="17"/>
  <c r="M16" i="15"/>
  <c r="M15" i="15"/>
  <c r="M12" i="15"/>
  <c r="M8" i="15"/>
  <c r="M5" i="15"/>
  <c r="K5" i="15"/>
  <c r="L5" i="15"/>
  <c r="K12" i="15"/>
  <c r="L12" i="15"/>
  <c r="N12" i="15" s="1"/>
  <c r="N28" i="15" s="1"/>
  <c r="L16" i="15"/>
  <c r="N16" i="15" s="1"/>
  <c r="N32" i="15" s="1"/>
  <c r="K16" i="15"/>
  <c r="H7" i="15"/>
  <c r="M7" i="15"/>
  <c r="L15" i="15"/>
  <c r="N15" i="15" s="1"/>
  <c r="N31" i="15" s="1"/>
  <c r="K15" i="15"/>
  <c r="L8" i="15"/>
  <c r="N8" i="15" s="1"/>
  <c r="N24" i="15" s="1"/>
  <c r="J8" i="15"/>
  <c r="I8" i="15"/>
  <c r="H6" i="15"/>
  <c r="M6" i="15"/>
  <c r="P7" i="17" l="1"/>
  <c r="P24" i="17"/>
  <c r="P9" i="17"/>
  <c r="O25" i="17"/>
  <c r="P25" i="17" s="1"/>
  <c r="I33" i="17"/>
  <c r="O21" i="17"/>
  <c r="N5" i="15"/>
  <c r="J24" i="15"/>
  <c r="K21" i="15"/>
  <c r="O5" i="15"/>
  <c r="K7" i="15"/>
  <c r="L7" i="15"/>
  <c r="N7" i="15" s="1"/>
  <c r="N23" i="15" s="1"/>
  <c r="L6" i="15"/>
  <c r="N6" i="15" s="1"/>
  <c r="N22" i="15" s="1"/>
  <c r="K6" i="15"/>
  <c r="K32" i="15"/>
  <c r="O32" i="15" s="1"/>
  <c r="O16" i="15"/>
  <c r="K28" i="15"/>
  <c r="O28" i="15" s="1"/>
  <c r="O12" i="15"/>
  <c r="K31" i="15"/>
  <c r="O31" i="15" s="1"/>
  <c r="O15" i="15"/>
  <c r="I24" i="15"/>
  <c r="O8" i="15"/>
  <c r="P21" i="17" l="1"/>
  <c r="P8" i="15"/>
  <c r="K23" i="15"/>
  <c r="O23" i="15" s="1"/>
  <c r="O7" i="15"/>
  <c r="P31" i="15"/>
  <c r="P15" i="15"/>
  <c r="P5" i="15"/>
  <c r="N21" i="15"/>
  <c r="P28" i="15"/>
  <c r="P12" i="15"/>
  <c r="K22" i="15"/>
  <c r="O22" i="15" s="1"/>
  <c r="O6" i="15"/>
  <c r="O24" i="15"/>
  <c r="P24" i="15" s="1"/>
  <c r="P16" i="15"/>
  <c r="P32" i="15"/>
  <c r="O21" i="15" l="1"/>
  <c r="P23" i="15"/>
  <c r="P7" i="15"/>
  <c r="P6" i="15"/>
  <c r="P22" i="15"/>
  <c r="P21" i="15" l="1"/>
  <c r="B57" i="13" l="1"/>
  <c r="K25" i="2" l="1"/>
  <c r="C14" i="4" l="1"/>
  <c r="C15" i="4" s="1"/>
  <c r="A31" i="4" l="1"/>
  <c r="A31" i="12" l="1"/>
  <c r="E7" i="2" l="1"/>
  <c r="E8" i="2"/>
  <c r="E9" i="2"/>
  <c r="E10" i="2"/>
  <c r="E11" i="2"/>
  <c r="E12" i="2"/>
  <c r="E13" i="2"/>
  <c r="E14" i="2"/>
  <c r="E15" i="2"/>
  <c r="E16" i="2"/>
  <c r="E17" i="2"/>
  <c r="E6" i="2"/>
  <c r="O29" i="13" l="1"/>
  <c r="M29" i="13"/>
  <c r="N28" i="13"/>
  <c r="D17" i="2" s="1"/>
  <c r="N27" i="13"/>
  <c r="D16" i="2" s="1"/>
  <c r="N26" i="13"/>
  <c r="N25" i="13"/>
  <c r="N24" i="13"/>
  <c r="D13" i="2" s="1"/>
  <c r="N23" i="13"/>
  <c r="N22" i="13"/>
  <c r="N21" i="13"/>
  <c r="N20" i="13"/>
  <c r="D9" i="2" s="1"/>
  <c r="N19" i="13"/>
  <c r="D8" i="2" s="1"/>
  <c r="N18" i="13"/>
  <c r="D7" i="2" s="1"/>
  <c r="N17" i="13"/>
  <c r="D6" i="2" s="1"/>
  <c r="E4" i="13"/>
  <c r="F4" i="13" s="1"/>
  <c r="G4" i="13" s="1"/>
  <c r="H4" i="13" s="1"/>
  <c r="I4" i="13" s="1"/>
  <c r="C5" i="13" s="1"/>
  <c r="D5" i="13" s="1"/>
  <c r="E5" i="13" s="1"/>
  <c r="F5" i="13" s="1"/>
  <c r="G5" i="13" s="1"/>
  <c r="H5" i="13" s="1"/>
  <c r="I5" i="13" s="1"/>
  <c r="C6" i="13" s="1"/>
  <c r="D6" i="13" s="1"/>
  <c r="E6" i="13" s="1"/>
  <c r="F6" i="13" s="1"/>
  <c r="G6" i="13" s="1"/>
  <c r="H6" i="13" s="1"/>
  <c r="I6" i="13" s="1"/>
  <c r="C7" i="13" s="1"/>
  <c r="D7" i="13" s="1"/>
  <c r="E7" i="13" s="1"/>
  <c r="F7" i="13" s="1"/>
  <c r="G7" i="13" s="1"/>
  <c r="H7" i="13" s="1"/>
  <c r="I7" i="13" s="1"/>
  <c r="C8" i="13" s="1"/>
  <c r="D8" i="13" s="1"/>
  <c r="E8" i="13" s="1"/>
  <c r="F8" i="13" s="1"/>
  <c r="G8" i="13" s="1"/>
  <c r="H8" i="13" s="1"/>
  <c r="I8" i="13" s="1"/>
  <c r="C9" i="13" s="1"/>
  <c r="D9" i="13" s="1"/>
  <c r="E9" i="13" s="1"/>
  <c r="F9" i="13" s="1"/>
  <c r="G9" i="13" s="1"/>
  <c r="H9" i="13" s="1"/>
  <c r="I9" i="13" s="1"/>
  <c r="C10" i="13" s="1"/>
  <c r="D10" i="13" s="1"/>
  <c r="E10" i="13" s="1"/>
  <c r="F10" i="13" s="1"/>
  <c r="G10" i="13" s="1"/>
  <c r="H10" i="13" s="1"/>
  <c r="I10" i="13" s="1"/>
  <c r="C11" i="13" s="1"/>
  <c r="D11" i="13" s="1"/>
  <c r="E11" i="13" s="1"/>
  <c r="F11" i="13" s="1"/>
  <c r="G11" i="13" s="1"/>
  <c r="H11" i="13" s="1"/>
  <c r="I11" i="13" s="1"/>
  <c r="C12" i="13" s="1"/>
  <c r="D12" i="13" s="1"/>
  <c r="E12" i="13" s="1"/>
  <c r="F12" i="13" s="1"/>
  <c r="G12" i="13" s="1"/>
  <c r="H12" i="13" s="1"/>
  <c r="I12" i="13" s="1"/>
  <c r="C13" i="13" s="1"/>
  <c r="D13" i="13" s="1"/>
  <c r="E13" i="13" s="1"/>
  <c r="F13" i="13" s="1"/>
  <c r="G13" i="13" s="1"/>
  <c r="H13" i="13" s="1"/>
  <c r="I13" i="13" s="1"/>
  <c r="C14" i="13" s="1"/>
  <c r="D14" i="13" s="1"/>
  <c r="E14" i="13" s="1"/>
  <c r="F14" i="13" s="1"/>
  <c r="G14" i="13" s="1"/>
  <c r="H14" i="13" s="1"/>
  <c r="I14" i="13" s="1"/>
  <c r="C15" i="13" s="1"/>
  <c r="D15" i="13" s="1"/>
  <c r="E15" i="13" s="1"/>
  <c r="F15" i="13" s="1"/>
  <c r="G15" i="13" s="1"/>
  <c r="H15" i="13" s="1"/>
  <c r="I15" i="13" s="1"/>
  <c r="C16" i="13" s="1"/>
  <c r="D16" i="13" s="1"/>
  <c r="E16" i="13" s="1"/>
  <c r="F16" i="13" s="1"/>
  <c r="G16" i="13" s="1"/>
  <c r="H16" i="13" s="1"/>
  <c r="I16" i="13" s="1"/>
  <c r="C17" i="13" s="1"/>
  <c r="D17" i="13" s="1"/>
  <c r="E17" i="13" s="1"/>
  <c r="F17" i="13" s="1"/>
  <c r="G17" i="13" s="1"/>
  <c r="H17" i="13" s="1"/>
  <c r="I17" i="13" s="1"/>
  <c r="C18" i="13" s="1"/>
  <c r="D18" i="13" s="1"/>
  <c r="E18" i="13" s="1"/>
  <c r="F18" i="13" s="1"/>
  <c r="G18" i="13" s="1"/>
  <c r="H18" i="13" s="1"/>
  <c r="I18" i="13" s="1"/>
  <c r="C19" i="13" s="1"/>
  <c r="D19" i="13" s="1"/>
  <c r="E19" i="13" s="1"/>
  <c r="F19" i="13" s="1"/>
  <c r="G19" i="13" s="1"/>
  <c r="H19" i="13" s="1"/>
  <c r="I19" i="13" s="1"/>
  <c r="C20" i="13" s="1"/>
  <c r="D20" i="13" s="1"/>
  <c r="E20" i="13" s="1"/>
  <c r="F20" i="13" s="1"/>
  <c r="D11" i="2" l="1"/>
  <c r="C10" i="15"/>
  <c r="D10" i="2"/>
  <c r="C9" i="15"/>
  <c r="D15" i="2"/>
  <c r="C14" i="15"/>
  <c r="D14" i="2"/>
  <c r="C13" i="15"/>
  <c r="D12" i="2"/>
  <c r="C11" i="15"/>
  <c r="G20" i="13"/>
  <c r="H20" i="13" s="1"/>
  <c r="I20" i="13" s="1"/>
  <c r="C21" i="13" s="1"/>
  <c r="D21" i="13" s="1"/>
  <c r="E21" i="13" s="1"/>
  <c r="F21" i="13" s="1"/>
  <c r="G21" i="13" s="1"/>
  <c r="H21" i="13" s="1"/>
  <c r="I21" i="13" s="1"/>
  <c r="C22" i="13" s="1"/>
  <c r="D22" i="13" s="1"/>
  <c r="E22" i="13" s="1"/>
  <c r="F22" i="13" s="1"/>
  <c r="G22" i="13" s="1"/>
  <c r="H22" i="13" s="1"/>
  <c r="I22" i="13" s="1"/>
  <c r="C23" i="13" s="1"/>
  <c r="D23" i="13" s="1"/>
  <c r="E23" i="13" s="1"/>
  <c r="F23" i="13" s="1"/>
  <c r="G23" i="13" s="1"/>
  <c r="H23" i="13" s="1"/>
  <c r="I23" i="13" s="1"/>
  <c r="C24" i="13" s="1"/>
  <c r="D24" i="13" s="1"/>
  <c r="E24" i="13" s="1"/>
  <c r="F24" i="13" s="1"/>
  <c r="G24" i="13" s="1"/>
  <c r="H24" i="13" s="1"/>
  <c r="I24" i="13" s="1"/>
  <c r="C25" i="13" s="1"/>
  <c r="D25" i="13" s="1"/>
  <c r="E25" i="13" s="1"/>
  <c r="F25" i="13" s="1"/>
  <c r="G25" i="13" s="1"/>
  <c r="H25" i="13" s="1"/>
  <c r="I25" i="13" s="1"/>
  <c r="C26" i="13" s="1"/>
  <c r="D26" i="13" s="1"/>
  <c r="E26" i="13" s="1"/>
  <c r="F26" i="13" s="1"/>
  <c r="G26" i="13" s="1"/>
  <c r="H26" i="13" s="1"/>
  <c r="I26" i="13" s="1"/>
  <c r="C27" i="13" s="1"/>
  <c r="D27" i="13" s="1"/>
  <c r="E27" i="13" s="1"/>
  <c r="F27" i="13" s="1"/>
  <c r="G27" i="13" s="1"/>
  <c r="H27" i="13" s="1"/>
  <c r="I27" i="13" s="1"/>
  <c r="C28" i="13" s="1"/>
  <c r="D28" i="13" s="1"/>
  <c r="E28" i="13" s="1"/>
  <c r="F28" i="13" s="1"/>
  <c r="G28" i="13" s="1"/>
  <c r="H28" i="13" s="1"/>
  <c r="I28" i="13" s="1"/>
  <c r="C29" i="13" s="1"/>
  <c r="D29" i="13" s="1"/>
  <c r="E29" i="13" s="1"/>
  <c r="F29" i="13" s="1"/>
  <c r="G29" i="13" s="1"/>
  <c r="H29" i="13" s="1"/>
  <c r="I29" i="13" s="1"/>
  <c r="C30" i="13" s="1"/>
  <c r="D30" i="13" s="1"/>
  <c r="E30" i="13" s="1"/>
  <c r="F30" i="13" s="1"/>
  <c r="G30" i="13" s="1"/>
  <c r="H30" i="13" s="1"/>
  <c r="I30" i="13" s="1"/>
  <c r="C31" i="13" s="1"/>
  <c r="D31" i="13" s="1"/>
  <c r="E31" i="13" s="1"/>
  <c r="F31" i="13" s="1"/>
  <c r="G31" i="13" s="1"/>
  <c r="H31" i="13" s="1"/>
  <c r="I31" i="13" s="1"/>
  <c r="C32" i="13" s="1"/>
  <c r="D32" i="13" s="1"/>
  <c r="E32" i="13" s="1"/>
  <c r="F32" i="13" s="1"/>
  <c r="G32" i="13" s="1"/>
  <c r="H32" i="13" s="1"/>
  <c r="I32" i="13" s="1"/>
  <c r="C33" i="13" s="1"/>
  <c r="D33" i="13" s="1"/>
  <c r="E33" i="13" s="1"/>
  <c r="F33" i="13" s="1"/>
  <c r="G33" i="13" s="1"/>
  <c r="H33" i="13" s="1"/>
  <c r="I33" i="13" s="1"/>
  <c r="C34" i="13" s="1"/>
  <c r="D34" i="13" s="1"/>
  <c r="E34" i="13" s="1"/>
  <c r="F34" i="13" s="1"/>
  <c r="G34" i="13" s="1"/>
  <c r="H34" i="13" s="1"/>
  <c r="I34" i="13" s="1"/>
  <c r="C35" i="13" s="1"/>
  <c r="D35" i="13" s="1"/>
  <c r="E35" i="13" s="1"/>
  <c r="F35" i="13" s="1"/>
  <c r="G35" i="13" s="1"/>
  <c r="H35" i="13" s="1"/>
  <c r="I35" i="13" s="1"/>
  <c r="C36" i="13" s="1"/>
  <c r="D36" i="13" s="1"/>
  <c r="E36" i="13" s="1"/>
  <c r="F36" i="13" s="1"/>
  <c r="G36" i="13" s="1"/>
  <c r="H36" i="13" s="1"/>
  <c r="I36" i="13" s="1"/>
  <c r="C37" i="13" s="1"/>
  <c r="D37" i="13" s="1"/>
  <c r="E37" i="13" s="1"/>
  <c r="F37" i="13" s="1"/>
  <c r="G37" i="13" s="1"/>
  <c r="H37" i="13" s="1"/>
  <c r="I37" i="13" s="1"/>
  <c r="C38" i="13" s="1"/>
  <c r="D38" i="13" s="1"/>
  <c r="E38" i="13" s="1"/>
  <c r="F38" i="13" s="1"/>
  <c r="G38" i="13" s="1"/>
  <c r="H38" i="13" s="1"/>
  <c r="I38" i="13" s="1"/>
  <c r="C39" i="13" s="1"/>
  <c r="D39" i="13" s="1"/>
  <c r="E39" i="13" s="1"/>
  <c r="F39" i="13" s="1"/>
  <c r="G39" i="13" s="1"/>
  <c r="H39" i="13" s="1"/>
  <c r="I39" i="13" s="1"/>
  <c r="C40" i="13" s="1"/>
  <c r="D40" i="13" s="1"/>
  <c r="E40" i="13" s="1"/>
  <c r="F40" i="13" s="1"/>
  <c r="G40" i="13" s="1"/>
  <c r="H40" i="13" s="1"/>
  <c r="I40" i="13" s="1"/>
  <c r="C41" i="13" s="1"/>
  <c r="D41" i="13" s="1"/>
  <c r="E41" i="13" s="1"/>
  <c r="F41" i="13" s="1"/>
  <c r="G41" i="13" s="1"/>
  <c r="H41" i="13" s="1"/>
  <c r="I41" i="13" s="1"/>
  <c r="C42" i="13" s="1"/>
  <c r="D42" i="13" s="1"/>
  <c r="E42" i="13" s="1"/>
  <c r="F42" i="13" s="1"/>
  <c r="G42" i="13" s="1"/>
  <c r="H42" i="13" s="1"/>
  <c r="I42" i="13" s="1"/>
  <c r="C43" i="13" s="1"/>
  <c r="D43" i="13" s="1"/>
  <c r="E43" i="13" s="1"/>
  <c r="F43" i="13" s="1"/>
  <c r="G43" i="13" s="1"/>
  <c r="H43" i="13" s="1"/>
  <c r="I43" i="13" s="1"/>
  <c r="C44" i="13" s="1"/>
  <c r="D44" i="13" s="1"/>
  <c r="E44" i="13" s="1"/>
  <c r="F44" i="13" s="1"/>
  <c r="G44" i="13" s="1"/>
  <c r="H44" i="13" s="1"/>
  <c r="I44" i="13" s="1"/>
  <c r="C45" i="13" s="1"/>
  <c r="D45" i="13" s="1"/>
  <c r="E45" i="13" s="1"/>
  <c r="F45" i="13" s="1"/>
  <c r="G45" i="13" s="1"/>
  <c r="H45" i="13" s="1"/>
  <c r="I45" i="13" s="1"/>
  <c r="C46" i="13" s="1"/>
  <c r="D46" i="13" s="1"/>
  <c r="E46" i="13" s="1"/>
  <c r="F46" i="13" s="1"/>
  <c r="G46" i="13" s="1"/>
  <c r="H46" i="13" s="1"/>
  <c r="I46" i="13" s="1"/>
  <c r="C47" i="13" s="1"/>
  <c r="D47" i="13" s="1"/>
  <c r="E47" i="13" s="1"/>
  <c r="F47" i="13" s="1"/>
  <c r="G47" i="13" s="1"/>
  <c r="H47" i="13" s="1"/>
  <c r="I47" i="13" s="1"/>
  <c r="C48" i="13" s="1"/>
  <c r="D48" i="13" s="1"/>
  <c r="E48" i="13" s="1"/>
  <c r="F48" i="13" s="1"/>
  <c r="G48" i="13" s="1"/>
  <c r="H48" i="13" s="1"/>
  <c r="I48" i="13" s="1"/>
  <c r="C49" i="13" s="1"/>
  <c r="D49" i="13" s="1"/>
  <c r="E49" i="13" s="1"/>
  <c r="F49" i="13" s="1"/>
  <c r="G49" i="13" s="1"/>
  <c r="H49" i="13" s="1"/>
  <c r="I49" i="13" s="1"/>
  <c r="C50" i="13" s="1"/>
  <c r="D50" i="13" s="1"/>
  <c r="E50" i="13" s="1"/>
  <c r="F50" i="13" s="1"/>
  <c r="G50" i="13" s="1"/>
  <c r="H50" i="13" s="1"/>
  <c r="I50" i="13" s="1"/>
  <c r="C51" i="13" s="1"/>
  <c r="D51" i="13" s="1"/>
  <c r="E51" i="13" s="1"/>
  <c r="F51" i="13" s="1"/>
  <c r="G51" i="13" s="1"/>
  <c r="H51" i="13" s="1"/>
  <c r="I51" i="13" s="1"/>
  <c r="C52" i="13" s="1"/>
  <c r="D52" i="13" s="1"/>
  <c r="E52" i="13" s="1"/>
  <c r="F52" i="13" s="1"/>
  <c r="G52" i="13" s="1"/>
  <c r="H52" i="13" s="1"/>
  <c r="I52" i="13" s="1"/>
  <c r="C53" i="13" s="1"/>
  <c r="D53" i="13" s="1"/>
  <c r="E53" i="13" s="1"/>
  <c r="F53" i="13" s="1"/>
  <c r="G53" i="13" s="1"/>
  <c r="H53" i="13" s="1"/>
  <c r="I53" i="13" s="1"/>
  <c r="C54" i="13" s="1"/>
  <c r="D54" i="13" s="1"/>
  <c r="E54" i="13" s="1"/>
  <c r="F54" i="13" s="1"/>
  <c r="G54" i="13" s="1"/>
  <c r="H54" i="13" s="1"/>
  <c r="I54" i="13" s="1"/>
  <c r="C55" i="13" s="1"/>
  <c r="D55" i="13" s="1"/>
  <c r="E55" i="13" s="1"/>
  <c r="F55" i="13" s="1"/>
  <c r="G55" i="13" s="1"/>
  <c r="H55" i="13" s="1"/>
  <c r="I55" i="13" s="1"/>
  <c r="C56" i="13" s="1"/>
  <c r="D56" i="13" s="1"/>
  <c r="E56" i="13" s="1"/>
  <c r="F56" i="13" s="1"/>
  <c r="G56" i="13" s="1"/>
  <c r="H56" i="13" s="1"/>
  <c r="I56" i="13" s="1"/>
  <c r="C57" i="13" s="1"/>
  <c r="D57" i="13" s="1"/>
  <c r="E57" i="13" s="1"/>
  <c r="F57" i="13" s="1"/>
  <c r="G57" i="13" s="1"/>
  <c r="H57" i="13" s="1"/>
  <c r="I57" i="13" s="1"/>
  <c r="N29" i="13"/>
  <c r="C58" i="13" l="1"/>
  <c r="D58" i="13" s="1"/>
  <c r="E58" i="13" s="1"/>
  <c r="F58" i="13" s="1"/>
  <c r="G58" i="13" s="1"/>
  <c r="H58" i="13" s="1"/>
  <c r="I58" i="13" s="1"/>
  <c r="C59" i="13" s="1"/>
  <c r="D59" i="13" s="1"/>
  <c r="E59" i="13" s="1"/>
  <c r="F59" i="13" s="1"/>
  <c r="G59" i="13" s="1"/>
  <c r="H59" i="13" s="1"/>
  <c r="I59" i="13" s="1"/>
  <c r="C60" i="13" s="1"/>
  <c r="D60" i="13" s="1"/>
  <c r="E60" i="13" s="1"/>
  <c r="F60" i="13" s="1"/>
  <c r="G60" i="13" s="1"/>
  <c r="H60" i="13" s="1"/>
  <c r="I60" i="13" s="1"/>
  <c r="C61" i="13" s="1"/>
  <c r="D61" i="13" s="1"/>
  <c r="E61" i="13" s="1"/>
  <c r="F61" i="13" s="1"/>
  <c r="G61" i="13" s="1"/>
  <c r="H61" i="13" s="1"/>
  <c r="I61" i="13" s="1"/>
  <c r="C62" i="13" s="1"/>
  <c r="D62" i="13" s="1"/>
  <c r="E62" i="13" s="1"/>
  <c r="F62" i="13" s="1"/>
  <c r="G62" i="13" s="1"/>
  <c r="H62" i="13" s="1"/>
  <c r="I62" i="13" s="1"/>
  <c r="C63" i="13" s="1"/>
  <c r="D63" i="13" s="1"/>
  <c r="E63" i="13" s="1"/>
  <c r="F63" i="13" s="1"/>
  <c r="G63" i="13" s="1"/>
  <c r="H63" i="13" s="1"/>
  <c r="I63" i="13" s="1"/>
  <c r="C64" i="13" s="1"/>
  <c r="D64" i="13" s="1"/>
  <c r="E64" i="13" s="1"/>
  <c r="F64" i="13" s="1"/>
  <c r="G64" i="13" s="1"/>
  <c r="I64" i="13" s="1"/>
  <c r="C65" i="13" s="1"/>
  <c r="D65" i="13" s="1"/>
  <c r="E65" i="13" s="1"/>
  <c r="F65" i="13" s="1"/>
  <c r="G65" i="13" s="1"/>
  <c r="H65" i="13" s="1"/>
  <c r="I65" i="13" s="1"/>
  <c r="C66" i="13" s="1"/>
  <c r="D66" i="13" s="1"/>
  <c r="E66" i="13" s="1"/>
  <c r="F66" i="13" s="1"/>
  <c r="G66" i="13" s="1"/>
  <c r="H66" i="13" s="1"/>
  <c r="I66" i="13" s="1"/>
  <c r="C67" i="13" s="1"/>
  <c r="D67" i="13" s="1"/>
  <c r="E67" i="13" s="1"/>
  <c r="F67" i="13" s="1"/>
  <c r="G67" i="13" s="1"/>
  <c r="H67" i="13" s="1"/>
  <c r="I67" i="13" s="1"/>
  <c r="C68" i="13" s="1"/>
  <c r="D68" i="13" s="1"/>
  <c r="E68" i="13" s="1"/>
  <c r="F68" i="13" s="1"/>
  <c r="G68" i="13" s="1"/>
  <c r="H68" i="13" s="1"/>
  <c r="I68" i="13" s="1"/>
  <c r="C69" i="13" s="1"/>
  <c r="D69" i="13" s="1"/>
  <c r="E69" i="13" s="1"/>
  <c r="F69" i="13" s="1"/>
  <c r="G69" i="13" s="1"/>
  <c r="H69" i="13" s="1"/>
  <c r="I69" i="13" s="1"/>
  <c r="C70" i="13" s="1"/>
  <c r="D70" i="13" s="1"/>
  <c r="E70" i="13" s="1"/>
  <c r="F70" i="13" s="1"/>
  <c r="G70" i="13" s="1"/>
  <c r="H70" i="13" s="1"/>
  <c r="I70" i="13" s="1"/>
  <c r="C71" i="13" s="1"/>
  <c r="D71" i="13" s="1"/>
  <c r="E71" i="13" s="1"/>
  <c r="F71" i="13" s="1"/>
  <c r="G71" i="13" s="1"/>
  <c r="H71" i="13" s="1"/>
  <c r="I71" i="13" s="1"/>
  <c r="C72" i="13" s="1"/>
  <c r="D72" i="13" s="1"/>
  <c r="E72" i="13" s="1"/>
  <c r="F72" i="13" s="1"/>
  <c r="G72" i="13" s="1"/>
  <c r="H72" i="13" s="1"/>
  <c r="I72" i="13" s="1"/>
  <c r="C73" i="13" s="1"/>
  <c r="D73" i="13" s="1"/>
  <c r="E73" i="13" s="1"/>
  <c r="F73" i="13" s="1"/>
  <c r="G73" i="13" s="1"/>
  <c r="H73" i="13" s="1"/>
  <c r="I73" i="13" s="1"/>
  <c r="C74" i="13" s="1"/>
  <c r="D74" i="13" s="1"/>
  <c r="F74" i="13" s="1"/>
  <c r="G74" i="13" s="1"/>
  <c r="H74" i="13" s="1"/>
  <c r="I74" i="13" s="1"/>
  <c r="C75" i="13" s="1"/>
  <c r="D75" i="13" s="1"/>
  <c r="E75" i="13" s="1"/>
  <c r="F75" i="13" s="1"/>
  <c r="G75" i="13" s="1"/>
  <c r="H75" i="13" s="1"/>
  <c r="I75" i="13" s="1"/>
  <c r="C76" i="13" s="1"/>
  <c r="D76" i="13" s="1"/>
  <c r="E76" i="13" s="1"/>
  <c r="F76" i="13" s="1"/>
  <c r="G76" i="13" s="1"/>
  <c r="H76" i="13" s="1"/>
  <c r="I76" i="13" s="1"/>
  <c r="C77" i="13" s="1"/>
  <c r="D77" i="13" s="1"/>
  <c r="E77" i="13" s="1"/>
  <c r="F77" i="13" s="1"/>
  <c r="G77" i="13" s="1"/>
  <c r="H77" i="13" s="1"/>
  <c r="I77" i="13" s="1"/>
  <c r="C78" i="13" s="1"/>
  <c r="D78" i="13" s="1"/>
  <c r="E78" i="13" s="1"/>
  <c r="F78" i="13" s="1"/>
  <c r="G78" i="13" s="1"/>
  <c r="H78" i="13" s="1"/>
  <c r="I78" i="13" s="1"/>
  <c r="C79" i="13" s="1"/>
  <c r="D79" i="13" s="1"/>
  <c r="E79" i="13" s="1"/>
  <c r="F79" i="13" s="1"/>
  <c r="G79" i="13" s="1"/>
  <c r="H79" i="13" s="1"/>
  <c r="I79" i="13" s="1"/>
  <c r="C80" i="13" s="1"/>
  <c r="D80" i="13" s="1"/>
  <c r="E80" i="13" s="1"/>
  <c r="F80" i="13" s="1"/>
  <c r="G80" i="13" s="1"/>
  <c r="H80" i="13" s="1"/>
  <c r="I80" i="13" s="1"/>
  <c r="C81" i="13" s="1"/>
  <c r="D81" i="13" s="1"/>
  <c r="E81" i="13" s="1"/>
  <c r="F81" i="13" s="1"/>
  <c r="G81" i="13" s="1"/>
  <c r="H81" i="13" s="1"/>
  <c r="I81" i="13" s="1"/>
  <c r="C82" i="13" s="1"/>
  <c r="D82" i="13" s="1"/>
  <c r="E82" i="13" s="1"/>
  <c r="F82" i="13" s="1"/>
  <c r="G82" i="13" s="1"/>
  <c r="H82" i="13" s="1"/>
  <c r="I82" i="13" s="1"/>
  <c r="C83" i="13" s="1"/>
  <c r="D83" i="13" s="1"/>
  <c r="E83" i="13" s="1"/>
  <c r="F83" i="13" s="1"/>
  <c r="G83" i="13" s="1"/>
  <c r="H83" i="13" s="1"/>
  <c r="I83" i="13" s="1"/>
  <c r="C84" i="13" s="1"/>
  <c r="D84" i="13" s="1"/>
  <c r="E84" i="13" s="1"/>
  <c r="F84" i="13" s="1"/>
  <c r="G84" i="13" s="1"/>
  <c r="H84" i="13" s="1"/>
  <c r="I84" i="13" s="1"/>
  <c r="C85" i="13" s="1"/>
  <c r="D85" i="13" s="1"/>
  <c r="E85" i="13" s="1"/>
  <c r="F85" i="13" s="1"/>
  <c r="G85" i="13" s="1"/>
  <c r="H85" i="13" s="1"/>
  <c r="I85" i="13" s="1"/>
  <c r="C86" i="13" s="1"/>
  <c r="D86" i="13" s="1"/>
  <c r="E86" i="13" s="1"/>
  <c r="F86" i="13" s="1"/>
  <c r="G86" i="13" s="1"/>
  <c r="H86" i="13" s="1"/>
  <c r="I86" i="13" s="1"/>
  <c r="C87" i="13" s="1"/>
  <c r="D87" i="13" s="1"/>
  <c r="E87" i="13" s="1"/>
  <c r="F87" i="13" s="1"/>
  <c r="G87" i="13" s="1"/>
  <c r="H87" i="13" s="1"/>
  <c r="I87" i="13" s="1"/>
  <c r="C88" i="13" s="1"/>
  <c r="D88" i="13" s="1"/>
  <c r="E88" i="13" s="1"/>
  <c r="F88" i="13" s="1"/>
  <c r="G88" i="13" s="1"/>
  <c r="H88" i="13" s="1"/>
  <c r="I88" i="13" s="1"/>
  <c r="C89" i="13" s="1"/>
  <c r="D89" i="13" s="1"/>
  <c r="E89" i="13" s="1"/>
  <c r="F89" i="13" s="1"/>
  <c r="G89" i="13" s="1"/>
  <c r="H89" i="13" s="1"/>
  <c r="I89" i="13" s="1"/>
  <c r="C90" i="13" s="1"/>
  <c r="D90" i="13" s="1"/>
  <c r="E90" i="13" s="1"/>
  <c r="F90" i="13" s="1"/>
  <c r="G90" i="13" s="1"/>
  <c r="H90" i="13" s="1"/>
  <c r="I90" i="13" s="1"/>
  <c r="C91" i="13" s="1"/>
  <c r="D91" i="13" s="1"/>
  <c r="E91" i="13" s="1"/>
  <c r="F91" i="13" s="1"/>
  <c r="G91" i="13" s="1"/>
  <c r="H91" i="13" s="1"/>
  <c r="I91" i="13" s="1"/>
  <c r="C92" i="13" s="1"/>
  <c r="D92" i="13" s="1"/>
  <c r="E92" i="13" s="1"/>
  <c r="F92" i="13" s="1"/>
  <c r="G92" i="13" s="1"/>
  <c r="H92" i="13" s="1"/>
  <c r="I92" i="13" s="1"/>
  <c r="C93" i="13" s="1"/>
  <c r="D93" i="13" s="1"/>
  <c r="E93" i="13" s="1"/>
  <c r="F93" i="13" s="1"/>
  <c r="G93" i="13" s="1"/>
  <c r="H93" i="13" s="1"/>
  <c r="I93" i="13" s="1"/>
  <c r="C94" i="13" s="1"/>
  <c r="D94" i="13" s="1"/>
  <c r="E94" i="13" s="1"/>
  <c r="F94" i="13" s="1"/>
  <c r="G94" i="13" s="1"/>
  <c r="H94" i="13" s="1"/>
  <c r="I94" i="13" s="1"/>
  <c r="C95" i="13" s="1"/>
  <c r="D95" i="13" s="1"/>
  <c r="E95" i="13" s="1"/>
  <c r="F95" i="13" s="1"/>
  <c r="G95" i="13" s="1"/>
  <c r="H95" i="13" s="1"/>
  <c r="I95" i="13" s="1"/>
  <c r="M10" i="15"/>
  <c r="H10" i="15"/>
  <c r="H9" i="15"/>
  <c r="M9" i="15"/>
  <c r="H14" i="15"/>
  <c r="M14" i="15"/>
  <c r="H13" i="15"/>
  <c r="M13" i="15"/>
  <c r="H11" i="15"/>
  <c r="M11" i="15"/>
  <c r="M17" i="15" l="1"/>
  <c r="I10" i="15"/>
  <c r="L10" i="15"/>
  <c r="N10" i="15" s="1"/>
  <c r="N26" i="15" s="1"/>
  <c r="J10" i="15"/>
  <c r="J26" i="15" s="1"/>
  <c r="J9" i="15"/>
  <c r="I9" i="15"/>
  <c r="L9" i="15"/>
  <c r="N9" i="15" s="1"/>
  <c r="N25" i="15" s="1"/>
  <c r="L14" i="15"/>
  <c r="N14" i="15" s="1"/>
  <c r="N30" i="15" s="1"/>
  <c r="K14" i="15"/>
  <c r="L13" i="15"/>
  <c r="N13" i="15" s="1"/>
  <c r="N29" i="15" s="1"/>
  <c r="K13" i="15"/>
  <c r="L11" i="15"/>
  <c r="K11" i="15"/>
  <c r="H17" i="15"/>
  <c r="I26" i="15" l="1"/>
  <c r="O26" i="15" s="1"/>
  <c r="O10" i="15"/>
  <c r="O9" i="15"/>
  <c r="I17" i="15"/>
  <c r="I25" i="15"/>
  <c r="J25" i="15"/>
  <c r="J33" i="15" s="1"/>
  <c r="J17" i="15"/>
  <c r="O14" i="15"/>
  <c r="K30" i="15"/>
  <c r="O30" i="15" s="1"/>
  <c r="O13" i="15"/>
  <c r="K29" i="15"/>
  <c r="O29" i="15" s="1"/>
  <c r="O11" i="15"/>
  <c r="K27" i="15"/>
  <c r="K17" i="15"/>
  <c r="N11" i="15"/>
  <c r="L17" i="15"/>
  <c r="P26" i="15" l="1"/>
  <c r="P10" i="15"/>
  <c r="O25" i="15"/>
  <c r="I33" i="15"/>
  <c r="P9" i="15"/>
  <c r="P25" i="15"/>
  <c r="P14" i="15"/>
  <c r="P30" i="15"/>
  <c r="P13" i="15"/>
  <c r="P29" i="15"/>
  <c r="K33" i="15"/>
  <c r="N27" i="15"/>
  <c r="N33" i="15" s="1"/>
  <c r="N17" i="15"/>
  <c r="P11" i="15"/>
  <c r="O17" i="15"/>
  <c r="P17" i="15" s="1"/>
  <c r="O27" i="15" l="1"/>
  <c r="O33" i="15" l="1"/>
  <c r="P33" i="15" s="1"/>
  <c r="P27" i="15"/>
  <c r="E13" i="4" l="1"/>
  <c r="M14" i="4" l="1"/>
  <c r="M15" i="4" s="1"/>
  <c r="J21" i="2"/>
  <c r="J32" i="2"/>
  <c r="I32" i="2"/>
  <c r="J31" i="2"/>
  <c r="I31" i="2"/>
  <c r="J30" i="2"/>
  <c r="I30" i="2"/>
  <c r="J29" i="2"/>
  <c r="I29" i="2"/>
  <c r="J28" i="2"/>
  <c r="I28" i="2"/>
  <c r="J27" i="2"/>
  <c r="I27" i="2"/>
  <c r="K26" i="2"/>
  <c r="K24" i="2"/>
  <c r="J23" i="2"/>
  <c r="I23" i="2"/>
  <c r="J22" i="2"/>
  <c r="I22" i="2"/>
  <c r="I21" i="2"/>
  <c r="G17" i="2"/>
  <c r="C17" i="2"/>
  <c r="H16" i="2" s="1"/>
  <c r="C16" i="2"/>
  <c r="H15" i="2" s="1"/>
  <c r="C15" i="2"/>
  <c r="M14" i="2" s="1"/>
  <c r="C14" i="2"/>
  <c r="H13" i="2" s="1"/>
  <c r="C13" i="2"/>
  <c r="M12" i="2" s="1"/>
  <c r="C12" i="2"/>
  <c r="H11" i="2" s="1"/>
  <c r="C11" i="2"/>
  <c r="M10" i="2" s="1"/>
  <c r="C10" i="2"/>
  <c r="H9" i="2" s="1"/>
  <c r="J9" i="2" s="1"/>
  <c r="C9" i="2"/>
  <c r="C8" i="2"/>
  <c r="H7" i="2" s="1"/>
  <c r="C7" i="2"/>
  <c r="M6" i="2" s="1"/>
  <c r="C6" i="2"/>
  <c r="H8" i="2" l="1"/>
  <c r="M8" i="2"/>
  <c r="M5" i="2"/>
  <c r="K5" i="2"/>
  <c r="M7" i="2"/>
  <c r="M11" i="2"/>
  <c r="M15" i="2"/>
  <c r="M13" i="2"/>
  <c r="M9" i="2"/>
  <c r="H6" i="2"/>
  <c r="L6" i="2" s="1"/>
  <c r="N6" i="2" s="1"/>
  <c r="N22" i="2" s="1"/>
  <c r="L8" i="2"/>
  <c r="K13" i="2"/>
  <c r="L13" i="2"/>
  <c r="L16" i="2"/>
  <c r="K16" i="2"/>
  <c r="L5" i="2"/>
  <c r="N5" i="2" s="1"/>
  <c r="I9" i="2"/>
  <c r="L9" i="2"/>
  <c r="J25" i="2"/>
  <c r="L7" i="2"/>
  <c r="K7" i="2"/>
  <c r="K23" i="2" s="1"/>
  <c r="K11" i="2"/>
  <c r="L11" i="2"/>
  <c r="K15" i="2"/>
  <c r="L15" i="2"/>
  <c r="H12" i="2"/>
  <c r="H10" i="2"/>
  <c r="J10" i="2" s="1"/>
  <c r="H14" i="2"/>
  <c r="M16" i="2"/>
  <c r="J8" i="2" l="1"/>
  <c r="J24" i="2" s="1"/>
  <c r="I8" i="2"/>
  <c r="I24" i="2" s="1"/>
  <c r="N11" i="2"/>
  <c r="N27" i="2" s="1"/>
  <c r="I25" i="2"/>
  <c r="O9" i="2"/>
  <c r="P9" i="2" s="1"/>
  <c r="P5" i="2"/>
  <c r="N9" i="2"/>
  <c r="I17" i="4"/>
  <c r="O14" i="4"/>
  <c r="M17" i="2"/>
  <c r="N13" i="2"/>
  <c r="N29" i="2" s="1"/>
  <c r="N8" i="2"/>
  <c r="K6" i="2"/>
  <c r="K22" i="2" s="1"/>
  <c r="N15" i="2"/>
  <c r="N31" i="2" s="1"/>
  <c r="N16" i="2"/>
  <c r="N32" i="2" s="1"/>
  <c r="N7" i="2"/>
  <c r="N23" i="2" s="1"/>
  <c r="H17" i="2"/>
  <c r="O11" i="2"/>
  <c r="P11" i="2" s="1"/>
  <c r="K27" i="2"/>
  <c r="O13" i="2"/>
  <c r="P13" i="2" s="1"/>
  <c r="K29" i="2"/>
  <c r="K14" i="2"/>
  <c r="L14" i="2"/>
  <c r="N14" i="2" s="1"/>
  <c r="N30" i="2" s="1"/>
  <c r="O7" i="2"/>
  <c r="P7" i="2" s="1"/>
  <c r="O16" i="2"/>
  <c r="P16" i="2" s="1"/>
  <c r="K32" i="2"/>
  <c r="I10" i="2"/>
  <c r="I26" i="2" s="1"/>
  <c r="L10" i="2"/>
  <c r="J26" i="2"/>
  <c r="O15" i="2"/>
  <c r="P15" i="2" s="1"/>
  <c r="K31" i="2"/>
  <c r="K21" i="2"/>
  <c r="K12" i="2"/>
  <c r="L12" i="2"/>
  <c r="N12" i="2" s="1"/>
  <c r="N28" i="2" s="1"/>
  <c r="I16" i="4" l="1"/>
  <c r="P8" i="2"/>
  <c r="O19" i="4"/>
  <c r="O17" i="4"/>
  <c r="O22" i="2"/>
  <c r="O6" i="2"/>
  <c r="O25" i="2"/>
  <c r="P25" i="2" s="1"/>
  <c r="O10" i="2"/>
  <c r="K16" i="4"/>
  <c r="O21" i="4"/>
  <c r="O23" i="4"/>
  <c r="O20" i="4"/>
  <c r="O24" i="4"/>
  <c r="O22" i="4"/>
  <c r="O15" i="4"/>
  <c r="O16" i="4"/>
  <c r="O27" i="2"/>
  <c r="P27" i="2" s="1"/>
  <c r="I18" i="4"/>
  <c r="N10" i="2"/>
  <c r="N26" i="2" s="1"/>
  <c r="L17" i="2"/>
  <c r="O29" i="2"/>
  <c r="P29" i="2" s="1"/>
  <c r="O23" i="2"/>
  <c r="P23" i="2" s="1"/>
  <c r="O31" i="2"/>
  <c r="P31" i="2" s="1"/>
  <c r="N21" i="2"/>
  <c r="F16" i="4"/>
  <c r="P24" i="2"/>
  <c r="O32" i="2"/>
  <c r="P32" i="2" s="1"/>
  <c r="L13" i="4"/>
  <c r="L19" i="4"/>
  <c r="L23" i="4"/>
  <c r="L15" i="4"/>
  <c r="L21" i="4"/>
  <c r="L24" i="4"/>
  <c r="F17" i="4"/>
  <c r="J33" i="2"/>
  <c r="K28" i="2"/>
  <c r="O12" i="2"/>
  <c r="P12" i="2" s="1"/>
  <c r="O14" i="2"/>
  <c r="P14" i="2" s="1"/>
  <c r="K30" i="2"/>
  <c r="I17" i="2"/>
  <c r="J17" i="2"/>
  <c r="K17" i="2"/>
  <c r="L14" i="4" l="1"/>
  <c r="N14" i="4" s="1"/>
  <c r="G9" i="11"/>
  <c r="P22" i="2"/>
  <c r="G19" i="11"/>
  <c r="G11" i="11"/>
  <c r="O26" i="2"/>
  <c r="P26" i="2" s="1"/>
  <c r="N13" i="4"/>
  <c r="H16" i="4"/>
  <c r="N15" i="4"/>
  <c r="N17" i="2"/>
  <c r="O30" i="2"/>
  <c r="P30" i="2" s="1"/>
  <c r="P6" i="2"/>
  <c r="O28" i="2"/>
  <c r="P28" i="2" s="1"/>
  <c r="P10" i="2"/>
  <c r="O18" i="4"/>
  <c r="I33" i="2"/>
  <c r="N33" i="2"/>
  <c r="O13" i="4"/>
  <c r="O21" i="2"/>
  <c r="L22" i="4"/>
  <c r="F18" i="4"/>
  <c r="L20" i="4"/>
  <c r="O17" i="2"/>
  <c r="K33" i="2"/>
  <c r="G16" i="11" l="1"/>
  <c r="G18" i="11"/>
  <c r="G14" i="11"/>
  <c r="G13" i="11"/>
  <c r="G17" i="11"/>
  <c r="G10" i="11"/>
  <c r="G15" i="11"/>
  <c r="G12" i="11"/>
  <c r="Q13" i="4"/>
  <c r="R13" i="4" s="1"/>
  <c r="P17" i="2"/>
  <c r="O33" i="2"/>
  <c r="P33" i="2" s="1"/>
  <c r="P21" i="2"/>
  <c r="F21" i="11" l="1"/>
  <c r="G20" i="11"/>
  <c r="G21" i="11" s="1"/>
  <c r="S13" i="4"/>
  <c r="B14" i="4"/>
  <c r="J17" i="4"/>
  <c r="K17" i="4" s="1"/>
  <c r="G17" i="4"/>
  <c r="C16" i="4"/>
  <c r="C17" i="4" s="1"/>
  <c r="C18" i="4" s="1"/>
  <c r="C19" i="4" s="1"/>
  <c r="C20" i="4" s="1"/>
  <c r="C21" i="4" s="1"/>
  <c r="C22" i="4" s="1"/>
  <c r="C23" i="4" s="1"/>
  <c r="C24" i="4" s="1"/>
  <c r="M19" i="4"/>
  <c r="N19" i="4" s="1"/>
  <c r="P14" i="4"/>
  <c r="F25" i="4"/>
  <c r="I25" i="4"/>
  <c r="L25" i="4"/>
  <c r="O25" i="4"/>
  <c r="E14" i="4" l="1"/>
  <c r="B15" i="4"/>
  <c r="M20" i="4"/>
  <c r="N20" i="4" s="1"/>
  <c r="J18" i="4"/>
  <c r="K18" i="4" s="1"/>
  <c r="K25" i="4" s="1"/>
  <c r="P15" i="4"/>
  <c r="Q14" i="4"/>
  <c r="R14" i="4" s="1"/>
  <c r="G18" i="4"/>
  <c r="H18" i="4" s="1"/>
  <c r="H17" i="4"/>
  <c r="M21" i="4" l="1"/>
  <c r="N21" i="4" s="1"/>
  <c r="S14" i="4"/>
  <c r="B16" i="4"/>
  <c r="E15" i="4"/>
  <c r="Q15" i="4"/>
  <c r="R15" i="4" s="1"/>
  <c r="P16" i="4"/>
  <c r="M22" i="4"/>
  <c r="N22" i="4" s="1"/>
  <c r="H25" i="4"/>
  <c r="S15" i="4" l="1"/>
  <c r="E16" i="4"/>
  <c r="B17" i="4"/>
  <c r="Q16" i="4"/>
  <c r="R16" i="4" s="1"/>
  <c r="P17" i="4"/>
  <c r="M23" i="4"/>
  <c r="N23" i="4" s="1"/>
  <c r="S16" i="4" l="1"/>
  <c r="B18" i="4"/>
  <c r="E17" i="4"/>
  <c r="Q17" i="4"/>
  <c r="R17" i="4" s="1"/>
  <c r="P18" i="4"/>
  <c r="M24" i="4"/>
  <c r="N24" i="4" s="1"/>
  <c r="S17" i="4" l="1"/>
  <c r="E18" i="4"/>
  <c r="B19" i="4"/>
  <c r="P19" i="4"/>
  <c r="Q18" i="4"/>
  <c r="R18" i="4" s="1"/>
  <c r="N25" i="4"/>
  <c r="S18" i="4" l="1"/>
  <c r="E19" i="4"/>
  <c r="B20" i="4"/>
  <c r="Q19" i="4"/>
  <c r="R19" i="4" s="1"/>
  <c r="P20" i="4"/>
  <c r="S19" i="4" l="1"/>
  <c r="E20" i="4"/>
  <c r="B21" i="4"/>
  <c r="Q20" i="4"/>
  <c r="R20" i="4" s="1"/>
  <c r="P21" i="4"/>
  <c r="S20" i="4" l="1"/>
  <c r="B22" i="4"/>
  <c r="E21" i="4"/>
  <c r="Q21" i="4"/>
  <c r="R21" i="4" s="1"/>
  <c r="P22" i="4"/>
  <c r="S21" i="4" l="1"/>
  <c r="E22" i="4"/>
  <c r="B23" i="4"/>
  <c r="Q22" i="4"/>
  <c r="R22" i="4" s="1"/>
  <c r="P23" i="4"/>
  <c r="S22" i="4" l="1"/>
  <c r="B24" i="4"/>
  <c r="E23" i="4"/>
  <c r="Q23" i="4"/>
  <c r="P24" i="4"/>
  <c r="E24" i="4" l="1"/>
  <c r="R23" i="4"/>
  <c r="S23" i="4" s="1"/>
  <c r="Q24" i="4"/>
  <c r="Q25" i="4" s="1"/>
  <c r="E25" i="4" l="1"/>
  <c r="R24" i="4"/>
  <c r="R25" i="4" s="1"/>
  <c r="S24" i="4" l="1"/>
  <c r="S25" i="4" l="1"/>
  <c r="S27" i="4" s="1"/>
  <c r="N29" i="17" l="1"/>
  <c r="N28" i="17"/>
  <c r="O12" i="17"/>
  <c r="K28" i="17"/>
  <c r="O28" i="17" s="1"/>
  <c r="G12" i="17"/>
  <c r="H12" i="17" s="1"/>
  <c r="N33" i="17" l="1"/>
  <c r="P12" i="17"/>
  <c r="P28" i="17"/>
  <c r="K29" i="17"/>
  <c r="O29" i="17" s="1"/>
  <c r="H13" i="17"/>
  <c r="P29" i="17" l="1"/>
  <c r="P13" i="17"/>
  <c r="K30" i="17"/>
  <c r="O14" i="17"/>
  <c r="H14" i="17" l="1"/>
  <c r="P14" i="17"/>
  <c r="O30" i="17"/>
  <c r="P30" i="17" l="1"/>
  <c r="G17" i="17"/>
  <c r="H15" i="17"/>
  <c r="H16" i="17"/>
  <c r="O16" i="17"/>
  <c r="P16" i="17" s="1"/>
  <c r="K32" i="17" l="1"/>
  <c r="O32" i="17" s="1"/>
  <c r="H17" i="17"/>
  <c r="K31" i="17"/>
  <c r="K33" i="17" s="1"/>
  <c r="O15" i="17"/>
  <c r="O17" i="17" s="1"/>
  <c r="K17" i="17"/>
  <c r="P32" i="17"/>
  <c r="P15" i="17" l="1"/>
  <c r="O31" i="17"/>
  <c r="O33" i="17" s="1"/>
  <c r="P33" i="17" s="1"/>
  <c r="P17" i="17"/>
  <c r="P31"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ladmin</author>
  </authors>
  <commentList>
    <comment ref="G5" authorId="0" shapeId="0" xr:uid="{00000000-0006-0000-0500-000002000000}">
      <text>
        <r>
          <rPr>
            <b/>
            <sz val="8"/>
            <color indexed="81"/>
            <rFont val="ＭＳ Ｐゴシック"/>
            <family val="3"/>
            <charset val="128"/>
          </rPr>
          <t>予定使用量は予算資料の「電気料金計算」の「予算：D32セル]値を使用。</t>
        </r>
      </text>
    </comment>
    <comment ref="D6" authorId="0" shapeId="0" xr:uid="{00000000-0006-0000-0500-000001000000}">
      <text>
        <r>
          <rPr>
            <b/>
            <sz val="9"/>
            <color indexed="81"/>
            <rFont val="ＭＳ Ｐゴシック"/>
            <family val="3"/>
            <charset val="128"/>
          </rPr>
          <t>カレンダー更新後、リンク「シート名」を変更する。A5セル,D5～D16セル及びＥ列も。</t>
        </r>
      </text>
    </comment>
    <comment ref="I24" authorId="0" shapeId="0" xr:uid="{00000000-0006-0000-0500-000003000000}">
      <text>
        <r>
          <rPr>
            <sz val="9"/>
            <color indexed="81"/>
            <rFont val="ＭＳ Ｐゴシック"/>
            <family val="3"/>
            <charset val="128"/>
          </rPr>
          <t xml:space="preserve">別紙No1_（配付用）シートへ「予定使用量」　を貼り付ける。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ladmin</author>
  </authors>
  <commentList>
    <comment ref="D5" authorId="0" shapeId="0" xr:uid="{AD8D2E92-FB4E-4534-9A36-3F46A5EDB654}">
      <text>
        <r>
          <rPr>
            <b/>
            <sz val="9"/>
            <color indexed="81"/>
            <rFont val="ＭＳ Ｐゴシック"/>
            <family val="3"/>
            <charset val="128"/>
          </rPr>
          <t>カレンダー更新後、リンク「シート名」を変更する。A5セル,D5～D16セル及びＥ列も。</t>
        </r>
      </text>
    </comment>
    <comment ref="G5" authorId="0" shapeId="0" xr:uid="{E6287668-F29B-41C2-B833-B9D6A696E151}">
      <text>
        <r>
          <rPr>
            <b/>
            <sz val="8"/>
            <color indexed="81"/>
            <rFont val="ＭＳ Ｐゴシック"/>
            <family val="3"/>
            <charset val="128"/>
          </rPr>
          <t>予定使用量は予算資料の「電気料金計算」の「予算：D32セル]値を使用。</t>
        </r>
      </text>
    </comment>
    <comment ref="I24" authorId="0" shapeId="0" xr:uid="{AE98095A-4850-41DF-B37C-92A627BC6D91}">
      <text>
        <r>
          <rPr>
            <sz val="9"/>
            <color indexed="81"/>
            <rFont val="ＭＳ Ｐゴシック"/>
            <family val="3"/>
            <charset val="128"/>
          </rPr>
          <t xml:space="preserve">別紙No1_（配付用）シートへ「予定使用量」　を貼り付ける。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ladmin</author>
  </authors>
  <commentList>
    <comment ref="D5" authorId="0" shapeId="0" xr:uid="{0D73FAB5-E384-4B6B-B196-D47394F73753}">
      <text>
        <r>
          <rPr>
            <b/>
            <sz val="9"/>
            <color indexed="81"/>
            <rFont val="ＭＳ Ｐゴシック"/>
            <family val="3"/>
            <charset val="128"/>
          </rPr>
          <t>カレンダー更新後、リンク「シート名」を変更する。A5セル,D5～D16セル及びＥ列も。</t>
        </r>
      </text>
    </comment>
    <comment ref="G5" authorId="0" shapeId="0" xr:uid="{C6632556-1583-4D0A-BC5B-8E9FAAEA684F}">
      <text>
        <r>
          <rPr>
            <b/>
            <sz val="8"/>
            <color indexed="81"/>
            <rFont val="ＭＳ Ｐゴシック"/>
            <family val="3"/>
            <charset val="128"/>
          </rPr>
          <t>予定使用量は予算資料の「電気料金計算」の「予算：D32セル]値を使用。</t>
        </r>
      </text>
    </comment>
    <comment ref="I24" authorId="0" shapeId="0" xr:uid="{4EF4FD1B-20DB-44F7-A9E8-7D2563C11639}">
      <text>
        <r>
          <rPr>
            <sz val="9"/>
            <color indexed="81"/>
            <rFont val="ＭＳ Ｐゴシック"/>
            <family val="3"/>
            <charset val="128"/>
          </rPr>
          <t xml:space="preserve">別紙No1_（配付用）シートへ「予定使用量」　を貼り付ける。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ladmin</author>
  </authors>
  <commentList>
    <comment ref="D4" authorId="0" shapeId="0" xr:uid="{00000000-0006-0000-0600-000001000000}">
      <text>
        <r>
          <rPr>
            <b/>
            <sz val="9"/>
            <color indexed="81"/>
            <rFont val="ＭＳ Ｐゴシック"/>
            <family val="3"/>
            <charset val="128"/>
          </rPr>
          <t>設計作成手順：年度を更新する、休日背景色を移動、日曜背景色を移動する→休日日数を数える。</t>
        </r>
      </text>
    </comment>
  </commentList>
</comments>
</file>

<file path=xl/sharedStrings.xml><?xml version="1.0" encoding="utf-8"?>
<sst xmlns="http://schemas.openxmlformats.org/spreadsheetml/2006/main" count="536" uniqueCount="211">
  <si>
    <t>基本料金</t>
    <phoneticPr fontId="2"/>
  </si>
  <si>
    <t>ピーク時間</t>
  </si>
  <si>
    <t>昼間時間</t>
  </si>
  <si>
    <t>夜間時間</t>
  </si>
  <si>
    <t>(円)</t>
  </si>
  <si>
    <t>夏季</t>
  </si>
  <si>
    <t>その他季</t>
  </si>
  <si>
    <t>単価</t>
  </si>
  <si>
    <t>ａ</t>
  </si>
  <si>
    <t>ｂ</t>
  </si>
  <si>
    <t>ｃ</t>
  </si>
  <si>
    <t>注１：基本料金単価及び従量料金単価は，消費税込みの額とする。</t>
    <phoneticPr fontId="2"/>
  </si>
  <si>
    <t>注２：基本料金単価及び従量料金単価は，小数点以下を含むことができる。</t>
    <phoneticPr fontId="2"/>
  </si>
  <si>
    <t>注３：各月の合計については，円未満切り捨てとする。</t>
    <rPh sb="0" eb="1">
      <t>チュウ</t>
    </rPh>
    <rPh sb="6" eb="8">
      <t>ゴウケイ</t>
    </rPh>
    <phoneticPr fontId="2"/>
  </si>
  <si>
    <t>注６：入札書記載金額は，税抜き価格（円未満の端数処理は切り捨て）を記載する。</t>
    <rPh sb="5" eb="6">
      <t>ショ</t>
    </rPh>
    <rPh sb="6" eb="8">
      <t>キサイ</t>
    </rPh>
    <rPh sb="8" eb="10">
      <t>キンガク</t>
    </rPh>
    <rPh sb="18" eb="19">
      <t>エン</t>
    </rPh>
    <rPh sb="19" eb="21">
      <t>ミマン</t>
    </rPh>
    <rPh sb="22" eb="24">
      <t>ハスウ</t>
    </rPh>
    <rPh sb="24" eb="26">
      <t>ショリ</t>
    </rPh>
    <rPh sb="27" eb="28">
      <t>キ</t>
    </rPh>
    <rPh sb="29" eb="30">
      <t>ス</t>
    </rPh>
    <rPh sb="33" eb="35">
      <t>キサイ</t>
    </rPh>
    <phoneticPr fontId="2"/>
  </si>
  <si>
    <t>※　この表も提出してください。</t>
    <rPh sb="4" eb="5">
      <t>ヒョウ</t>
    </rPh>
    <rPh sb="6" eb="8">
      <t>テイシュツ</t>
    </rPh>
    <phoneticPr fontId="3"/>
  </si>
  <si>
    <t>力率</t>
    <rPh sb="0" eb="1">
      <t>リキ</t>
    </rPh>
    <rPh sb="1" eb="2">
      <t>リツ</t>
    </rPh>
    <phoneticPr fontId="2"/>
  </si>
  <si>
    <t>平日</t>
    <rPh sb="0" eb="2">
      <t>ヘイジツ</t>
    </rPh>
    <phoneticPr fontId="2"/>
  </si>
  <si>
    <t>休日</t>
    <rPh sb="0" eb="2">
      <t>キュウジツ</t>
    </rPh>
    <phoneticPr fontId="2"/>
  </si>
  <si>
    <t>合計</t>
    <rPh sb="0" eb="2">
      <t>ゴウケイ</t>
    </rPh>
    <phoneticPr fontId="2"/>
  </si>
  <si>
    <t>月</t>
    <rPh sb="0" eb="1">
      <t>ツキ</t>
    </rPh>
    <phoneticPr fontId="2"/>
  </si>
  <si>
    <t>夜間</t>
    <rPh sb="0" eb="2">
      <t>ヤカン</t>
    </rPh>
    <phoneticPr fontId="2"/>
  </si>
  <si>
    <t>昼間</t>
    <rPh sb="0" eb="2">
      <t>チュウカン</t>
    </rPh>
    <phoneticPr fontId="2"/>
  </si>
  <si>
    <t>ピーク</t>
    <phoneticPr fontId="2"/>
  </si>
  <si>
    <t>昼間(夏)</t>
    <rPh sb="0" eb="2">
      <t>チュウカン</t>
    </rPh>
    <rPh sb="3" eb="4">
      <t>ナツ</t>
    </rPh>
    <phoneticPr fontId="2"/>
  </si>
  <si>
    <t>昼間(他)</t>
    <rPh sb="0" eb="2">
      <t>チュウカン</t>
    </rPh>
    <rPh sb="3" eb="4">
      <t>ホカ</t>
    </rPh>
    <phoneticPr fontId="2"/>
  </si>
  <si>
    <t>夏季</t>
    <rPh sb="0" eb="2">
      <t>カキ</t>
    </rPh>
    <phoneticPr fontId="2"/>
  </si>
  <si>
    <t>その他季</t>
    <rPh sb="2" eb="3">
      <t>タ</t>
    </rPh>
    <rPh sb="3" eb="4">
      <t>キ</t>
    </rPh>
    <phoneticPr fontId="2"/>
  </si>
  <si>
    <t>日数</t>
    <rPh sb="0" eb="2">
      <t>ニッスウ</t>
    </rPh>
    <phoneticPr fontId="2"/>
  </si>
  <si>
    <t>24h</t>
    <phoneticPr fontId="2"/>
  </si>
  <si>
    <t>予定使用量</t>
    <rPh sb="0" eb="2">
      <t>ヨテイ</t>
    </rPh>
    <rPh sb="2" eb="5">
      <t>シヨウリョウ</t>
    </rPh>
    <phoneticPr fontId="2"/>
  </si>
  <si>
    <t>計</t>
    <rPh sb="0" eb="1">
      <t>ケイ</t>
    </rPh>
    <phoneticPr fontId="2"/>
  </si>
  <si>
    <t>別　紙　№１</t>
    <rPh sb="0" eb="1">
      <t>ベツ</t>
    </rPh>
    <rPh sb="2" eb="3">
      <t>カミ</t>
    </rPh>
    <phoneticPr fontId="2"/>
  </si>
  <si>
    <t>別　紙　№２</t>
    <rPh sb="0" eb="1">
      <t>ベツ</t>
    </rPh>
    <rPh sb="2" eb="3">
      <t>カミ</t>
    </rPh>
    <phoneticPr fontId="2"/>
  </si>
  <si>
    <t>check</t>
    <phoneticPr fontId="2"/>
  </si>
  <si>
    <t>check</t>
    <phoneticPr fontId="2"/>
  </si>
  <si>
    <t>d＝a×b×(1.85-c)</t>
    <phoneticPr fontId="18"/>
  </si>
  <si>
    <t>１　休日等</t>
    <rPh sb="2" eb="4">
      <t>キュウジツ</t>
    </rPh>
    <rPh sb="4" eb="5">
      <t>トウ</t>
    </rPh>
    <phoneticPr fontId="18"/>
  </si>
  <si>
    <t>　この需給約款において、休日等とは、次の日をいいます。</t>
    <rPh sb="3" eb="5">
      <t>ジュキュウ</t>
    </rPh>
    <rPh sb="5" eb="7">
      <t>ヤッカン</t>
    </rPh>
    <rPh sb="12" eb="14">
      <t>キュウジツ</t>
    </rPh>
    <rPh sb="14" eb="15">
      <t>トウ</t>
    </rPh>
    <rPh sb="18" eb="19">
      <t>ツギ</t>
    </rPh>
    <rPh sb="20" eb="21">
      <t>ヒ</t>
    </rPh>
    <phoneticPr fontId="18"/>
  </si>
  <si>
    <t>　　日曜日</t>
    <rPh sb="2" eb="5">
      <t>ニチヨウビ</t>
    </rPh>
    <phoneticPr fontId="18"/>
  </si>
  <si>
    <t>　　「国民の祝日に関する法律」に規定する休日</t>
    <rPh sb="3" eb="5">
      <t>コクミン</t>
    </rPh>
    <rPh sb="6" eb="8">
      <t>シュクジツ</t>
    </rPh>
    <rPh sb="9" eb="10">
      <t>カン</t>
    </rPh>
    <rPh sb="12" eb="14">
      <t>ホウリツ</t>
    </rPh>
    <rPh sb="16" eb="18">
      <t>キテイ</t>
    </rPh>
    <rPh sb="20" eb="22">
      <t>キュウジツ</t>
    </rPh>
    <phoneticPr fontId="18"/>
  </si>
  <si>
    <t>手入力でお願いします。</t>
    <rPh sb="0" eb="1">
      <t>テ</t>
    </rPh>
    <rPh sb="1" eb="3">
      <t>ニュウリョク</t>
    </rPh>
    <rPh sb="5" eb="6">
      <t>ネガ</t>
    </rPh>
    <phoneticPr fontId="18"/>
  </si>
  <si>
    <t>使用電力量及び最大需用電力の実績表［高圧季節別時間帯別電力］</t>
    <rPh sb="16" eb="17">
      <t>ヒョウ</t>
    </rPh>
    <rPh sb="18" eb="20">
      <t>コウアツ</t>
    </rPh>
    <rPh sb="20" eb="22">
      <t>キセツ</t>
    </rPh>
    <rPh sb="22" eb="23">
      <t>ベツ</t>
    </rPh>
    <rPh sb="23" eb="26">
      <t>ジカンタイ</t>
    </rPh>
    <rPh sb="26" eb="27">
      <t>ベツ</t>
    </rPh>
    <rPh sb="27" eb="29">
      <t>デンリョク</t>
    </rPh>
    <phoneticPr fontId="2"/>
  </si>
  <si>
    <t>使用電力量</t>
    <rPh sb="0" eb="2">
      <t>シヨウ</t>
    </rPh>
    <rPh sb="2" eb="5">
      <t>デンリョクリョウ</t>
    </rPh>
    <phoneticPr fontId="18"/>
  </si>
  <si>
    <t>（kW）</t>
    <phoneticPr fontId="18"/>
  </si>
  <si>
    <t>（kWh）</t>
    <phoneticPr fontId="18"/>
  </si>
  <si>
    <t>　　　年　計</t>
    <phoneticPr fontId="18"/>
  </si>
  <si>
    <t>最大需要電力</t>
    <phoneticPr fontId="18"/>
  </si>
  <si>
    <t>年　月</t>
    <phoneticPr fontId="18"/>
  </si>
  <si>
    <t>上の表は、休日等を（左の）カレンダーから数えて</t>
    <rPh sb="0" eb="1">
      <t>ウエ</t>
    </rPh>
    <rPh sb="2" eb="3">
      <t>ヒョウ</t>
    </rPh>
    <rPh sb="5" eb="7">
      <t>キュウジツ</t>
    </rPh>
    <rPh sb="7" eb="8">
      <t>トウ</t>
    </rPh>
    <rPh sb="10" eb="11">
      <t>ヒダリ</t>
    </rPh>
    <rPh sb="20" eb="21">
      <t>カゾ</t>
    </rPh>
    <phoneticPr fontId="18"/>
  </si>
  <si>
    <t>端数処理の関係で、rounddown</t>
    <rPh sb="0" eb="2">
      <t>ハスウ</t>
    </rPh>
    <rPh sb="2" eb="4">
      <t>ショリ</t>
    </rPh>
    <rPh sb="5" eb="7">
      <t>カンケイ</t>
    </rPh>
    <phoneticPr fontId="2"/>
  </si>
  <si>
    <t>(kW)</t>
    <phoneticPr fontId="9"/>
  </si>
  <si>
    <t>(円/kW)</t>
    <phoneticPr fontId="9"/>
  </si>
  <si>
    <t>(kWh)</t>
    <phoneticPr fontId="9"/>
  </si>
  <si>
    <t>(円/kWh)</t>
    <phoneticPr fontId="9"/>
  </si>
  <si>
    <t>基本料金</t>
    <rPh sb="0" eb="2">
      <t>キホン</t>
    </rPh>
    <rPh sb="2" eb="4">
      <t>リョウキン</t>
    </rPh>
    <phoneticPr fontId="9"/>
  </si>
  <si>
    <t>予定使用
電力量</t>
    <rPh sb="0" eb="2">
      <t>ヨテイ</t>
    </rPh>
    <rPh sb="2" eb="4">
      <t>シヨウ</t>
    </rPh>
    <rPh sb="5" eb="8">
      <t>デンリョクリョウ</t>
    </rPh>
    <phoneticPr fontId="9"/>
  </si>
  <si>
    <t>年　月</t>
    <rPh sb="0" eb="1">
      <t>ネン</t>
    </rPh>
    <rPh sb="2" eb="3">
      <t>ゲツ</t>
    </rPh>
    <phoneticPr fontId="9"/>
  </si>
  <si>
    <t>小計</t>
    <rPh sb="0" eb="1">
      <t>ショウ</t>
    </rPh>
    <phoneticPr fontId="9"/>
  </si>
  <si>
    <t>合計</t>
    <rPh sb="0" eb="2">
      <t>ゴウケイ</t>
    </rPh>
    <phoneticPr fontId="9"/>
  </si>
  <si>
    <t>e</t>
    <phoneticPr fontId="2"/>
  </si>
  <si>
    <t>f</t>
    <phoneticPr fontId="2"/>
  </si>
  <si>
    <t>g＝e×f</t>
    <phoneticPr fontId="2"/>
  </si>
  <si>
    <t>h</t>
    <phoneticPr fontId="2"/>
  </si>
  <si>
    <t>i</t>
    <phoneticPr fontId="2"/>
  </si>
  <si>
    <t>j＝h×i</t>
    <phoneticPr fontId="2"/>
  </si>
  <si>
    <t>k</t>
    <phoneticPr fontId="2"/>
  </si>
  <si>
    <t>l</t>
    <phoneticPr fontId="2"/>
  </si>
  <si>
    <t>m＝k×l</t>
    <phoneticPr fontId="2"/>
  </si>
  <si>
    <t>n</t>
    <phoneticPr fontId="2"/>
  </si>
  <si>
    <t>o</t>
    <phoneticPr fontId="2"/>
  </si>
  <si>
    <t>p＝n×o</t>
    <phoneticPr fontId="2"/>
  </si>
  <si>
    <t>年　計</t>
    <phoneticPr fontId="9"/>
  </si>
  <si>
    <t>【非常用自家発電設備】あり</t>
    <rPh sb="1" eb="4">
      <t>ヒジョウヨウ</t>
    </rPh>
    <rPh sb="4" eb="6">
      <t>ジカ</t>
    </rPh>
    <rPh sb="6" eb="8">
      <t>ハツデン</t>
    </rPh>
    <rPh sb="8" eb="10">
      <t>セツビ</t>
    </rPh>
    <phoneticPr fontId="9"/>
  </si>
  <si>
    <t>提出者：</t>
    <rPh sb="0" eb="3">
      <t>テイシュツシャ</t>
    </rPh>
    <phoneticPr fontId="9"/>
  </si>
  <si>
    <t>入札書記載金額(円)</t>
    <phoneticPr fontId="9"/>
  </si>
  <si>
    <t>従量料金</t>
    <rPh sb="0" eb="2">
      <t>ジュウリョウ</t>
    </rPh>
    <phoneticPr fontId="9"/>
  </si>
  <si>
    <t>q＝g＋j＋m＋p</t>
    <phoneticPr fontId="2"/>
  </si>
  <si>
    <t>r＝d＋q</t>
    <phoneticPr fontId="9"/>
  </si>
  <si>
    <t>（s）</t>
    <phoneticPr fontId="9"/>
  </si>
  <si>
    <t>(円未満切り捨て)</t>
    <phoneticPr fontId="9"/>
  </si>
  <si>
    <t>使用電力量及び最大需用電力の予定表［高圧季節別時間帯別電力］</t>
    <rPh sb="14" eb="16">
      <t>ヨテイ</t>
    </rPh>
    <rPh sb="16" eb="17">
      <t>ヒョウ</t>
    </rPh>
    <rPh sb="18" eb="20">
      <t>コウアツ</t>
    </rPh>
    <rPh sb="20" eb="22">
      <t>キセツ</t>
    </rPh>
    <rPh sb="22" eb="23">
      <t>ベツ</t>
    </rPh>
    <rPh sb="23" eb="26">
      <t>ジカンタイ</t>
    </rPh>
    <rPh sb="26" eb="27">
      <t>ベツ</t>
    </rPh>
    <rPh sb="27" eb="29">
      <t>デンリョク</t>
    </rPh>
    <phoneticPr fontId="2"/>
  </si>
  <si>
    <t>総計</t>
    <rPh sb="0" eb="2">
      <t>ソウケイ</t>
    </rPh>
    <phoneticPr fontId="9"/>
  </si>
  <si>
    <t>契約電力及び予定使用電力量表［高圧季節別時間帯別電力］</t>
    <rPh sb="0" eb="2">
      <t>ケイヤク</t>
    </rPh>
    <rPh sb="2" eb="4">
      <t>デンリョク</t>
    </rPh>
    <rPh sb="4" eb="5">
      <t>オヨ</t>
    </rPh>
    <rPh sb="6" eb="8">
      <t>ヨテイ</t>
    </rPh>
    <rPh sb="8" eb="10">
      <t>シヨウ</t>
    </rPh>
    <rPh sb="10" eb="12">
      <t>デンリョク</t>
    </rPh>
    <rPh sb="12" eb="13">
      <t>リョウ</t>
    </rPh>
    <rPh sb="13" eb="14">
      <t>ヒョウ</t>
    </rPh>
    <rPh sb="15" eb="17">
      <t>コウアツ</t>
    </rPh>
    <rPh sb="17" eb="19">
      <t>キセツ</t>
    </rPh>
    <rPh sb="19" eb="20">
      <t>ベツ</t>
    </rPh>
    <rPh sb="20" eb="23">
      <t>ジカンタイ</t>
    </rPh>
    <rPh sb="23" eb="24">
      <t>ベツ</t>
    </rPh>
    <rPh sb="24" eb="26">
      <t>デンリョク</t>
    </rPh>
    <phoneticPr fontId="2"/>
  </si>
  <si>
    <t>契約電力</t>
    <rPh sb="0" eb="2">
      <t>ケイヤク</t>
    </rPh>
    <rPh sb="2" eb="4">
      <t>デンリョク</t>
    </rPh>
    <phoneticPr fontId="9"/>
  </si>
  <si>
    <t>月合計</t>
    <rPh sb="0" eb="1">
      <t>ツキ</t>
    </rPh>
    <rPh sb="1" eb="3">
      <t>ゴウケイ</t>
    </rPh>
    <phoneticPr fontId="18"/>
  </si>
  <si>
    <t>【設計書限り】</t>
    <rPh sb="1" eb="4">
      <t>セッケイショ</t>
    </rPh>
    <rPh sb="4" eb="5">
      <t>カギ</t>
    </rPh>
    <phoneticPr fontId="2"/>
  </si>
  <si>
    <t>（比較表）</t>
    <rPh sb="1" eb="4">
      <t>ヒカクヒョウ</t>
    </rPh>
    <phoneticPr fontId="2"/>
  </si>
  <si>
    <t>上記丸めチェック</t>
    <rPh sb="0" eb="2">
      <t>ジョウキ</t>
    </rPh>
    <rPh sb="2" eb="3">
      <t>マル</t>
    </rPh>
    <phoneticPr fontId="2"/>
  </si>
  <si>
    <t>t＝s÷110×100</t>
    <phoneticPr fontId="9"/>
  </si>
  <si>
    <t>TEPCO 電気需給約款［高圧］ 2019年10月1日実施  (P62) 別表</t>
    <rPh sb="6" eb="8">
      <t>デンキ</t>
    </rPh>
    <rPh sb="8" eb="10">
      <t>ジュキュウ</t>
    </rPh>
    <rPh sb="10" eb="12">
      <t>ヤッカン</t>
    </rPh>
    <rPh sb="13" eb="15">
      <t>コウアツ</t>
    </rPh>
    <rPh sb="21" eb="22">
      <t>ネン</t>
    </rPh>
    <rPh sb="24" eb="25">
      <t>ガツ</t>
    </rPh>
    <rPh sb="26" eb="27">
      <t>ニチ</t>
    </rPh>
    <rPh sb="27" eb="29">
      <t>ジッシ</t>
    </rPh>
    <phoneticPr fontId="18"/>
  </si>
  <si>
    <t>元日</t>
  </si>
  <si>
    <t>成人の日</t>
  </si>
  <si>
    <t>建国記念の日</t>
  </si>
  <si>
    <t>天皇誕生日</t>
  </si>
  <si>
    <t>春分の日</t>
  </si>
  <si>
    <t>昭和の日</t>
  </si>
  <si>
    <t>憲法記念日</t>
  </si>
  <si>
    <t>みどりの日</t>
  </si>
  <si>
    <t>こどもの日</t>
  </si>
  <si>
    <t>海の日</t>
  </si>
  <si>
    <t>山の日</t>
  </si>
  <si>
    <t>敬老の日</t>
  </si>
  <si>
    <t>秋分の日</t>
  </si>
  <si>
    <t>スポーツの日</t>
  </si>
  <si>
    <t>文化の日</t>
  </si>
  <si>
    <t>勤労感謝の日</t>
  </si>
  <si>
    <t>注４：入札金額算定においては，燃料費調整等，電気事業者による再生可能エネルギー電気の調達に関する特別措置法に基づく賦課金は考慮しないこととする。</t>
    <rPh sb="20" eb="21">
      <t>トウ</t>
    </rPh>
    <phoneticPr fontId="2"/>
  </si>
  <si>
    <t>令和６年４月</t>
  </si>
  <si>
    <t>令和６年５月</t>
  </si>
  <si>
    <t>令和６年６月</t>
  </si>
  <si>
    <t>令和６年７月</t>
  </si>
  <si>
    <t>令和６年８月</t>
  </si>
  <si>
    <t>令和６年９月</t>
  </si>
  <si>
    <t>昭和の日</t>
    <phoneticPr fontId="18"/>
  </si>
  <si>
    <t>憲法記念日</t>
    <phoneticPr fontId="18"/>
  </si>
  <si>
    <t>こどもの日</t>
    <phoneticPr fontId="18"/>
  </si>
  <si>
    <t>海の日</t>
    <phoneticPr fontId="18"/>
  </si>
  <si>
    <t>山の日</t>
    <phoneticPr fontId="18"/>
  </si>
  <si>
    <t>敬老の日</t>
    <phoneticPr fontId="18"/>
  </si>
  <si>
    <t>秋分の日</t>
    <phoneticPr fontId="18"/>
  </si>
  <si>
    <t>令和５年１０月</t>
  </si>
  <si>
    <t>令和５年１１月</t>
  </si>
  <si>
    <t>令和５年１２月</t>
  </si>
  <si>
    <t>令和６年１月</t>
    <phoneticPr fontId="18"/>
  </si>
  <si>
    <t>令和６年２月</t>
  </si>
  <si>
    <t>令和６年３月</t>
  </si>
  <si>
    <t>令和６年10月</t>
    <phoneticPr fontId="9"/>
  </si>
  <si>
    <t>令和６年12月</t>
  </si>
  <si>
    <t>令和７年１月</t>
    <rPh sb="5" eb="6">
      <t>ガツ</t>
    </rPh>
    <phoneticPr fontId="9"/>
  </si>
  <si>
    <t>令和７年２月</t>
    <rPh sb="5" eb="6">
      <t>ガツ</t>
    </rPh>
    <phoneticPr fontId="9"/>
  </si>
  <si>
    <t>令和７年３月</t>
    <rPh sb="5" eb="6">
      <t>ガツ</t>
    </rPh>
    <phoneticPr fontId="9"/>
  </si>
  <si>
    <t>振替休日（みどりの日）</t>
    <rPh sb="9" eb="10">
      <t>ヒ</t>
    </rPh>
    <phoneticPr fontId="18"/>
  </si>
  <si>
    <t>令和６年11月</t>
  </si>
  <si>
    <t>令和７年４月</t>
    <phoneticPr fontId="9"/>
  </si>
  <si>
    <t>令和７年５月</t>
    <phoneticPr fontId="9"/>
  </si>
  <si>
    <t>令和７年６月</t>
  </si>
  <si>
    <t>令和７年７月</t>
  </si>
  <si>
    <t>令和７年８月</t>
  </si>
  <si>
    <t>令和７年９月</t>
  </si>
  <si>
    <t>令和７年５月</t>
  </si>
  <si>
    <t>令和８年１月</t>
    <rPh sb="5" eb="6">
      <t>ガツ</t>
    </rPh>
    <phoneticPr fontId="9"/>
  </si>
  <si>
    <t>令和８年２月</t>
    <rPh sb="5" eb="6">
      <t>ガツ</t>
    </rPh>
    <phoneticPr fontId="9"/>
  </si>
  <si>
    <t>令和８年３月</t>
    <rPh sb="5" eb="6">
      <t>ガツ</t>
    </rPh>
    <phoneticPr fontId="9"/>
  </si>
  <si>
    <t>使用実績</t>
    <rPh sb="0" eb="4">
      <t>シヨウジッセキ</t>
    </rPh>
    <phoneticPr fontId="2"/>
  </si>
  <si>
    <t>夜間として計算</t>
    <rPh sb="0" eb="2">
      <t>ヤカン</t>
    </rPh>
    <rPh sb="5" eb="7">
      <t>ケイサン</t>
    </rPh>
    <phoneticPr fontId="2"/>
  </si>
  <si>
    <t>【件名】栃木県下水道資源化工場で使用する電力</t>
    <rPh sb="1" eb="3">
      <t>ケンメイ</t>
    </rPh>
    <rPh sb="4" eb="7">
      <t>トチギケン</t>
    </rPh>
    <rPh sb="7" eb="10">
      <t>ゲスイドウ</t>
    </rPh>
    <rPh sb="10" eb="15">
      <t>シゲンカコウジョウ</t>
    </rPh>
    <rPh sb="16" eb="18">
      <t>シヨウ</t>
    </rPh>
    <rPh sb="20" eb="22">
      <t>デンリョク</t>
    </rPh>
    <phoneticPr fontId="9"/>
  </si>
  <si>
    <t>【需要場所】栃木県下水道資源化工場（宇都宮市茂原町768）</t>
    <rPh sb="1" eb="3">
      <t>ジュヨウ</t>
    </rPh>
    <rPh sb="3" eb="5">
      <t>バショ</t>
    </rPh>
    <rPh sb="6" eb="9">
      <t>トチギケン</t>
    </rPh>
    <rPh sb="9" eb="12">
      <t>ゲスイドウ</t>
    </rPh>
    <rPh sb="12" eb="17">
      <t>シゲンカコウジョウ</t>
    </rPh>
    <rPh sb="18" eb="22">
      <t>ウツノミヤシ</t>
    </rPh>
    <rPh sb="22" eb="25">
      <t>モバラチョウ</t>
    </rPh>
    <phoneticPr fontId="9"/>
  </si>
  <si>
    <t>【需要場所】栃木県下水道資源化工場</t>
    <rPh sb="1" eb="3">
      <t>ジュヨウ</t>
    </rPh>
    <rPh sb="3" eb="5">
      <t>バショ</t>
    </rPh>
    <rPh sb="6" eb="9">
      <t>トチギケン</t>
    </rPh>
    <rPh sb="9" eb="12">
      <t>ゲスイドウ</t>
    </rPh>
    <rPh sb="12" eb="17">
      <t>シゲンカコウジョウ</t>
    </rPh>
    <phoneticPr fontId="18"/>
  </si>
  <si>
    <t>令和７年４月</t>
  </si>
  <si>
    <t>令和７年10月</t>
  </si>
  <si>
    <t>令和７年11月</t>
  </si>
  <si>
    <t>令和７年12月</t>
  </si>
  <si>
    <t>年　計</t>
  </si>
  <si>
    <t>令和８年５月</t>
  </si>
  <si>
    <t>令和８年４月</t>
    <phoneticPr fontId="9"/>
  </si>
  <si>
    <t>令和８年６月</t>
  </si>
  <si>
    <t>令和８年７月</t>
  </si>
  <si>
    <t>令和８年８月</t>
  </si>
  <si>
    <t>令和８年９月</t>
  </si>
  <si>
    <t>令和８年10月</t>
    <phoneticPr fontId="18"/>
  </si>
  <si>
    <t>令和８年12月</t>
    <phoneticPr fontId="18"/>
  </si>
  <si>
    <t>令和９年１月</t>
    <rPh sb="5" eb="6">
      <t>ガツ</t>
    </rPh>
    <phoneticPr fontId="9"/>
  </si>
  <si>
    <t>令和９年２月</t>
    <rPh sb="5" eb="6">
      <t>ガツ</t>
    </rPh>
    <phoneticPr fontId="9"/>
  </si>
  <si>
    <t>令和９年３月</t>
    <rPh sb="5" eb="6">
      <t>ガツ</t>
    </rPh>
    <phoneticPr fontId="9"/>
  </si>
  <si>
    <t>令和８年11年</t>
    <rPh sb="6" eb="7">
      <t>ネン</t>
    </rPh>
    <phoneticPr fontId="18"/>
  </si>
  <si>
    <t>契約電力及び予定使用電力量表［高圧］</t>
    <rPh sb="0" eb="2">
      <t>ケイヤク</t>
    </rPh>
    <rPh sb="2" eb="4">
      <t>デンリョク</t>
    </rPh>
    <rPh sb="4" eb="5">
      <t>オヨ</t>
    </rPh>
    <rPh sb="6" eb="8">
      <t>ヨテイ</t>
    </rPh>
    <rPh sb="8" eb="10">
      <t>シヨウ</t>
    </rPh>
    <rPh sb="10" eb="12">
      <t>デンリョク</t>
    </rPh>
    <rPh sb="12" eb="13">
      <t>リョウ</t>
    </rPh>
    <rPh sb="13" eb="14">
      <t>ヒョウ</t>
    </rPh>
    <rPh sb="15" eb="17">
      <t>コウアツ</t>
    </rPh>
    <phoneticPr fontId="2"/>
  </si>
  <si>
    <t>契約電力及び予定使用電力量表［高圧電力］</t>
    <rPh sb="0" eb="2">
      <t>ケイヤク</t>
    </rPh>
    <rPh sb="2" eb="4">
      <t>デンリョク</t>
    </rPh>
    <rPh sb="4" eb="5">
      <t>オヨ</t>
    </rPh>
    <rPh sb="6" eb="8">
      <t>ヨテイ</t>
    </rPh>
    <rPh sb="8" eb="10">
      <t>シヨウ</t>
    </rPh>
    <rPh sb="10" eb="12">
      <t>デンリョク</t>
    </rPh>
    <rPh sb="12" eb="13">
      <t>リョウ</t>
    </rPh>
    <rPh sb="13" eb="14">
      <t>ヒョウ</t>
    </rPh>
    <rPh sb="15" eb="17">
      <t>コウアツ</t>
    </rPh>
    <rPh sb="17" eb="19">
      <t>デンリョク</t>
    </rPh>
    <phoneticPr fontId="2"/>
  </si>
  <si>
    <t>提出者：</t>
    <rPh sb="0" eb="3">
      <t>テイシュツシャ</t>
    </rPh>
    <phoneticPr fontId="2"/>
  </si>
  <si>
    <t>年　月</t>
    <rPh sb="0" eb="1">
      <t>ネン</t>
    </rPh>
    <rPh sb="2" eb="3">
      <t>ガツ</t>
    </rPh>
    <phoneticPr fontId="2"/>
  </si>
  <si>
    <t>基本料金</t>
    <rPh sb="0" eb="2">
      <t>キホン</t>
    </rPh>
    <rPh sb="2" eb="4">
      <t>リョウキン</t>
    </rPh>
    <phoneticPr fontId="2"/>
  </si>
  <si>
    <t>従量料金</t>
    <rPh sb="0" eb="2">
      <t>ジュウリョウ</t>
    </rPh>
    <rPh sb="2" eb="4">
      <t>リョウキン</t>
    </rPh>
    <phoneticPr fontId="2"/>
  </si>
  <si>
    <t>契約電力</t>
    <rPh sb="0" eb="2">
      <t>ケイヤク</t>
    </rPh>
    <rPh sb="2" eb="4">
      <t>デンリョク</t>
    </rPh>
    <phoneticPr fontId="2"/>
  </si>
  <si>
    <t>単価</t>
    <rPh sb="0" eb="2">
      <t>タンカ</t>
    </rPh>
    <phoneticPr fontId="2"/>
  </si>
  <si>
    <t>予定使用電力量</t>
    <rPh sb="0" eb="2">
      <t>ヨテイ</t>
    </rPh>
    <rPh sb="2" eb="4">
      <t>シヨウ</t>
    </rPh>
    <rPh sb="4" eb="6">
      <t>デンリョク</t>
    </rPh>
    <rPh sb="6" eb="7">
      <t>リョウ</t>
    </rPh>
    <phoneticPr fontId="2"/>
  </si>
  <si>
    <t>（kW）</t>
    <phoneticPr fontId="2"/>
  </si>
  <si>
    <t>（円／kW）</t>
    <rPh sb="1" eb="2">
      <t>エン</t>
    </rPh>
    <phoneticPr fontId="2"/>
  </si>
  <si>
    <t>（％）</t>
    <phoneticPr fontId="2"/>
  </si>
  <si>
    <t>（円）</t>
    <rPh sb="1" eb="2">
      <t>エン</t>
    </rPh>
    <phoneticPr fontId="2"/>
  </si>
  <si>
    <t>（kWh）</t>
    <phoneticPr fontId="2"/>
  </si>
  <si>
    <t>（円／kWh）</t>
    <rPh sb="1" eb="2">
      <t>エン</t>
    </rPh>
    <phoneticPr fontId="2"/>
  </si>
  <si>
    <t>ａ</t>
    <phoneticPr fontId="2"/>
  </si>
  <si>
    <t>ｂ</t>
    <phoneticPr fontId="2"/>
  </si>
  <si>
    <t>ｃ</t>
    <phoneticPr fontId="2"/>
  </si>
  <si>
    <t>d＝a×b×(1.85-c)</t>
    <phoneticPr fontId="2"/>
  </si>
  <si>
    <t>ｅ</t>
    <phoneticPr fontId="2"/>
  </si>
  <si>
    <t>ｆ</t>
    <phoneticPr fontId="2"/>
  </si>
  <si>
    <t>ｇ＝ｅ×ｆ</t>
    <phoneticPr fontId="2"/>
  </si>
  <si>
    <t>h＝d＋g
(円未満切り捨て)</t>
    <rPh sb="7" eb="10">
      <t>エンミマン</t>
    </rPh>
    <rPh sb="10" eb="11">
      <t>キ</t>
    </rPh>
    <rPh sb="12" eb="13">
      <t>ス</t>
    </rPh>
    <phoneticPr fontId="2"/>
  </si>
  <si>
    <t>年　計</t>
    <rPh sb="0" eb="1">
      <t>ネン</t>
    </rPh>
    <rPh sb="2" eb="3">
      <t>ケイ</t>
    </rPh>
    <phoneticPr fontId="2"/>
  </si>
  <si>
    <t>　　　は考慮しないこととする。</t>
    <phoneticPr fontId="2"/>
  </si>
  <si>
    <t>需要場所名</t>
    <rPh sb="0" eb="2">
      <t>ジュヨウ</t>
    </rPh>
    <rPh sb="2" eb="4">
      <t>バショ</t>
    </rPh>
    <rPh sb="4" eb="5">
      <t>メイ</t>
    </rPh>
    <phoneticPr fontId="2"/>
  </si>
  <si>
    <t>最大需要電力
(kW)</t>
    <rPh sb="0" eb="2">
      <t>サイダイ</t>
    </rPh>
    <rPh sb="2" eb="4">
      <t>ジュヨウ</t>
    </rPh>
    <rPh sb="4" eb="6">
      <t>デンリョク</t>
    </rPh>
    <phoneticPr fontId="2"/>
  </si>
  <si>
    <t>使用電力量
(kWh)</t>
    <rPh sb="0" eb="2">
      <t>シヨウ</t>
    </rPh>
    <rPh sb="2" eb="4">
      <t>デンリョク</t>
    </rPh>
    <rPh sb="4" eb="5">
      <t>リョウ</t>
    </rPh>
    <phoneticPr fontId="2"/>
  </si>
  <si>
    <t>使用電力量及び最大需用電力の実績表［高圧電力］</t>
    <rPh sb="16" eb="17">
      <t>ヒョウ</t>
    </rPh>
    <rPh sb="18" eb="20">
      <t>コウアツ</t>
    </rPh>
    <rPh sb="20" eb="22">
      <t>デンリョク</t>
    </rPh>
    <phoneticPr fontId="2"/>
  </si>
  <si>
    <t>令和６年４月</t>
    <phoneticPr fontId="2"/>
  </si>
  <si>
    <t>令和６年１０月</t>
  </si>
  <si>
    <t>令和６年１１月</t>
  </si>
  <si>
    <t>令和６年１２月</t>
  </si>
  <si>
    <t>令和７年１月</t>
    <phoneticPr fontId="2"/>
  </si>
  <si>
    <t>令和７年２月</t>
  </si>
  <si>
    <t>令和７年３月</t>
  </si>
  <si>
    <t>栃木県資源化工場</t>
    <rPh sb="0" eb="3">
      <t>トチギケン</t>
    </rPh>
    <rPh sb="3" eb="8">
      <t>シゲンカコウジョウ</t>
    </rPh>
    <phoneticPr fontId="2"/>
  </si>
  <si>
    <t>注４：入札金額算定においては，燃料費調整等，再生可能エネルギー電気の利用の促進に関する特別措置法に基づく賦課金</t>
    <rPh sb="34" eb="36">
      <t>リヨウ</t>
    </rPh>
    <rPh sb="37" eb="39">
      <t>ソクシン</t>
    </rPh>
    <phoneticPr fontId="18"/>
  </si>
  <si>
    <t>令和８年４月</t>
  </si>
  <si>
    <t>令和８年10月</t>
  </si>
  <si>
    <t>令和８年11年</t>
  </si>
  <si>
    <t>令和８年12月</t>
  </si>
  <si>
    <t>令和９年１月</t>
  </si>
  <si>
    <t>令和９年２月</t>
  </si>
  <si>
    <t>令和９年３月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</si>
</sst>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Red]\(#,##0\)"/>
    <numFmt numFmtId="177" formatCode="#,##0.00_);[Red]\(#,##0.00\)"/>
    <numFmt numFmtId="178" formatCode="#,##0;&quot;▲ &quot;#,##0"/>
    <numFmt numFmtId="179" formatCode="#,##0.00;&quot;▲ &quot;#,##0.00"/>
    <numFmt numFmtId="180" formatCode="#,##0_ ;[Red]\-#,##0\ "/>
    <numFmt numFmtId="181" formatCode="m/d;@"/>
    <numFmt numFmtId="182" formatCode="#,##0_ "/>
    <numFmt numFmtId="183" formatCode="[$-411]ge\.m\.d;@"/>
  </numFmts>
  <fonts count="46"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0"/>
      <name val="ＭＳ ゴシック"/>
      <family val="3"/>
      <charset val="128"/>
    </font>
    <font>
      <sz val="11"/>
      <name val="ＭＳ Ｐゴシック"/>
      <family val="3"/>
      <charset val="128"/>
    </font>
    <font>
      <sz val="14"/>
      <name val="ＭＳ ゴシック"/>
      <family val="3"/>
      <charset val="128"/>
    </font>
    <font>
      <sz val="6"/>
      <name val="ＭＳ Ｐゴシック"/>
      <family val="3"/>
      <charset val="128"/>
    </font>
    <font>
      <sz val="20"/>
      <name val="ＭＳ ゴシック"/>
      <family val="3"/>
      <charset val="128"/>
    </font>
    <font>
      <sz val="12"/>
      <name val="ＭＳ ゴシック"/>
      <family val="3"/>
      <charset val="128"/>
    </font>
    <font>
      <sz val="14"/>
      <color indexed="8"/>
      <name val="ＭＳ ゴシック"/>
      <family val="3"/>
      <charset val="128"/>
    </font>
    <font>
      <sz val="14"/>
      <color indexed="10"/>
      <name val="ＭＳ ゴシック"/>
      <family val="3"/>
      <charset val="128"/>
    </font>
    <font>
      <sz val="16"/>
      <name val="ＭＳ ゴシック"/>
      <family val="3"/>
      <charset val="128"/>
    </font>
    <font>
      <sz val="10"/>
      <color indexed="8"/>
      <name val="ＭＳ ゴシック"/>
      <family val="3"/>
      <charset val="128"/>
    </font>
    <font>
      <sz val="16"/>
      <color indexed="8"/>
      <name val="ＭＳ ゴシック"/>
      <family val="3"/>
      <charset val="128"/>
    </font>
    <font>
      <sz val="11"/>
      <color rgb="FF00B0F0"/>
      <name val="ＭＳ Ｐゴシック"/>
      <family val="3"/>
      <charset val="128"/>
      <scheme val="minor"/>
    </font>
    <font>
      <sz val="6"/>
      <name val="ＭＳ Ｐゴシック"/>
      <family val="3"/>
      <charset val="128"/>
      <scheme val="minor"/>
    </font>
    <font>
      <sz val="12"/>
      <color indexed="8"/>
      <name val="ＭＳ ゴシック"/>
      <family val="3"/>
      <charset val="128"/>
    </font>
    <font>
      <sz val="10.5"/>
      <color theme="1"/>
      <name val="ＭＳ ゴシック"/>
      <family val="3"/>
      <charset val="128"/>
    </font>
    <font>
      <sz val="10.5"/>
      <name val="ＭＳ ゴシック"/>
      <family val="3"/>
      <charset val="128"/>
    </font>
    <font>
      <sz val="10.5"/>
      <color rgb="FFFF0000"/>
      <name val="ＭＳ ゴシック"/>
      <family val="3"/>
      <charset val="128"/>
    </font>
    <font>
      <u/>
      <sz val="14"/>
      <color indexed="8"/>
      <name val="ＭＳ ゴシック"/>
      <family val="3"/>
      <charset val="128"/>
    </font>
    <font>
      <sz val="10.5"/>
      <color rgb="FF0070C0"/>
      <name val="ＭＳ ゴシック"/>
      <family val="3"/>
      <charset val="128"/>
    </font>
    <font>
      <sz val="10.5"/>
      <color rgb="FF002060"/>
      <name val="ＭＳ ゴシック"/>
      <family val="3"/>
      <charset val="128"/>
    </font>
    <font>
      <sz val="11"/>
      <color theme="1"/>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
      <sz val="11"/>
      <color rgb="FFC00000"/>
      <name val="ＭＳ Ｐゴシック"/>
      <family val="3"/>
      <charset val="128"/>
      <scheme val="minor"/>
    </font>
    <font>
      <b/>
      <sz val="18"/>
      <name val="ＭＳ ゴシック"/>
      <family val="3"/>
      <charset val="128"/>
    </font>
    <font>
      <sz val="11"/>
      <color rgb="FFFF0000"/>
      <name val="ＭＳ ゴシック"/>
      <family val="3"/>
      <charset val="128"/>
    </font>
    <font>
      <sz val="11"/>
      <color rgb="FF00B050"/>
      <name val="ＭＳ ゴシック"/>
      <family val="3"/>
      <charset val="128"/>
    </font>
    <font>
      <sz val="16"/>
      <color theme="1"/>
      <name val="ＭＳ Ｐゴシック"/>
      <family val="3"/>
      <charset val="128"/>
      <scheme val="minor"/>
    </font>
    <font>
      <b/>
      <sz val="12"/>
      <name val="ＭＳ ゴシック"/>
      <family val="3"/>
      <charset val="128"/>
    </font>
    <font>
      <b/>
      <sz val="8"/>
      <color indexed="81"/>
      <name val="ＭＳ Ｐゴシック"/>
      <family val="3"/>
      <charset val="128"/>
    </font>
    <font>
      <b/>
      <sz val="9"/>
      <color indexed="81"/>
      <name val="ＭＳ Ｐゴシック"/>
      <family val="3"/>
      <charset val="128"/>
    </font>
    <font>
      <sz val="9"/>
      <color indexed="81"/>
      <name val="ＭＳ Ｐゴシック"/>
      <family val="3"/>
      <charset val="128"/>
    </font>
    <font>
      <sz val="9"/>
      <color theme="1"/>
      <name val="ＭＳ ゴシック"/>
      <family val="3"/>
      <charset val="128"/>
    </font>
    <font>
      <sz val="10"/>
      <name val="Arial"/>
      <family val="2"/>
    </font>
    <font>
      <sz val="11"/>
      <name val="ＭＳ Ｐ明朝"/>
      <family val="1"/>
      <charset val="128"/>
    </font>
    <font>
      <sz val="14"/>
      <name val="ＭＳ 明朝"/>
      <family val="1"/>
      <charset val="128"/>
    </font>
    <font>
      <sz val="11"/>
      <color theme="1"/>
      <name val="ＭＳ Ｐゴシック"/>
      <family val="2"/>
      <scheme val="minor"/>
    </font>
    <font>
      <sz val="18"/>
      <color indexed="8"/>
      <name val="ＭＳ ゴシック"/>
      <family val="3"/>
      <charset val="128"/>
    </font>
    <font>
      <sz val="11"/>
      <color indexed="10"/>
      <name val="ＭＳ ゴシック"/>
      <family val="3"/>
      <charset val="128"/>
    </font>
    <font>
      <sz val="9"/>
      <color indexed="8"/>
      <name val="ＭＳ ゴシック"/>
      <family val="3"/>
      <charset val="128"/>
    </font>
  </fonts>
  <fills count="9">
    <fill>
      <patternFill patternType="none"/>
    </fill>
    <fill>
      <patternFill patternType="gray125"/>
    </fill>
    <fill>
      <patternFill patternType="solid">
        <fgColor theme="2" tint="-9.9978637043366805E-2"/>
        <bgColor indexed="64"/>
      </patternFill>
    </fill>
    <fill>
      <patternFill patternType="solid">
        <fgColor rgb="FFFFCCFF"/>
        <bgColor indexed="64"/>
      </patternFill>
    </fill>
    <fill>
      <patternFill patternType="solid">
        <fgColor rgb="FFCCECFF"/>
        <bgColor indexed="64"/>
      </patternFill>
    </fill>
    <fill>
      <patternFill patternType="solid">
        <fgColor rgb="FFDDD9C4"/>
        <bgColor indexed="64"/>
      </patternFill>
    </fill>
    <fill>
      <patternFill patternType="solid">
        <fgColor rgb="FFFFCCCC"/>
        <bgColor indexed="64"/>
      </patternFill>
    </fill>
    <fill>
      <patternFill patternType="solid">
        <fgColor theme="6" tint="0.79998168889431442"/>
        <bgColor indexed="64"/>
      </patternFill>
    </fill>
    <fill>
      <patternFill patternType="solid">
        <fgColor theme="5" tint="0.79998168889431442"/>
        <bgColor indexed="64"/>
      </patternFill>
    </fill>
  </fills>
  <borders count="100">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style="medium">
        <color indexed="64"/>
      </left>
      <right/>
      <top/>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right style="hair">
        <color auto="1"/>
      </right>
      <top style="hair">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thin">
        <color auto="1"/>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medium">
        <color indexed="64"/>
      </right>
      <top/>
      <bottom/>
      <diagonal/>
    </border>
    <border>
      <left style="thin">
        <color indexed="64"/>
      </left>
      <right/>
      <top style="double">
        <color indexed="64"/>
      </top>
      <bottom style="double">
        <color indexed="64"/>
      </bottom>
      <diagonal/>
    </border>
    <border>
      <left style="medium">
        <color indexed="64"/>
      </left>
      <right style="medium">
        <color indexed="64"/>
      </right>
      <top style="thin">
        <color indexed="64"/>
      </top>
      <bottom style="medium">
        <color indexed="64"/>
      </bottom>
      <diagonal/>
    </border>
    <border>
      <left/>
      <right style="thin">
        <color indexed="64"/>
      </right>
      <top style="double">
        <color indexed="64"/>
      </top>
      <bottom style="double">
        <color indexed="64"/>
      </bottom>
      <diagonal/>
    </border>
    <border diagonalUp="1">
      <left style="medium">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
      <left style="medium">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hair">
        <color indexed="64"/>
      </diagonal>
    </border>
  </borders>
  <cellStyleXfs count="24">
    <xf numFmtId="0" fontId="0" fillId="0" borderId="0">
      <alignment vertical="center"/>
    </xf>
    <xf numFmtId="38" fontId="4" fillId="0" borderId="0" applyFont="0" applyFill="0" applyBorder="0" applyAlignment="0" applyProtection="0">
      <alignment vertical="center"/>
    </xf>
    <xf numFmtId="38" fontId="7" fillId="0" borderId="0" applyFont="0" applyFill="0" applyBorder="0" applyAlignment="0" applyProtection="0"/>
    <xf numFmtId="0" fontId="7" fillId="0" borderId="0"/>
    <xf numFmtId="0" fontId="26" fillId="0" borderId="0">
      <alignment vertical="center"/>
    </xf>
    <xf numFmtId="0" fontId="39" fillId="0" borderId="0"/>
    <xf numFmtId="0" fontId="39" fillId="0" borderId="0"/>
    <xf numFmtId="0" fontId="39" fillId="0" borderId="0"/>
    <xf numFmtId="0" fontId="7" fillId="0" borderId="0"/>
    <xf numFmtId="0" fontId="7" fillId="0" borderId="0">
      <alignment vertical="center"/>
    </xf>
    <xf numFmtId="9" fontId="26"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7" fillId="0" borderId="0"/>
    <xf numFmtId="0" fontId="7" fillId="0" borderId="0">
      <alignment vertical="center"/>
    </xf>
    <xf numFmtId="0" fontId="7" fillId="0" borderId="0"/>
    <xf numFmtId="38" fontId="7" fillId="0" borderId="0" applyFont="0" applyFill="0" applyBorder="0" applyAlignment="0" applyProtection="0">
      <alignment vertical="center"/>
    </xf>
    <xf numFmtId="0" fontId="26" fillId="0" borderId="0">
      <alignment vertical="center"/>
    </xf>
    <xf numFmtId="0" fontId="7" fillId="0" borderId="0">
      <alignment vertical="center"/>
    </xf>
    <xf numFmtId="0" fontId="40" fillId="0" borderId="0">
      <alignment vertical="center"/>
    </xf>
    <xf numFmtId="0" fontId="41" fillId="0" borderId="0"/>
    <xf numFmtId="38" fontId="26" fillId="0" borderId="0" applyFont="0" applyFill="0" applyBorder="0" applyAlignment="0" applyProtection="0">
      <alignment vertical="center"/>
    </xf>
    <xf numFmtId="0" fontId="42" fillId="0" borderId="0"/>
    <xf numFmtId="9" fontId="4" fillId="0" borderId="0" applyFont="0" applyFill="0" applyBorder="0" applyAlignment="0" applyProtection="0">
      <alignment vertical="center"/>
    </xf>
  </cellStyleXfs>
  <cellXfs count="362">
    <xf numFmtId="0" fontId="0" fillId="0" borderId="0" xfId="0">
      <alignment vertical="center"/>
    </xf>
    <xf numFmtId="0" fontId="10" fillId="0" borderId="0" xfId="3" applyFont="1" applyBorder="1" applyAlignment="1">
      <alignment horizontal="center" vertical="center"/>
    </xf>
    <xf numFmtId="0" fontId="10" fillId="0" borderId="0" xfId="3" applyFont="1" applyBorder="1" applyAlignment="1">
      <alignment horizontal="left" vertical="center"/>
    </xf>
    <xf numFmtId="0" fontId="11" fillId="0" borderId="0" xfId="3" applyFont="1" applyAlignment="1">
      <alignment vertical="center"/>
    </xf>
    <xf numFmtId="0" fontId="12" fillId="0" borderId="0" xfId="3" applyFont="1" applyAlignment="1">
      <alignment vertical="center"/>
    </xf>
    <xf numFmtId="0" fontId="13" fillId="0" borderId="0" xfId="3" applyFont="1" applyBorder="1" applyAlignment="1">
      <alignment vertical="center"/>
    </xf>
    <xf numFmtId="0" fontId="12" fillId="0" borderId="0" xfId="3" applyFont="1" applyBorder="1" applyAlignment="1">
      <alignment vertical="center"/>
    </xf>
    <xf numFmtId="0" fontId="5" fillId="0" borderId="0" xfId="3" applyFont="1" applyAlignment="1">
      <alignment vertical="center"/>
    </xf>
    <xf numFmtId="0" fontId="14" fillId="0" borderId="0" xfId="3" applyFont="1" applyAlignment="1">
      <alignment vertical="center"/>
    </xf>
    <xf numFmtId="0" fontId="8" fillId="0" borderId="0" xfId="3" applyFont="1" applyAlignment="1">
      <alignment vertical="center"/>
    </xf>
    <xf numFmtId="179" fontId="5" fillId="2" borderId="14" xfId="2" applyNumberFormat="1" applyFont="1" applyFill="1" applyBorder="1" applyAlignment="1">
      <alignment horizontal="right" vertical="center"/>
    </xf>
    <xf numFmtId="179" fontId="5" fillId="2" borderId="8" xfId="2" applyNumberFormat="1" applyFont="1" applyFill="1" applyBorder="1" applyAlignment="1">
      <alignment horizontal="right" vertical="center"/>
    </xf>
    <xf numFmtId="177" fontId="5" fillId="0" borderId="18" xfId="3" applyNumberFormat="1" applyFont="1" applyBorder="1" applyAlignment="1">
      <alignment horizontal="center" vertical="center"/>
    </xf>
    <xf numFmtId="178" fontId="5" fillId="0" borderId="19" xfId="3" applyNumberFormat="1" applyFont="1" applyFill="1" applyBorder="1" applyAlignment="1">
      <alignment vertical="center"/>
    </xf>
    <xf numFmtId="179" fontId="5" fillId="0" borderId="20" xfId="3" applyNumberFormat="1" applyFont="1" applyFill="1" applyBorder="1" applyAlignment="1">
      <alignment horizontal="right" vertical="center"/>
    </xf>
    <xf numFmtId="179" fontId="5" fillId="0" borderId="22" xfId="2" applyNumberFormat="1" applyFont="1" applyFill="1" applyBorder="1" applyAlignment="1">
      <alignment horizontal="right" vertical="center"/>
    </xf>
    <xf numFmtId="0" fontId="11" fillId="0" borderId="0" xfId="3" applyFont="1" applyBorder="1" applyAlignment="1">
      <alignment horizontal="center" vertical="center"/>
    </xf>
    <xf numFmtId="0" fontId="11" fillId="0" borderId="0" xfId="3" applyFont="1" applyFill="1" applyBorder="1" applyAlignment="1">
      <alignment horizontal="center" vertical="center"/>
    </xf>
    <xf numFmtId="38" fontId="11" fillId="0" borderId="0" xfId="2" applyFont="1" applyFill="1" applyBorder="1" applyAlignment="1">
      <alignment horizontal="right" vertical="center"/>
    </xf>
    <xf numFmtId="38" fontId="11" fillId="0" borderId="0" xfId="3" applyNumberFormat="1" applyFont="1" applyFill="1" applyBorder="1" applyAlignment="1">
      <alignment horizontal="right" vertical="center"/>
    </xf>
    <xf numFmtId="0" fontId="11" fillId="0" borderId="0" xfId="3" applyFont="1" applyFill="1" applyBorder="1" applyAlignment="1">
      <alignment horizontal="right" vertical="center"/>
    </xf>
    <xf numFmtId="0" fontId="11" fillId="0" borderId="0" xfId="3" applyFont="1" applyFill="1" applyAlignment="1">
      <alignment vertical="center"/>
    </xf>
    <xf numFmtId="40" fontId="11" fillId="0" borderId="0" xfId="3" applyNumberFormat="1" applyFont="1" applyFill="1" applyAlignment="1">
      <alignment vertical="center"/>
    </xf>
    <xf numFmtId="0" fontId="11" fillId="0" borderId="0" xfId="3" applyFont="1" applyBorder="1" applyAlignment="1">
      <alignment vertical="center"/>
    </xf>
    <xf numFmtId="179" fontId="5" fillId="0" borderId="15" xfId="2" applyNumberFormat="1" applyFont="1" applyFill="1" applyBorder="1" applyAlignment="1">
      <alignment vertical="center"/>
    </xf>
    <xf numFmtId="179" fontId="5" fillId="0" borderId="22" xfId="3" applyNumberFormat="1" applyFont="1" applyFill="1" applyBorder="1" applyAlignment="1">
      <alignment horizontal="center" vertical="center"/>
    </xf>
    <xf numFmtId="179" fontId="5" fillId="0" borderId="20" xfId="3" applyNumberFormat="1" applyFont="1" applyFill="1" applyBorder="1" applyAlignment="1">
      <alignment horizontal="center" vertical="center"/>
    </xf>
    <xf numFmtId="179" fontId="5" fillId="0" borderId="20" xfId="3" applyNumberFormat="1" applyFont="1" applyFill="1" applyBorder="1" applyAlignment="1">
      <alignment vertical="center"/>
    </xf>
    <xf numFmtId="179" fontId="5" fillId="0" borderId="15" xfId="2" applyNumberFormat="1" applyFont="1" applyFill="1" applyBorder="1" applyAlignment="1">
      <alignment horizontal="right" vertical="center"/>
    </xf>
    <xf numFmtId="179" fontId="5" fillId="0" borderId="22" xfId="3" applyNumberFormat="1" applyFont="1" applyFill="1" applyBorder="1" applyAlignment="1">
      <alignment horizontal="right" vertical="center"/>
    </xf>
    <xf numFmtId="0" fontId="5" fillId="0" borderId="23" xfId="3" applyFont="1" applyFill="1" applyBorder="1" applyAlignment="1">
      <alignment horizontal="center" vertical="center" wrapText="1"/>
    </xf>
    <xf numFmtId="0" fontId="5" fillId="0" borderId="9" xfId="3" applyFont="1" applyBorder="1" applyAlignment="1">
      <alignment horizontal="center" vertical="center" wrapText="1"/>
    </xf>
    <xf numFmtId="0" fontId="5" fillId="0" borderId="7" xfId="3" applyFont="1" applyBorder="1" applyAlignment="1">
      <alignment horizontal="center" vertical="center" wrapText="1"/>
    </xf>
    <xf numFmtId="0" fontId="15" fillId="0" borderId="0" xfId="0" applyFont="1" applyAlignment="1">
      <alignment vertical="center"/>
    </xf>
    <xf numFmtId="0" fontId="3" fillId="0" borderId="0" xfId="0" applyFont="1">
      <alignment vertical="center"/>
    </xf>
    <xf numFmtId="0" fontId="6" fillId="0" borderId="0" xfId="0" applyFont="1" applyAlignment="1">
      <alignment vertical="center"/>
    </xf>
    <xf numFmtId="181" fontId="0" fillId="0" borderId="0" xfId="0" applyNumberFormat="1">
      <alignment vertical="center"/>
    </xf>
    <xf numFmtId="181" fontId="17" fillId="3" borderId="0" xfId="0" applyNumberFormat="1" applyFont="1" applyFill="1">
      <alignment vertical="center"/>
    </xf>
    <xf numFmtId="0" fontId="19" fillId="0" borderId="0" xfId="3" applyFont="1" applyAlignment="1">
      <alignment vertical="center"/>
    </xf>
    <xf numFmtId="176" fontId="5" fillId="2" borderId="15" xfId="2" applyNumberFormat="1" applyFont="1" applyFill="1" applyBorder="1" applyAlignment="1">
      <alignment horizontal="right" vertical="center"/>
    </xf>
    <xf numFmtId="0" fontId="0" fillId="0" borderId="15" xfId="0" applyBorder="1">
      <alignment vertical="center"/>
    </xf>
    <xf numFmtId="0" fontId="20" fillId="0" borderId="0" xfId="0" applyFont="1">
      <alignment vertical="center"/>
    </xf>
    <xf numFmtId="0" fontId="20" fillId="0" borderId="0" xfId="0" applyFont="1" applyAlignment="1">
      <alignment horizontal="center" vertical="center"/>
    </xf>
    <xf numFmtId="38" fontId="20" fillId="0" borderId="0" xfId="0" applyNumberFormat="1" applyFont="1">
      <alignment vertical="center"/>
    </xf>
    <xf numFmtId="38" fontId="22" fillId="0" borderId="0" xfId="0" applyNumberFormat="1" applyFont="1">
      <alignment vertical="center"/>
    </xf>
    <xf numFmtId="0" fontId="22" fillId="0" borderId="0" xfId="0" applyFont="1" applyAlignment="1">
      <alignment horizontal="center" vertical="center"/>
    </xf>
    <xf numFmtId="38" fontId="21" fillId="0" borderId="0" xfId="0" applyNumberFormat="1" applyFont="1">
      <alignment vertical="center"/>
    </xf>
    <xf numFmtId="0" fontId="0" fillId="0" borderId="0" xfId="0" applyAlignment="1">
      <alignment horizontal="right" vertical="center"/>
    </xf>
    <xf numFmtId="0" fontId="8" fillId="0" borderId="0" xfId="3" applyFont="1" applyBorder="1" applyAlignment="1">
      <alignment vertical="center"/>
    </xf>
    <xf numFmtId="0" fontId="23" fillId="0" borderId="0" xfId="3" applyFont="1" applyAlignment="1">
      <alignment vertical="center"/>
    </xf>
    <xf numFmtId="0" fontId="24" fillId="0" borderId="0" xfId="0" applyFont="1" applyAlignment="1">
      <alignment horizontal="center" vertical="center"/>
    </xf>
    <xf numFmtId="38" fontId="21" fillId="3" borderId="0" xfId="1" applyFont="1" applyFill="1" applyAlignment="1">
      <alignment vertical="center"/>
    </xf>
    <xf numFmtId="38" fontId="20" fillId="3" borderId="0" xfId="0" applyNumberFormat="1" applyFont="1" applyFill="1">
      <alignment vertical="center"/>
    </xf>
    <xf numFmtId="0" fontId="12" fillId="0" borderId="0" xfId="4" applyFont="1">
      <alignment vertical="center"/>
    </xf>
    <xf numFmtId="9" fontId="5" fillId="0" borderId="15" xfId="3" applyNumberFormat="1" applyFont="1" applyFill="1" applyBorder="1" applyAlignment="1">
      <alignment horizontal="center" vertical="center"/>
    </xf>
    <xf numFmtId="0" fontId="0" fillId="0" borderId="15" xfId="0" applyBorder="1" applyAlignment="1">
      <alignment horizontal="center" vertical="center"/>
    </xf>
    <xf numFmtId="181" fontId="27" fillId="0" borderId="0" xfId="0" applyNumberFormat="1" applyFont="1">
      <alignment vertical="center"/>
    </xf>
    <xf numFmtId="181" fontId="28" fillId="0" borderId="0" xfId="0" applyNumberFormat="1" applyFont="1">
      <alignment vertical="center"/>
    </xf>
    <xf numFmtId="181" fontId="29" fillId="0" borderId="0" xfId="0" applyNumberFormat="1" applyFont="1">
      <alignment vertical="center"/>
    </xf>
    <xf numFmtId="0" fontId="0" fillId="0" borderId="51" xfId="0" applyBorder="1">
      <alignment vertical="center"/>
    </xf>
    <xf numFmtId="0" fontId="0" fillId="0" borderId="53" xfId="0" applyBorder="1">
      <alignment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0" fontId="0" fillId="0" borderId="60" xfId="0" applyBorder="1">
      <alignment vertical="center"/>
    </xf>
    <xf numFmtId="0" fontId="0" fillId="0" borderId="61" xfId="0" applyBorder="1">
      <alignment vertical="center"/>
    </xf>
    <xf numFmtId="0" fontId="0" fillId="0" borderId="62" xfId="0" applyBorder="1">
      <alignment vertical="center"/>
    </xf>
    <xf numFmtId="0" fontId="0" fillId="0" borderId="63" xfId="0" applyBorder="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0" fillId="0" borderId="48" xfId="0" applyBorder="1">
      <alignment vertical="center"/>
    </xf>
    <xf numFmtId="0" fontId="0" fillId="0" borderId="72" xfId="0" applyBorder="1">
      <alignment vertical="center"/>
    </xf>
    <xf numFmtId="0" fontId="0" fillId="0" borderId="73" xfId="0" applyBorder="1">
      <alignment vertical="center"/>
    </xf>
    <xf numFmtId="0" fontId="0" fillId="0" borderId="74" xfId="0" applyBorder="1">
      <alignment vertical="center"/>
    </xf>
    <xf numFmtId="0" fontId="0" fillId="0" borderId="55" xfId="0" applyBorder="1">
      <alignment vertical="center"/>
    </xf>
    <xf numFmtId="0" fontId="0" fillId="0" borderId="49" xfId="0" applyBorder="1">
      <alignment vertical="center"/>
    </xf>
    <xf numFmtId="0" fontId="0" fillId="0" borderId="17" xfId="0" applyBorder="1">
      <alignment vertical="center"/>
    </xf>
    <xf numFmtId="0" fontId="0" fillId="0" borderId="23" xfId="0" applyBorder="1">
      <alignment vertical="center"/>
    </xf>
    <xf numFmtId="0" fontId="27" fillId="4" borderId="64" xfId="0" applyFont="1" applyFill="1" applyBorder="1">
      <alignment vertical="center"/>
    </xf>
    <xf numFmtId="0" fontId="27" fillId="4" borderId="52" xfId="0" applyFont="1" applyFill="1" applyBorder="1">
      <alignment vertical="center"/>
    </xf>
    <xf numFmtId="0" fontId="27" fillId="4" borderId="54" xfId="0" applyFont="1" applyFill="1" applyBorder="1">
      <alignment vertical="center"/>
    </xf>
    <xf numFmtId="0" fontId="27" fillId="4" borderId="50" xfId="0" applyFont="1" applyFill="1" applyBorder="1">
      <alignment vertical="center"/>
    </xf>
    <xf numFmtId="0" fontId="27" fillId="4" borderId="71" xfId="0" applyFont="1" applyFill="1" applyBorder="1">
      <alignment vertical="center"/>
    </xf>
    <xf numFmtId="0" fontId="27" fillId="4" borderId="56" xfId="0" applyFont="1" applyFill="1" applyBorder="1">
      <alignment vertical="center"/>
    </xf>
    <xf numFmtId="0" fontId="30" fillId="0" borderId="0" xfId="3" applyFont="1" applyBorder="1" applyAlignment="1">
      <alignment vertical="center"/>
    </xf>
    <xf numFmtId="176" fontId="5" fillId="0" borderId="15" xfId="3" applyNumberFormat="1" applyFont="1" applyBorder="1" applyAlignment="1" applyProtection="1">
      <alignment vertical="center"/>
      <protection locked="0"/>
    </xf>
    <xf numFmtId="176" fontId="5" fillId="0" borderId="15" xfId="3" applyNumberFormat="1" applyFont="1" applyFill="1" applyBorder="1" applyAlignment="1" applyProtection="1">
      <alignment vertical="center"/>
      <protection locked="0"/>
    </xf>
    <xf numFmtId="0" fontId="14" fillId="0" borderId="0" xfId="3" applyFont="1" applyBorder="1" applyAlignment="1">
      <alignment horizontal="center" vertical="center"/>
    </xf>
    <xf numFmtId="0" fontId="11" fillId="0" borderId="15" xfId="3" applyFont="1" applyBorder="1" applyAlignment="1">
      <alignment horizontal="center" vertical="center" wrapText="1"/>
    </xf>
    <xf numFmtId="177" fontId="5" fillId="0" borderId="15" xfId="3" applyNumberFormat="1" applyFont="1" applyBorder="1" applyAlignment="1">
      <alignment horizontal="left" vertical="center"/>
    </xf>
    <xf numFmtId="176" fontId="5" fillId="0" borderId="15" xfId="2" applyNumberFormat="1" applyFont="1" applyBorder="1" applyAlignment="1" applyProtection="1">
      <alignment vertical="center"/>
      <protection locked="0"/>
    </xf>
    <xf numFmtId="176" fontId="5" fillId="0" borderId="75" xfId="3" applyNumberFormat="1" applyFont="1" applyFill="1" applyBorder="1" applyAlignment="1">
      <alignment vertical="center"/>
    </xf>
    <xf numFmtId="176" fontId="5" fillId="0" borderId="15" xfId="2" applyNumberFormat="1" applyFont="1" applyFill="1" applyBorder="1" applyAlignment="1">
      <alignment horizontal="right" vertical="center"/>
    </xf>
    <xf numFmtId="0" fontId="11" fillId="0" borderId="17" xfId="3" applyFont="1" applyFill="1" applyBorder="1" applyAlignment="1">
      <alignment horizontal="center" vertical="center"/>
    </xf>
    <xf numFmtId="0" fontId="11" fillId="0" borderId="23" xfId="3" applyFont="1" applyBorder="1" applyAlignment="1">
      <alignment horizontal="center" vertical="center"/>
    </xf>
    <xf numFmtId="0" fontId="11" fillId="0" borderId="17" xfId="3" applyFont="1" applyBorder="1" applyAlignment="1">
      <alignment horizontal="center" vertical="center" wrapText="1"/>
    </xf>
    <xf numFmtId="0" fontId="11" fillId="0" borderId="17" xfId="3" applyFont="1" applyBorder="1" applyAlignment="1">
      <alignment wrapText="1"/>
    </xf>
    <xf numFmtId="0" fontId="11" fillId="0" borderId="23" xfId="3" applyFont="1" applyBorder="1" applyAlignment="1">
      <alignment wrapText="1"/>
    </xf>
    <xf numFmtId="0" fontId="11" fillId="0" borderId="48" xfId="3" applyFont="1" applyBorder="1" applyAlignment="1">
      <alignment wrapText="1"/>
    </xf>
    <xf numFmtId="0" fontId="11" fillId="0" borderId="23" xfId="3" applyFont="1" applyBorder="1" applyAlignment="1">
      <alignment horizontal="center" vertical="center" wrapText="1"/>
    </xf>
    <xf numFmtId="0" fontId="11" fillId="0" borderId="48" xfId="3" applyFont="1" applyBorder="1" applyAlignment="1">
      <alignment horizontal="center" vertical="center" wrapText="1"/>
    </xf>
    <xf numFmtId="0" fontId="11" fillId="0" borderId="23" xfId="3" applyFont="1" applyBorder="1" applyAlignment="1">
      <alignment horizontal="centerContinuous" vertical="center" wrapText="1"/>
    </xf>
    <xf numFmtId="0" fontId="11" fillId="0" borderId="23" xfId="3" applyFont="1" applyBorder="1" applyAlignment="1">
      <alignment horizontal="left" vertical="center" wrapText="1"/>
    </xf>
    <xf numFmtId="0" fontId="5" fillId="0" borderId="0" xfId="3" applyFont="1" applyAlignment="1">
      <alignment horizontal="center" vertical="center"/>
    </xf>
    <xf numFmtId="38" fontId="20" fillId="0" borderId="0" xfId="1" applyFont="1" applyFill="1">
      <alignment vertical="center"/>
    </xf>
    <xf numFmtId="38" fontId="24" fillId="0" borderId="0" xfId="1" applyFont="1" applyFill="1">
      <alignment vertical="center"/>
    </xf>
    <xf numFmtId="38" fontId="25" fillId="0" borderId="0" xfId="1" applyFont="1" applyFill="1">
      <alignment vertical="center"/>
    </xf>
    <xf numFmtId="38" fontId="20" fillId="0" borderId="0" xfId="0" applyNumberFormat="1" applyFont="1" applyFill="1">
      <alignment vertical="center"/>
    </xf>
    <xf numFmtId="38" fontId="24" fillId="0" borderId="0" xfId="0" applyNumberFormat="1" applyFont="1" applyFill="1">
      <alignment vertical="center"/>
    </xf>
    <xf numFmtId="38" fontId="25" fillId="0" borderId="0" xfId="0" applyNumberFormat="1" applyFont="1" applyFill="1">
      <alignment vertical="center"/>
    </xf>
    <xf numFmtId="0" fontId="5" fillId="0" borderId="4" xfId="3" applyFont="1" applyBorder="1" applyAlignment="1">
      <alignment horizontal="center" vertical="center" wrapText="1"/>
    </xf>
    <xf numFmtId="0" fontId="5" fillId="0" borderId="10" xfId="3" applyFont="1" applyFill="1" applyBorder="1" applyAlignment="1">
      <alignment horizontal="center" vertical="center" wrapText="1"/>
    </xf>
    <xf numFmtId="0" fontId="5" fillId="0" borderId="5" xfId="3" applyFont="1" applyFill="1" applyBorder="1" applyAlignment="1">
      <alignment horizontal="center" vertical="center" wrapText="1"/>
    </xf>
    <xf numFmtId="0" fontId="5" fillId="0" borderId="8" xfId="3" applyFont="1" applyBorder="1" applyAlignment="1">
      <alignment horizontal="center" vertical="center" wrapText="1"/>
    </xf>
    <xf numFmtId="0" fontId="5" fillId="0" borderId="17" xfId="3" applyFont="1" applyFill="1" applyBorder="1" applyAlignment="1">
      <alignment horizontal="center" vertical="center" wrapText="1"/>
    </xf>
    <xf numFmtId="0" fontId="5" fillId="0" borderId="7" xfId="3" applyFont="1" applyFill="1" applyBorder="1" applyAlignment="1">
      <alignment horizontal="center" vertical="center" wrapText="1"/>
    </xf>
    <xf numFmtId="9" fontId="5" fillId="0" borderId="23" xfId="3" applyNumberFormat="1" applyFont="1" applyFill="1" applyBorder="1" applyAlignment="1">
      <alignment horizontal="center" vertical="center" wrapText="1"/>
    </xf>
    <xf numFmtId="0" fontId="5" fillId="0" borderId="24" xfId="3" applyFont="1" applyFill="1" applyBorder="1" applyAlignment="1">
      <alignment horizontal="center" vertical="center" wrapText="1"/>
    </xf>
    <xf numFmtId="0" fontId="5" fillId="0" borderId="11"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13" xfId="3" applyFont="1" applyFill="1" applyBorder="1" applyAlignment="1">
      <alignment horizontal="center" vertical="center" wrapText="1"/>
    </xf>
    <xf numFmtId="0" fontId="5" fillId="0" borderId="25" xfId="3" applyFont="1" applyFill="1" applyBorder="1" applyAlignment="1">
      <alignment horizontal="center" vertical="center" wrapText="1"/>
    </xf>
    <xf numFmtId="49" fontId="5" fillId="0" borderId="12" xfId="3" applyNumberFormat="1" applyFont="1" applyBorder="1" applyAlignment="1">
      <alignment horizontal="center" vertical="center" wrapText="1"/>
    </xf>
    <xf numFmtId="0" fontId="5" fillId="0" borderId="13" xfId="3" applyFont="1" applyBorder="1" applyAlignment="1">
      <alignment horizontal="center" vertical="center" wrapText="1"/>
    </xf>
    <xf numFmtId="0" fontId="5" fillId="0" borderId="0" xfId="3" applyFont="1" applyBorder="1" applyAlignment="1">
      <alignment horizontal="center" vertical="center"/>
    </xf>
    <xf numFmtId="0" fontId="5" fillId="0" borderId="23" xfId="3" applyFont="1" applyBorder="1" applyAlignment="1">
      <alignment horizontal="center" vertical="center" wrapText="1"/>
    </xf>
    <xf numFmtId="0" fontId="5" fillId="0" borderId="17" xfId="3" applyFont="1" applyBorder="1" applyAlignment="1">
      <alignment horizontal="center" vertical="center" wrapText="1"/>
    </xf>
    <xf numFmtId="0" fontId="5" fillId="0" borderId="26" xfId="3" applyFont="1" applyFill="1" applyBorder="1" applyAlignment="1">
      <alignment horizontal="center" vertical="center" shrinkToFit="1"/>
    </xf>
    <xf numFmtId="0" fontId="16" fillId="0" borderId="0" xfId="4" applyFont="1" applyAlignment="1">
      <alignment vertical="center"/>
    </xf>
    <xf numFmtId="0" fontId="12" fillId="0" borderId="0" xfId="0" applyFont="1" applyAlignment="1">
      <alignment vertical="center"/>
    </xf>
    <xf numFmtId="0" fontId="8" fillId="0" borderId="0" xfId="0" applyFont="1" applyAlignment="1">
      <alignment vertical="center"/>
    </xf>
    <xf numFmtId="0" fontId="12" fillId="0" borderId="0" xfId="4" applyFont="1" applyAlignment="1">
      <alignment vertical="center"/>
    </xf>
    <xf numFmtId="0" fontId="12" fillId="0" borderId="0" xfId="0" applyFont="1">
      <alignment vertical="center"/>
    </xf>
    <xf numFmtId="179" fontId="31" fillId="0" borderId="16" xfId="2" applyNumberFormat="1" applyFont="1" applyFill="1" applyBorder="1" applyAlignment="1" applyProtection="1">
      <alignment vertical="center"/>
      <protection locked="0"/>
    </xf>
    <xf numFmtId="179" fontId="31" fillId="0" borderId="15" xfId="2" applyNumberFormat="1" applyFont="1" applyFill="1" applyBorder="1" applyAlignment="1" applyProtection="1">
      <alignment horizontal="right" vertical="center"/>
      <protection locked="0"/>
    </xf>
    <xf numFmtId="179" fontId="5" fillId="5" borderId="14" xfId="2" applyNumberFormat="1" applyFont="1" applyFill="1" applyBorder="1" applyAlignment="1">
      <alignment horizontal="right" vertical="center"/>
    </xf>
    <xf numFmtId="179" fontId="5" fillId="5" borderId="15" xfId="2" applyNumberFormat="1" applyFont="1" applyFill="1" applyBorder="1" applyAlignment="1">
      <alignment horizontal="right" vertical="center"/>
    </xf>
    <xf numFmtId="179" fontId="5" fillId="5" borderId="17" xfId="2" applyNumberFormat="1" applyFont="1" applyFill="1" applyBorder="1" applyAlignment="1">
      <alignment horizontal="right" vertical="center"/>
    </xf>
    <xf numFmtId="179" fontId="31" fillId="5" borderId="15" xfId="2" applyNumberFormat="1" applyFont="1" applyFill="1" applyBorder="1" applyAlignment="1">
      <alignment horizontal="right" vertical="center"/>
    </xf>
    <xf numFmtId="179" fontId="31" fillId="0" borderId="15" xfId="2" applyNumberFormat="1" applyFont="1" applyFill="1" applyBorder="1" applyAlignment="1">
      <alignment horizontal="right" vertical="center"/>
    </xf>
    <xf numFmtId="178" fontId="32" fillId="0" borderId="15" xfId="3" applyNumberFormat="1" applyFont="1" applyBorder="1" applyAlignment="1" applyProtection="1">
      <alignment vertical="center"/>
      <protection locked="0"/>
    </xf>
    <xf numFmtId="178" fontId="32" fillId="0" borderId="21" xfId="2" applyNumberFormat="1" applyFont="1" applyFill="1" applyBorder="1" applyAlignment="1">
      <alignment horizontal="right" vertical="center"/>
    </xf>
    <xf numFmtId="178" fontId="32" fillId="2" borderId="15" xfId="3" applyNumberFormat="1" applyFont="1" applyFill="1" applyBorder="1" applyAlignment="1">
      <alignment vertical="center"/>
    </xf>
    <xf numFmtId="178" fontId="32" fillId="0" borderId="20" xfId="3" applyNumberFormat="1" applyFont="1" applyFill="1" applyBorder="1" applyAlignment="1">
      <alignment horizontal="right" vertical="center"/>
    </xf>
    <xf numFmtId="178" fontId="32" fillId="0" borderId="15" xfId="3" applyNumberFormat="1" applyFont="1" applyFill="1" applyBorder="1" applyAlignment="1" applyProtection="1">
      <alignment vertical="center"/>
      <protection locked="0"/>
    </xf>
    <xf numFmtId="179" fontId="32" fillId="5" borderId="15" xfId="2" applyNumberFormat="1" applyFont="1" applyFill="1" applyBorder="1" applyAlignment="1">
      <alignment horizontal="right" vertical="center"/>
    </xf>
    <xf numFmtId="179" fontId="32" fillId="5" borderId="17" xfId="2" applyNumberFormat="1" applyFont="1" applyFill="1" applyBorder="1" applyAlignment="1">
      <alignment horizontal="right" vertical="center"/>
    </xf>
    <xf numFmtId="180" fontId="32" fillId="0" borderId="20" xfId="3" applyNumberFormat="1" applyFont="1" applyFill="1" applyBorder="1" applyAlignment="1">
      <alignment horizontal="right" vertical="center"/>
    </xf>
    <xf numFmtId="178" fontId="32" fillId="0" borderId="14" xfId="2" applyNumberFormat="1" applyFont="1" applyBorder="1" applyAlignment="1" applyProtection="1">
      <alignment vertical="center"/>
      <protection locked="0"/>
    </xf>
    <xf numFmtId="49" fontId="5" fillId="0" borderId="0" xfId="3" quotePrefix="1" applyNumberFormat="1" applyFont="1" applyAlignment="1">
      <alignment vertical="center"/>
    </xf>
    <xf numFmtId="0" fontId="5" fillId="0" borderId="78" xfId="3" applyFont="1" applyBorder="1" applyAlignment="1">
      <alignment horizontal="center" vertical="center"/>
    </xf>
    <xf numFmtId="180" fontId="5" fillId="0" borderId="30" xfId="1" applyNumberFormat="1" applyFont="1" applyFill="1" applyBorder="1" applyAlignment="1">
      <alignment vertical="center"/>
    </xf>
    <xf numFmtId="0" fontId="5" fillId="0" borderId="0" xfId="3" applyFont="1" applyBorder="1" applyAlignment="1">
      <alignment horizontal="left" vertical="center"/>
    </xf>
    <xf numFmtId="0" fontId="5" fillId="0" borderId="0" xfId="3" applyFont="1" applyBorder="1" applyAlignment="1">
      <alignment horizontal="center" vertical="center" wrapText="1"/>
    </xf>
    <xf numFmtId="0" fontId="5" fillId="0" borderId="24" xfId="3" applyFont="1" applyBorder="1" applyAlignment="1">
      <alignment horizontal="center" vertical="center" wrapText="1"/>
    </xf>
    <xf numFmtId="0" fontId="5" fillId="0" borderId="1" xfId="3" applyFont="1" applyBorder="1" applyAlignment="1">
      <alignment horizontal="center" vertical="center" wrapText="1"/>
    </xf>
    <xf numFmtId="179" fontId="5" fillId="0" borderId="35" xfId="2" applyNumberFormat="1" applyFont="1" applyFill="1" applyBorder="1" applyAlignment="1">
      <alignment horizontal="right" vertical="center"/>
    </xf>
    <xf numFmtId="179" fontId="5" fillId="0" borderId="21" xfId="2" applyNumberFormat="1" applyFont="1" applyFill="1" applyBorder="1" applyAlignment="1">
      <alignment horizontal="right" vertical="center"/>
    </xf>
    <xf numFmtId="0" fontId="5" fillId="0" borderId="2" xfId="3" applyFont="1" applyBorder="1" applyAlignment="1">
      <alignment horizontal="center" vertical="center"/>
    </xf>
    <xf numFmtId="0" fontId="5" fillId="0" borderId="4" xfId="3" applyFont="1" applyBorder="1" applyAlignment="1">
      <alignment horizontal="left" vertical="center"/>
    </xf>
    <xf numFmtId="178" fontId="5" fillId="0" borderId="28" xfId="2" applyNumberFormat="1" applyFont="1" applyFill="1" applyBorder="1" applyAlignment="1">
      <alignment horizontal="right" vertical="center"/>
    </xf>
    <xf numFmtId="178" fontId="5" fillId="0" borderId="79" xfId="2" applyNumberFormat="1" applyFont="1" applyFill="1" applyBorder="1" applyAlignment="1">
      <alignment horizontal="right" vertical="center"/>
    </xf>
    <xf numFmtId="178" fontId="5" fillId="0" borderId="18" xfId="2" applyNumberFormat="1" applyFont="1" applyFill="1" applyBorder="1" applyAlignment="1">
      <alignment horizontal="right" vertical="center"/>
    </xf>
    <xf numFmtId="0" fontId="33" fillId="0" borderId="0" xfId="0" applyFont="1" applyAlignment="1">
      <alignment horizontal="right" vertical="center"/>
    </xf>
    <xf numFmtId="177" fontId="5" fillId="0" borderId="29" xfId="3" applyNumberFormat="1" applyFont="1" applyBorder="1" applyAlignment="1">
      <alignment horizontal="center" vertical="center"/>
    </xf>
    <xf numFmtId="178" fontId="32" fillId="0" borderId="14" xfId="3" applyNumberFormat="1" applyFont="1" applyBorder="1" applyAlignment="1" applyProtection="1">
      <alignment vertical="center"/>
      <protection locked="0"/>
    </xf>
    <xf numFmtId="178" fontId="32" fillId="0" borderId="19" xfId="2" applyNumberFormat="1" applyFont="1" applyFill="1" applyBorder="1" applyAlignment="1">
      <alignment horizontal="right" vertical="center"/>
    </xf>
    <xf numFmtId="176" fontId="11" fillId="0" borderId="0" xfId="3" applyNumberFormat="1" applyFont="1" applyAlignment="1">
      <alignment vertical="center"/>
    </xf>
    <xf numFmtId="0" fontId="8" fillId="0" borderId="17" xfId="3" applyFont="1" applyBorder="1" applyAlignment="1">
      <alignment vertical="center"/>
    </xf>
    <xf numFmtId="176" fontId="5" fillId="0" borderId="15" xfId="3" applyNumberFormat="1" applyFont="1" applyBorder="1" applyAlignment="1">
      <alignment vertical="center"/>
    </xf>
    <xf numFmtId="0" fontId="3" fillId="0" borderId="0" xfId="4" applyFont="1">
      <alignment vertical="center"/>
    </xf>
    <xf numFmtId="0" fontId="3" fillId="0" borderId="0" xfId="4" applyFont="1" applyAlignment="1">
      <alignment horizontal="right" vertical="center"/>
    </xf>
    <xf numFmtId="180" fontId="3" fillId="0" borderId="0" xfId="1" applyNumberFormat="1" applyFont="1">
      <alignment vertical="center"/>
    </xf>
    <xf numFmtId="0" fontId="10" fillId="0" borderId="0" xfId="3" applyFont="1" applyBorder="1" applyAlignment="1">
      <alignment horizontal="center" vertical="center"/>
    </xf>
    <xf numFmtId="178" fontId="5" fillId="0" borderId="81" xfId="3" applyNumberFormat="1" applyFont="1" applyFill="1" applyBorder="1" applyAlignment="1">
      <alignment vertical="center"/>
    </xf>
    <xf numFmtId="179" fontId="5" fillId="0" borderId="82" xfId="3" applyNumberFormat="1" applyFont="1" applyFill="1" applyBorder="1" applyAlignment="1">
      <alignment horizontal="center" vertical="center"/>
    </xf>
    <xf numFmtId="179" fontId="5" fillId="0" borderId="83" xfId="3" applyNumberFormat="1" applyFont="1" applyFill="1" applyBorder="1" applyAlignment="1">
      <alignment horizontal="center" vertical="center"/>
    </xf>
    <xf numFmtId="179" fontId="5" fillId="0" borderId="83" xfId="3" applyNumberFormat="1" applyFont="1" applyFill="1" applyBorder="1" applyAlignment="1">
      <alignment vertical="center"/>
    </xf>
    <xf numFmtId="179" fontId="5" fillId="0" borderId="82" xfId="2" applyNumberFormat="1" applyFont="1" applyFill="1" applyBorder="1" applyAlignment="1">
      <alignment horizontal="right" vertical="center"/>
    </xf>
    <xf numFmtId="179" fontId="5" fillId="0" borderId="83" xfId="3" applyNumberFormat="1" applyFont="1" applyFill="1" applyBorder="1" applyAlignment="1">
      <alignment horizontal="right" vertical="center"/>
    </xf>
    <xf numFmtId="179" fontId="5" fillId="0" borderId="82" xfId="3" applyNumberFormat="1" applyFont="1" applyFill="1" applyBorder="1" applyAlignment="1">
      <alignment horizontal="right" vertical="center"/>
    </xf>
    <xf numFmtId="179" fontId="5" fillId="0" borderId="85" xfId="2" applyNumberFormat="1" applyFont="1" applyFill="1" applyBorder="1" applyAlignment="1">
      <alignment horizontal="right" vertical="center"/>
    </xf>
    <xf numFmtId="181" fontId="17" fillId="0" borderId="0" xfId="0" applyNumberFormat="1" applyFont="1" applyFill="1">
      <alignment vertical="center"/>
    </xf>
    <xf numFmtId="181" fontId="0" fillId="0" borderId="0" xfId="0" applyNumberFormat="1" applyFill="1">
      <alignment vertical="center"/>
    </xf>
    <xf numFmtId="0" fontId="38" fillId="0" borderId="0" xfId="0" applyFont="1" applyAlignment="1"/>
    <xf numFmtId="0" fontId="5" fillId="0" borderId="34" xfId="4" applyFont="1" applyBorder="1" applyAlignment="1">
      <alignment horizontal="center" vertical="center"/>
    </xf>
    <xf numFmtId="0" fontId="21" fillId="0" borderId="0" xfId="0" applyFont="1" applyAlignment="1">
      <alignment horizontal="center" vertical="center"/>
    </xf>
    <xf numFmtId="0" fontId="6" fillId="0" borderId="0" xfId="3" applyFont="1" applyAlignment="1">
      <alignment vertical="top" wrapText="1"/>
    </xf>
    <xf numFmtId="181" fontId="28" fillId="0" borderId="0" xfId="0" applyNumberFormat="1" applyFont="1" applyFill="1">
      <alignment vertical="center"/>
    </xf>
    <xf numFmtId="0" fontId="6" fillId="0" borderId="0" xfId="3" applyFont="1" applyAlignment="1">
      <alignment vertical="center" wrapText="1"/>
    </xf>
    <xf numFmtId="0" fontId="0" fillId="0" borderId="0" xfId="0" applyFill="1">
      <alignment vertical="center"/>
    </xf>
    <xf numFmtId="181" fontId="17" fillId="6" borderId="0" xfId="0" applyNumberFormat="1" applyFont="1" applyFill="1">
      <alignment vertical="center"/>
    </xf>
    <xf numFmtId="181" fontId="0" fillId="6" borderId="0" xfId="0" applyNumberFormat="1" applyFill="1">
      <alignment vertical="center"/>
    </xf>
    <xf numFmtId="181" fontId="0" fillId="3" borderId="0" xfId="0" applyNumberFormat="1" applyFill="1">
      <alignment vertical="center"/>
    </xf>
    <xf numFmtId="183" fontId="0" fillId="0" borderId="0" xfId="0" applyNumberFormat="1">
      <alignment vertical="center"/>
    </xf>
    <xf numFmtId="176" fontId="5" fillId="5" borderId="15" xfId="3" applyNumberFormat="1" applyFont="1" applyFill="1" applyBorder="1" applyAlignment="1" applyProtection="1">
      <alignment vertical="center"/>
      <protection locked="0"/>
    </xf>
    <xf numFmtId="178" fontId="5" fillId="0" borderId="86" xfId="2" applyNumberFormat="1" applyFont="1" applyFill="1" applyBorder="1" applyAlignment="1">
      <alignment horizontal="right" vertical="center"/>
    </xf>
    <xf numFmtId="178" fontId="5" fillId="0" borderId="29" xfId="2" applyNumberFormat="1" applyFont="1" applyFill="1" applyBorder="1" applyAlignment="1">
      <alignment horizontal="right" vertical="center"/>
    </xf>
    <xf numFmtId="0" fontId="10" fillId="0" borderId="0" xfId="3" applyFont="1" applyBorder="1" applyAlignment="1">
      <alignment horizontal="center" vertical="center"/>
    </xf>
    <xf numFmtId="0" fontId="11" fillId="0" borderId="15" xfId="3" applyFont="1" applyBorder="1" applyAlignment="1">
      <alignment horizontal="center" vertical="center" wrapText="1"/>
    </xf>
    <xf numFmtId="0" fontId="8" fillId="0" borderId="87" xfId="3" applyFont="1" applyBorder="1" applyAlignment="1">
      <alignment vertical="center"/>
    </xf>
    <xf numFmtId="178" fontId="8" fillId="0" borderId="88" xfId="3" applyNumberFormat="1" applyFont="1" applyBorder="1" applyAlignment="1">
      <alignment vertical="center"/>
    </xf>
    <xf numFmtId="176" fontId="5" fillId="2" borderId="15" xfId="3" applyNumberFormat="1" applyFont="1" applyFill="1" applyBorder="1" applyAlignment="1">
      <alignment vertical="center"/>
    </xf>
    <xf numFmtId="179" fontId="5" fillId="0" borderId="17" xfId="2" applyNumberFormat="1" applyFont="1" applyFill="1" applyBorder="1" applyAlignment="1">
      <alignment horizontal="right" vertical="center"/>
    </xf>
    <xf numFmtId="179" fontId="5" fillId="2" borderId="15" xfId="2" applyNumberFormat="1" applyFont="1" applyFill="1" applyBorder="1" applyAlignment="1">
      <alignment horizontal="right" vertical="center"/>
    </xf>
    <xf numFmtId="179" fontId="32" fillId="2" borderId="15" xfId="2" applyNumberFormat="1" applyFont="1" applyFill="1" applyBorder="1" applyAlignment="1">
      <alignment horizontal="right" vertical="center"/>
    </xf>
    <xf numFmtId="178" fontId="32" fillId="2" borderId="14" xfId="3" applyNumberFormat="1" applyFont="1" applyFill="1" applyBorder="1" applyAlignment="1" applyProtection="1">
      <alignment vertical="center"/>
      <protection locked="0"/>
    </xf>
    <xf numFmtId="179" fontId="31" fillId="2" borderId="15" xfId="2" applyNumberFormat="1" applyFont="1" applyFill="1" applyBorder="1" applyAlignment="1" applyProtection="1">
      <alignment horizontal="right" vertical="center"/>
      <protection locked="0"/>
    </xf>
    <xf numFmtId="178" fontId="32" fillId="2" borderId="15" xfId="3" applyNumberFormat="1" applyFont="1" applyFill="1" applyBorder="1" applyAlignment="1" applyProtection="1">
      <alignment vertical="center"/>
    </xf>
    <xf numFmtId="178" fontId="32" fillId="2" borderId="15" xfId="3" applyNumberFormat="1" applyFont="1" applyFill="1" applyBorder="1" applyAlignment="1" applyProtection="1">
      <alignment vertical="center"/>
      <protection locked="0"/>
    </xf>
    <xf numFmtId="179" fontId="31" fillId="2" borderId="15" xfId="2" applyNumberFormat="1" applyFont="1" applyFill="1" applyBorder="1" applyAlignment="1">
      <alignment horizontal="right" vertical="center"/>
    </xf>
    <xf numFmtId="178" fontId="5" fillId="0" borderId="14" xfId="2" applyNumberFormat="1" applyFont="1" applyFill="1" applyBorder="1" applyAlignment="1">
      <alignment horizontal="right" vertical="center"/>
    </xf>
    <xf numFmtId="178" fontId="32" fillId="0" borderId="15" xfId="2" applyNumberFormat="1" applyFont="1" applyFill="1" applyBorder="1" applyAlignment="1">
      <alignment horizontal="right" vertical="center"/>
    </xf>
    <xf numFmtId="0" fontId="20" fillId="0" borderId="89" xfId="0" applyFont="1" applyBorder="1">
      <alignment vertical="center"/>
    </xf>
    <xf numFmtId="0" fontId="20" fillId="0" borderId="49" xfId="0" applyFont="1" applyBorder="1">
      <alignment vertical="center"/>
    </xf>
    <xf numFmtId="0" fontId="20" fillId="0" borderId="49" xfId="0" applyFont="1" applyBorder="1" applyAlignment="1">
      <alignment horizontal="center" vertical="center"/>
    </xf>
    <xf numFmtId="0" fontId="20" fillId="0" borderId="50" xfId="0" applyFont="1" applyBorder="1" applyAlignment="1">
      <alignment horizontal="center" vertical="center"/>
    </xf>
    <xf numFmtId="0" fontId="20" fillId="0" borderId="90" xfId="0" applyFont="1" applyBorder="1">
      <alignment vertical="center"/>
    </xf>
    <xf numFmtId="0" fontId="20" fillId="0" borderId="51" xfId="0" applyFont="1" applyBorder="1">
      <alignment vertical="center"/>
    </xf>
    <xf numFmtId="0" fontId="20" fillId="0" borderId="51" xfId="0" applyFont="1" applyBorder="1" applyAlignment="1">
      <alignment horizontal="center" vertical="center"/>
    </xf>
    <xf numFmtId="0" fontId="20" fillId="0" borderId="52" xfId="0" applyFont="1" applyBorder="1" applyAlignment="1">
      <alignment horizontal="center" vertical="center"/>
    </xf>
    <xf numFmtId="0" fontId="20" fillId="0" borderId="52" xfId="0" applyFont="1" applyBorder="1">
      <alignment vertical="center"/>
    </xf>
    <xf numFmtId="0" fontId="20" fillId="0" borderId="91" xfId="0" applyFont="1" applyBorder="1">
      <alignment vertical="center"/>
    </xf>
    <xf numFmtId="0" fontId="20" fillId="0" borderId="53" xfId="0" applyFont="1" applyBorder="1">
      <alignment vertical="center"/>
    </xf>
    <xf numFmtId="0" fontId="20" fillId="0" borderId="54" xfId="0" applyFont="1" applyBorder="1">
      <alignment vertical="center"/>
    </xf>
    <xf numFmtId="0" fontId="20" fillId="0" borderId="15" xfId="0" applyFont="1" applyBorder="1">
      <alignment vertical="center"/>
    </xf>
    <xf numFmtId="0" fontId="20" fillId="0" borderId="15" xfId="0" applyFont="1" applyBorder="1" applyAlignment="1">
      <alignment horizontal="center" vertical="center"/>
    </xf>
    <xf numFmtId="0" fontId="24" fillId="0" borderId="15" xfId="0" applyFont="1" applyBorder="1" applyAlignment="1">
      <alignment horizontal="center" vertical="center"/>
    </xf>
    <xf numFmtId="38" fontId="21" fillId="3" borderId="15" xfId="1" applyFont="1" applyFill="1" applyBorder="1" applyAlignment="1">
      <alignment vertical="center"/>
    </xf>
    <xf numFmtId="38" fontId="20" fillId="0" borderId="15" xfId="1" applyFont="1" applyFill="1" applyBorder="1">
      <alignment vertical="center"/>
    </xf>
    <xf numFmtId="38" fontId="24" fillId="0" borderId="15" xfId="1" applyFont="1" applyFill="1" applyBorder="1">
      <alignment vertical="center"/>
    </xf>
    <xf numFmtId="38" fontId="25" fillId="0" borderId="15" xfId="1" applyFont="1" applyFill="1" applyBorder="1">
      <alignment vertical="center"/>
    </xf>
    <xf numFmtId="38" fontId="20" fillId="0" borderId="15" xfId="0" applyNumberFormat="1" applyFont="1" applyBorder="1">
      <alignment vertical="center"/>
    </xf>
    <xf numFmtId="38" fontId="20" fillId="3" borderId="15" xfId="0" applyNumberFormat="1" applyFont="1" applyFill="1" applyBorder="1">
      <alignment vertical="center"/>
    </xf>
    <xf numFmtId="38" fontId="20" fillId="0" borderId="15" xfId="0" applyNumberFormat="1" applyFont="1" applyFill="1" applyBorder="1">
      <alignment vertical="center"/>
    </xf>
    <xf numFmtId="38" fontId="24" fillId="0" borderId="15" xfId="0" applyNumberFormat="1" applyFont="1" applyFill="1" applyBorder="1">
      <alignment vertical="center"/>
    </xf>
    <xf numFmtId="38" fontId="25" fillId="0" borderId="15" xfId="0" applyNumberFormat="1" applyFont="1" applyFill="1" applyBorder="1">
      <alignment vertical="center"/>
    </xf>
    <xf numFmtId="0" fontId="24" fillId="0" borderId="15" xfId="0" applyFont="1" applyBorder="1" applyAlignment="1">
      <alignment horizontal="center" vertical="center" wrapText="1"/>
    </xf>
    <xf numFmtId="38" fontId="21" fillId="0" borderId="15" xfId="0" applyNumberFormat="1" applyFont="1" applyBorder="1">
      <alignment vertical="center"/>
    </xf>
    <xf numFmtId="38" fontId="22" fillId="0" borderId="15" xfId="0" applyNumberFormat="1" applyFont="1" applyBorder="1">
      <alignment vertical="center"/>
    </xf>
    <xf numFmtId="0" fontId="5" fillId="0" borderId="4"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0" xfId="3" applyFont="1" applyBorder="1" applyAlignment="1">
      <alignment horizontal="center" vertical="center"/>
    </xf>
    <xf numFmtId="178" fontId="5" fillId="0" borderId="8" xfId="2" applyNumberFormat="1" applyFont="1" applyFill="1" applyBorder="1" applyAlignment="1">
      <alignment horizontal="right" vertical="center"/>
    </xf>
    <xf numFmtId="178" fontId="5" fillId="0" borderId="14" xfId="2" applyNumberFormat="1" applyFont="1" applyBorder="1" applyAlignment="1" applyProtection="1">
      <alignment vertical="center"/>
      <protection locked="0"/>
    </xf>
    <xf numFmtId="179" fontId="5" fillId="0" borderId="16" xfId="2" applyNumberFormat="1" applyFont="1" applyFill="1" applyBorder="1" applyAlignment="1" applyProtection="1">
      <alignment vertical="center"/>
      <protection locked="0"/>
    </xf>
    <xf numFmtId="178" fontId="5" fillId="0" borderId="15" xfId="3" applyNumberFormat="1" applyFont="1" applyFill="1" applyBorder="1" applyAlignment="1" applyProtection="1">
      <alignment vertical="center"/>
      <protection locked="0"/>
    </xf>
    <xf numFmtId="178" fontId="5" fillId="0" borderId="15" xfId="3" applyNumberFormat="1" applyFont="1" applyBorder="1" applyAlignment="1" applyProtection="1">
      <alignment vertical="center"/>
      <protection locked="0"/>
    </xf>
    <xf numFmtId="179" fontId="5" fillId="0" borderId="15" xfId="2" applyNumberFormat="1" applyFont="1" applyFill="1" applyBorder="1" applyAlignment="1" applyProtection="1">
      <alignment horizontal="right" vertical="center"/>
      <protection locked="0"/>
    </xf>
    <xf numFmtId="178" fontId="5" fillId="0" borderId="15" xfId="2" applyNumberFormat="1" applyFont="1" applyFill="1" applyBorder="1" applyAlignment="1">
      <alignment horizontal="right" vertical="center"/>
    </xf>
    <xf numFmtId="178" fontId="5" fillId="0" borderId="17" xfId="2" applyNumberFormat="1" applyFont="1" applyFill="1" applyBorder="1" applyAlignment="1">
      <alignment horizontal="right" vertical="center"/>
    </xf>
    <xf numFmtId="178" fontId="5" fillId="0" borderId="15" xfId="3" applyNumberFormat="1" applyFont="1" applyFill="1" applyBorder="1" applyAlignment="1">
      <alignment vertical="center"/>
    </xf>
    <xf numFmtId="178" fontId="5" fillId="0" borderId="81" xfId="2" applyNumberFormat="1" applyFont="1" applyFill="1" applyBorder="1" applyAlignment="1">
      <alignment horizontal="right" vertical="center"/>
    </xf>
    <xf numFmtId="180" fontId="5" fillId="0" borderId="83" xfId="3" applyNumberFormat="1" applyFont="1" applyFill="1" applyBorder="1" applyAlignment="1">
      <alignment horizontal="right" vertical="center"/>
    </xf>
    <xf numFmtId="178" fontId="5" fillId="0" borderId="83" xfId="3" applyNumberFormat="1" applyFont="1" applyFill="1" applyBorder="1" applyAlignment="1">
      <alignment horizontal="right" vertical="center"/>
    </xf>
    <xf numFmtId="178" fontId="5" fillId="0" borderId="84" xfId="2" applyNumberFormat="1" applyFont="1" applyFill="1" applyBorder="1" applyAlignment="1">
      <alignment horizontal="right" vertical="center"/>
    </xf>
    <xf numFmtId="178" fontId="5" fillId="5" borderId="14" xfId="3" applyNumberFormat="1" applyFont="1" applyFill="1" applyBorder="1" applyAlignment="1" applyProtection="1">
      <alignment vertical="center"/>
      <protection locked="0"/>
    </xf>
    <xf numFmtId="179" fontId="5" fillId="5" borderId="15" xfId="2" applyNumberFormat="1" applyFont="1" applyFill="1" applyBorder="1" applyAlignment="1" applyProtection="1">
      <alignment horizontal="right" vertical="center"/>
      <protection locked="0"/>
    </xf>
    <xf numFmtId="178" fontId="5" fillId="5" borderId="15" xfId="3" applyNumberFormat="1" applyFont="1" applyFill="1" applyBorder="1" applyAlignment="1" applyProtection="1">
      <alignment vertical="center"/>
      <protection locked="0"/>
    </xf>
    <xf numFmtId="0" fontId="10" fillId="0" borderId="0" xfId="3" applyFont="1" applyBorder="1" applyAlignment="1">
      <alignment horizontal="center" vertical="center"/>
    </xf>
    <xf numFmtId="0" fontId="5" fillId="0" borderId="4"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0" xfId="3" applyFont="1" applyBorder="1" applyAlignment="1">
      <alignment horizontal="center" vertical="center"/>
    </xf>
    <xf numFmtId="0" fontId="7" fillId="0" borderId="0" xfId="18" applyAlignment="1">
      <alignment horizontal="right" vertical="center"/>
    </xf>
    <xf numFmtId="0" fontId="43" fillId="0" borderId="0" xfId="4" applyFont="1">
      <alignment vertical="center"/>
    </xf>
    <xf numFmtId="0" fontId="3" fillId="0" borderId="33" xfId="4" applyFont="1" applyBorder="1">
      <alignment vertical="center"/>
    </xf>
    <xf numFmtId="0" fontId="44" fillId="0" borderId="33" xfId="4" applyFont="1" applyBorder="1">
      <alignment vertical="center"/>
    </xf>
    <xf numFmtId="0" fontId="44" fillId="0" borderId="0" xfId="4" applyFont="1">
      <alignment vertical="center"/>
    </xf>
    <xf numFmtId="0" fontId="3" fillId="7" borderId="8" xfId="4" applyFont="1" applyFill="1" applyBorder="1" applyAlignment="1">
      <alignment horizontal="center" vertical="center"/>
    </xf>
    <xf numFmtId="0" fontId="3" fillId="8" borderId="17" xfId="4" applyFont="1" applyFill="1" applyBorder="1" applyAlignment="1">
      <alignment horizontal="center" vertical="center"/>
    </xf>
    <xf numFmtId="0" fontId="3" fillId="0" borderId="17" xfId="4" applyFont="1" applyBorder="1" applyAlignment="1">
      <alignment horizontal="center" vertical="center"/>
    </xf>
    <xf numFmtId="0" fontId="3" fillId="0" borderId="92" xfId="4" applyFont="1" applyBorder="1" applyAlignment="1">
      <alignment horizontal="center" vertical="center"/>
    </xf>
    <xf numFmtId="0" fontId="3" fillId="7" borderId="9" xfId="4" applyFont="1" applyFill="1" applyBorder="1" applyAlignment="1">
      <alignment horizontal="center" vertical="center"/>
    </xf>
    <xf numFmtId="0" fontId="3" fillId="8" borderId="23" xfId="4" applyFont="1" applyFill="1" applyBorder="1" applyAlignment="1">
      <alignment horizontal="center" vertical="center"/>
    </xf>
    <xf numFmtId="0" fontId="3" fillId="0" borderId="23" xfId="4" applyFont="1" applyBorder="1" applyAlignment="1">
      <alignment horizontal="center" vertical="center"/>
    </xf>
    <xf numFmtId="0" fontId="3" fillId="0" borderId="93" xfId="4" applyFont="1" applyBorder="1" applyAlignment="1">
      <alignment horizontal="center" vertical="center"/>
    </xf>
    <xf numFmtId="0" fontId="3" fillId="0" borderId="4" xfId="4" applyFont="1" applyBorder="1" applyAlignment="1">
      <alignment horizontal="center" vertical="center"/>
    </xf>
    <xf numFmtId="0" fontId="3" fillId="7" borderId="94" xfId="4" applyFont="1" applyFill="1" applyBorder="1" applyAlignment="1">
      <alignment horizontal="center" vertical="center" wrapText="1"/>
    </xf>
    <xf numFmtId="0" fontId="3" fillId="8" borderId="60" xfId="4" applyFont="1" applyFill="1" applyBorder="1" applyAlignment="1">
      <alignment horizontal="center" vertical="center" wrapText="1"/>
    </xf>
    <xf numFmtId="0" fontId="3" fillId="0" borderId="60" xfId="4" applyFont="1" applyBorder="1" applyAlignment="1">
      <alignment horizontal="center" vertical="center" wrapText="1"/>
    </xf>
    <xf numFmtId="0" fontId="3" fillId="0" borderId="95" xfId="4" applyFont="1" applyBorder="1" applyAlignment="1">
      <alignment horizontal="center" vertical="center" wrapText="1" shrinkToFit="1"/>
    </xf>
    <xf numFmtId="0" fontId="3" fillId="0" borderId="95" xfId="4" applyFont="1" applyBorder="1" applyAlignment="1">
      <alignment horizontal="center" vertical="center" wrapText="1"/>
    </xf>
    <xf numFmtId="0" fontId="3" fillId="0" borderId="96" xfId="4" applyFont="1" applyBorder="1" applyAlignment="1">
      <alignment horizontal="center" vertical="center" wrapText="1"/>
    </xf>
    <xf numFmtId="176" fontId="32" fillId="0" borderId="14" xfId="4" applyNumberFormat="1" applyFont="1" applyBorder="1" applyProtection="1">
      <alignment vertical="center"/>
      <protection locked="0"/>
    </xf>
    <xf numFmtId="177" fontId="31" fillId="0" borderId="15" xfId="4" applyNumberFormat="1" applyFont="1" applyBorder="1" applyProtection="1">
      <alignment vertical="center"/>
      <protection locked="0"/>
    </xf>
    <xf numFmtId="0" fontId="3" fillId="0" borderId="18" xfId="4" applyFont="1" applyBorder="1" applyAlignment="1">
      <alignment horizontal="center" vertical="center"/>
    </xf>
    <xf numFmtId="0" fontId="3" fillId="0" borderId="81" xfId="4" applyFont="1" applyBorder="1">
      <alignment vertical="center"/>
    </xf>
    <xf numFmtId="0" fontId="3" fillId="0" borderId="82" xfId="4" applyFont="1" applyBorder="1">
      <alignment vertical="center"/>
    </xf>
    <xf numFmtId="0" fontId="3" fillId="0" borderId="85" xfId="4" applyFont="1" applyBorder="1">
      <alignment vertical="center"/>
    </xf>
    <xf numFmtId="182" fontId="3" fillId="0" borderId="19" xfId="4" applyNumberFormat="1" applyFont="1" applyBorder="1">
      <alignment vertical="center"/>
    </xf>
    <xf numFmtId="0" fontId="3" fillId="0" borderId="0" xfId="4" applyFont="1" applyAlignment="1">
      <alignment horizontal="center" vertical="center"/>
    </xf>
    <xf numFmtId="0" fontId="3" fillId="0" borderId="37" xfId="4" applyFont="1" applyBorder="1">
      <alignment vertical="center"/>
    </xf>
    <xf numFmtId="0" fontId="15" fillId="0" borderId="0" xfId="4" applyFont="1">
      <alignment vertical="center"/>
    </xf>
    <xf numFmtId="0" fontId="15" fillId="0" borderId="0" xfId="4" applyFont="1" applyAlignment="1">
      <alignment horizontal="left" vertical="center" wrapText="1"/>
    </xf>
    <xf numFmtId="176" fontId="3" fillId="0" borderId="0" xfId="4" applyNumberFormat="1" applyFont="1">
      <alignment vertical="center"/>
    </xf>
    <xf numFmtId="0" fontId="5" fillId="0" borderId="0" xfId="3" applyFont="1" applyBorder="1" applyAlignment="1">
      <alignment vertical="center"/>
    </xf>
    <xf numFmtId="0" fontId="3" fillId="0" borderId="15" xfId="4" applyFont="1" applyBorder="1" applyAlignment="1">
      <alignment horizontal="center" vertical="center"/>
    </xf>
    <xf numFmtId="0" fontId="3" fillId="0" borderId="15" xfId="4" applyFont="1" applyBorder="1" applyAlignment="1">
      <alignment horizontal="center" vertical="center" wrapText="1"/>
    </xf>
    <xf numFmtId="0" fontId="5" fillId="0" borderId="15" xfId="4" applyFont="1" applyBorder="1">
      <alignment vertical="center"/>
    </xf>
    <xf numFmtId="176" fontId="5" fillId="0" borderId="15" xfId="4" applyNumberFormat="1" applyFont="1" applyBorder="1" applyProtection="1">
      <alignment vertical="center"/>
      <protection locked="0"/>
    </xf>
    <xf numFmtId="182" fontId="3" fillId="0" borderId="99" xfId="4" applyNumberFormat="1" applyFont="1" applyBorder="1">
      <alignment vertical="center"/>
    </xf>
    <xf numFmtId="182" fontId="3" fillId="0" borderId="15" xfId="4" applyNumberFormat="1" applyFont="1" applyBorder="1">
      <alignment vertical="center"/>
    </xf>
    <xf numFmtId="176" fontId="45" fillId="0" borderId="0" xfId="4" applyNumberFormat="1" applyFont="1" applyAlignment="1">
      <alignment horizontal="center" vertical="center"/>
    </xf>
    <xf numFmtId="0" fontId="3" fillId="0" borderId="0" xfId="4" applyFont="1" applyAlignment="1">
      <alignment vertical="center" shrinkToFit="1"/>
    </xf>
    <xf numFmtId="176" fontId="3" fillId="0" borderId="0" xfId="4" applyNumberFormat="1" applyFont="1" applyAlignment="1">
      <alignment horizontal="center" vertical="center"/>
    </xf>
    <xf numFmtId="0" fontId="15" fillId="0" borderId="0" xfId="4" applyFont="1" applyAlignment="1">
      <alignment horizontal="left" vertical="center"/>
    </xf>
    <xf numFmtId="0" fontId="6" fillId="0" borderId="0" xfId="4" applyFont="1" applyAlignment="1">
      <alignment horizontal="left" vertical="center" wrapText="1"/>
    </xf>
    <xf numFmtId="0" fontId="15" fillId="0" borderId="0" xfId="4" applyFont="1" applyFill="1" applyAlignment="1">
      <alignment horizontal="left" vertical="center"/>
    </xf>
    <xf numFmtId="0" fontId="3" fillId="0" borderId="40" xfId="4" applyFont="1" applyBorder="1" applyAlignment="1">
      <alignment horizontal="center" vertical="center"/>
    </xf>
    <xf numFmtId="0" fontId="3" fillId="0" borderId="34" xfId="4" applyFont="1" applyBorder="1" applyAlignment="1">
      <alignment horizontal="center" vertical="center"/>
    </xf>
    <xf numFmtId="0" fontId="3" fillId="0" borderId="47" xfId="4" applyFont="1" applyBorder="1" applyAlignment="1">
      <alignment horizontal="center" vertical="center"/>
    </xf>
    <xf numFmtId="0" fontId="3" fillId="0" borderId="43" xfId="4" applyFont="1" applyBorder="1" applyAlignment="1">
      <alignment horizontal="center" vertical="center"/>
    </xf>
    <xf numFmtId="0" fontId="3" fillId="0" borderId="44" xfId="4" applyFont="1" applyBorder="1" applyAlignment="1">
      <alignment horizontal="center" vertical="center"/>
    </xf>
    <xf numFmtId="0" fontId="3" fillId="0" borderId="2" xfId="4" applyFont="1" applyBorder="1" applyAlignment="1">
      <alignment horizontal="center" vertical="center"/>
    </xf>
    <xf numFmtId="0" fontId="3" fillId="0" borderId="4" xfId="4" applyFont="1" applyBorder="1" applyAlignment="1">
      <alignment horizontal="center" vertical="center"/>
    </xf>
    <xf numFmtId="0" fontId="3" fillId="0" borderId="0" xfId="4" applyFont="1" applyAlignment="1">
      <alignment horizontal="center" vertical="center"/>
    </xf>
    <xf numFmtId="0" fontId="3" fillId="0" borderId="76" xfId="4" applyFont="1" applyBorder="1" applyAlignment="1">
      <alignment horizontal="center" vertical="center" wrapText="1"/>
    </xf>
    <xf numFmtId="0" fontId="3" fillId="0" borderId="16" xfId="4" applyFont="1" applyBorder="1" applyAlignment="1">
      <alignment horizontal="center" vertical="center" wrapText="1"/>
    </xf>
    <xf numFmtId="0" fontId="12" fillId="0" borderId="0" xfId="4" applyFont="1" applyAlignment="1">
      <alignment horizontal="left" vertical="center" shrinkToFit="1"/>
    </xf>
    <xf numFmtId="0" fontId="5" fillId="0" borderId="2" xfId="3" applyFont="1" applyBorder="1" applyAlignment="1">
      <alignment horizontal="center" vertical="center" wrapText="1"/>
    </xf>
    <xf numFmtId="0" fontId="5" fillId="0" borderId="4"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40" xfId="3" applyFont="1" applyBorder="1" applyAlignment="1">
      <alignment horizontal="center" vertical="center"/>
    </xf>
    <xf numFmtId="0" fontId="5" fillId="0" borderId="38" xfId="3" applyFont="1" applyBorder="1" applyAlignment="1">
      <alignment horizontal="center" vertical="center"/>
    </xf>
    <xf numFmtId="0" fontId="5" fillId="0" borderId="76" xfId="3" applyFont="1" applyBorder="1" applyAlignment="1">
      <alignment horizontal="center" vertical="center"/>
    </xf>
    <xf numFmtId="0" fontId="5" fillId="0" borderId="35" xfId="3" applyFont="1" applyBorder="1" applyAlignment="1">
      <alignment horizontal="center" vertical="center"/>
    </xf>
    <xf numFmtId="0" fontId="5" fillId="0" borderId="16" xfId="3" applyFont="1" applyBorder="1" applyAlignment="1">
      <alignment horizontal="center" vertical="center"/>
    </xf>
    <xf numFmtId="0" fontId="5" fillId="0" borderId="34" xfId="3" applyFont="1" applyBorder="1" applyAlignment="1">
      <alignment horizontal="center" vertical="center"/>
    </xf>
    <xf numFmtId="0" fontId="10" fillId="0" borderId="0" xfId="3" applyFont="1" applyBorder="1" applyAlignment="1">
      <alignment horizontal="center" vertical="center"/>
    </xf>
    <xf numFmtId="0" fontId="12" fillId="0" borderId="33" xfId="3" applyFont="1" applyBorder="1" applyAlignment="1">
      <alignment horizontal="left" vertical="center"/>
    </xf>
    <xf numFmtId="0" fontId="34" fillId="0" borderId="31" xfId="3" applyFont="1" applyFill="1" applyBorder="1" applyAlignment="1">
      <alignment horizontal="center" vertical="center" shrinkToFit="1"/>
    </xf>
    <xf numFmtId="0" fontId="34" fillId="0" borderId="80" xfId="3" applyFont="1" applyFill="1" applyBorder="1" applyAlignment="1">
      <alignment horizontal="center" vertical="center" shrinkToFit="1"/>
    </xf>
    <xf numFmtId="0" fontId="5" fillId="0" borderId="5" xfId="3" applyFont="1" applyBorder="1" applyAlignment="1">
      <alignment horizontal="center" vertical="center"/>
    </xf>
    <xf numFmtId="0" fontId="5" fillId="0" borderId="36" xfId="3" applyFont="1" applyBorder="1" applyAlignment="1">
      <alignment horizontal="center" vertical="center"/>
    </xf>
    <xf numFmtId="0" fontId="5" fillId="0" borderId="10" xfId="3" applyFont="1" applyBorder="1" applyAlignment="1">
      <alignment horizontal="center" vertical="center"/>
    </xf>
    <xf numFmtId="0" fontId="5" fillId="0" borderId="6" xfId="3" applyFont="1" applyBorder="1" applyAlignment="1">
      <alignment horizontal="center" vertical="center"/>
    </xf>
    <xf numFmtId="0" fontId="5" fillId="0" borderId="33" xfId="3" applyFont="1" applyBorder="1" applyAlignment="1">
      <alignment horizontal="center" vertical="center"/>
    </xf>
    <xf numFmtId="0" fontId="5" fillId="0" borderId="27" xfId="3" applyFont="1" applyBorder="1" applyAlignment="1">
      <alignment horizontal="center" vertical="center"/>
    </xf>
    <xf numFmtId="0" fontId="5" fillId="0" borderId="3" xfId="3" applyFont="1" applyBorder="1" applyAlignment="1">
      <alignment horizontal="center" vertical="center"/>
    </xf>
    <xf numFmtId="0" fontId="5" fillId="0" borderId="37" xfId="3" applyFont="1" applyBorder="1" applyAlignment="1">
      <alignment horizontal="center" vertical="center"/>
    </xf>
    <xf numFmtId="0" fontId="5" fillId="0" borderId="41" xfId="3" applyFont="1" applyBorder="1" applyAlignment="1">
      <alignment horizontal="center" vertical="center"/>
    </xf>
    <xf numFmtId="0" fontId="5" fillId="0" borderId="32" xfId="3" applyFont="1" applyBorder="1" applyAlignment="1">
      <alignment horizontal="center" vertical="center"/>
    </xf>
    <xf numFmtId="0" fontId="5" fillId="0" borderId="0" xfId="3" applyFont="1" applyBorder="1" applyAlignment="1">
      <alignment horizontal="center" vertical="center"/>
    </xf>
    <xf numFmtId="0" fontId="5" fillId="0" borderId="77" xfId="3" applyFont="1" applyBorder="1" applyAlignment="1">
      <alignment horizontal="center" vertical="center"/>
    </xf>
    <xf numFmtId="0" fontId="5" fillId="0" borderId="39" xfId="3" applyFont="1" applyBorder="1" applyAlignment="1">
      <alignment horizontal="center" vertical="center"/>
    </xf>
    <xf numFmtId="0" fontId="5" fillId="0" borderId="42" xfId="3" applyFont="1" applyBorder="1" applyAlignment="1">
      <alignment horizontal="center" vertical="center"/>
    </xf>
    <xf numFmtId="0" fontId="11" fillId="0" borderId="76" xfId="3" applyFont="1" applyBorder="1" applyAlignment="1">
      <alignment horizontal="center" vertical="center" wrapText="1"/>
    </xf>
    <xf numFmtId="0" fontId="11" fillId="0" borderId="35" xfId="3" applyFont="1" applyBorder="1" applyAlignment="1">
      <alignment horizontal="center" vertical="center" wrapText="1"/>
    </xf>
    <xf numFmtId="0" fontId="11" fillId="0" borderId="16" xfId="3" applyFont="1" applyBorder="1" applyAlignment="1">
      <alignment horizontal="center" vertical="center" wrapText="1"/>
    </xf>
    <xf numFmtId="0" fontId="11" fillId="0" borderId="15" xfId="3" applyFont="1" applyBorder="1" applyAlignment="1">
      <alignment horizontal="center" vertical="center" wrapText="1"/>
    </xf>
    <xf numFmtId="0" fontId="19" fillId="0" borderId="0" xfId="3" applyFont="1" applyAlignment="1">
      <alignment horizontal="left" vertical="center"/>
    </xf>
    <xf numFmtId="9" fontId="3" fillId="0" borderId="15" xfId="23" applyFont="1" applyFill="1" applyBorder="1">
      <alignment vertical="center"/>
    </xf>
    <xf numFmtId="177" fontId="3" fillId="0" borderId="45" xfId="4" applyNumberFormat="1" applyFont="1" applyFill="1" applyBorder="1">
      <alignment vertical="center"/>
    </xf>
    <xf numFmtId="9" fontId="3" fillId="0" borderId="46" xfId="23" applyFont="1" applyFill="1" applyBorder="1">
      <alignment vertical="center"/>
    </xf>
    <xf numFmtId="176" fontId="3" fillId="0" borderId="97" xfId="4" applyNumberFormat="1" applyFont="1" applyFill="1" applyBorder="1">
      <alignment vertical="center"/>
    </xf>
    <xf numFmtId="0" fontId="3" fillId="0" borderId="85" xfId="4" applyFont="1" applyFill="1" applyBorder="1">
      <alignment vertical="center"/>
    </xf>
    <xf numFmtId="176" fontId="3" fillId="0" borderId="98" xfId="4" applyNumberFormat="1" applyFont="1" applyFill="1" applyBorder="1">
      <alignment vertical="center"/>
    </xf>
  </cellXfs>
  <cellStyles count="24">
    <cellStyle name="パーセント 2" xfId="10" xr:uid="{E4C71B7C-3E41-45C0-ABAD-D8E45C413AD2}"/>
    <cellStyle name="パーセント 2 2" xfId="23" xr:uid="{CBB1F88E-9BE3-4779-956D-81408D6E80EA}"/>
    <cellStyle name="桁区切り" xfId="1" builtinId="6"/>
    <cellStyle name="桁区切り 2" xfId="2" xr:uid="{00000000-0005-0000-0000-000001000000}"/>
    <cellStyle name="桁区切り 3" xfId="12" xr:uid="{013CD2B1-0C37-4DB0-919B-CE818CB3EA77}"/>
    <cellStyle name="桁区切り 4" xfId="16" xr:uid="{D2061334-F8CA-4FB6-95D8-AAE48770F7CD}"/>
    <cellStyle name="桁区切り 5" xfId="21" xr:uid="{90AB84C7-AB88-48D4-AB40-3604D3D73F33}"/>
    <cellStyle name="標準" xfId="0" builtinId="0"/>
    <cellStyle name="標準 10" xfId="17" xr:uid="{A5603E73-CAAB-45C6-8FCC-9712A740CC4E}"/>
    <cellStyle name="標準 11" xfId="22" xr:uid="{52AB6A12-8A4C-44AB-BCFB-3D7B54282702}"/>
    <cellStyle name="標準 2" xfId="3" xr:uid="{00000000-0005-0000-0000-000003000000}"/>
    <cellStyle name="標準 2 2" xfId="18" xr:uid="{D1EBE5DD-45C6-4A40-8178-5772FAE892E5}"/>
    <cellStyle name="標準 2 3" xfId="5" xr:uid="{D699ECB3-E297-4AD1-9FD1-1154EC6E746A}"/>
    <cellStyle name="標準 3" xfId="4" xr:uid="{00000000-0005-0000-0000-000004000000}"/>
    <cellStyle name="標準 3 2" xfId="6" xr:uid="{F21541BC-D922-4751-9C1C-2FD6A77791F8}"/>
    <cellStyle name="標準 4" xfId="7" xr:uid="{722F1EF7-6305-42F3-AF44-247636AF1A63}"/>
    <cellStyle name="標準 4 2" xfId="13" xr:uid="{014CE7A8-BDF7-4641-8568-F49F7DAC2824}"/>
    <cellStyle name="標準 5" xfId="8" xr:uid="{2A400EE2-097C-4FE9-A714-4EAFE574D91D}"/>
    <cellStyle name="標準 6" xfId="9" xr:uid="{036F5D3B-57E9-4528-944B-21FEA2ECB320}"/>
    <cellStyle name="標準 6 2" xfId="15" xr:uid="{A0C4A091-A29E-4A3D-AFD6-B94B2FEDC032}"/>
    <cellStyle name="標準 7" xfId="11" xr:uid="{546B336D-7B56-4374-BEF5-45C57E702AA5}"/>
    <cellStyle name="標準 8" xfId="19" xr:uid="{8973BCD3-CD56-4A33-A66C-21E29349C705}"/>
    <cellStyle name="標準 9" xfId="14" xr:uid="{A76F148B-C77B-4F6F-AA32-A0B6730CAC52}"/>
    <cellStyle name="未定義" xfId="20" xr:uid="{FBDB8F2A-754E-4E05-9A21-A976163088A7}"/>
  </cellStyles>
  <dxfs count="0"/>
  <tableStyles count="0" defaultTableStyle="TableStyleMedium9" defaultPivotStyle="PivotStyleLight16"/>
  <colors>
    <mruColors>
      <color rgb="FFDDD9C4"/>
      <color rgb="FFFFCCFF"/>
      <color rgb="FFFFCCCC"/>
      <color rgb="FFFF99FF"/>
      <color rgb="FFCCEC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0</xdr:rowOff>
    </xdr:from>
    <xdr:to>
      <xdr:col>0</xdr:col>
      <xdr:colOff>0</xdr:colOff>
      <xdr:row>12</xdr:row>
      <xdr:rowOff>0</xdr:rowOff>
    </xdr:to>
    <xdr:cxnSp macro="">
      <xdr:nvCxnSpPr>
        <xdr:cNvPr id="2065" name="AutoShape 1">
          <a:extLst>
            <a:ext uri="{FF2B5EF4-FFF2-40B4-BE49-F238E27FC236}">
              <a16:creationId xmlns:a16="http://schemas.microsoft.com/office/drawing/2014/main" id="{00000000-0008-0000-0200-000011080000}"/>
            </a:ext>
          </a:extLst>
        </xdr:cNvPr>
        <xdr:cNvCxnSpPr>
          <a:cxnSpLocks noChangeShapeType="1"/>
        </xdr:cNvCxnSpPr>
      </xdr:nvCxnSpPr>
      <xdr:spPr bwMode="auto">
        <a:xfrm>
          <a:off x="0" y="3467100"/>
          <a:ext cx="0"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xdr:row>
      <xdr:rowOff>0</xdr:rowOff>
    </xdr:from>
    <xdr:to>
      <xdr:col>0</xdr:col>
      <xdr:colOff>0</xdr:colOff>
      <xdr:row>8</xdr:row>
      <xdr:rowOff>0</xdr:rowOff>
    </xdr:to>
    <xdr:cxnSp macro="">
      <xdr:nvCxnSpPr>
        <xdr:cNvPr id="2" name="AutoShape 1">
          <a:extLst>
            <a:ext uri="{FF2B5EF4-FFF2-40B4-BE49-F238E27FC236}">
              <a16:creationId xmlns:a16="http://schemas.microsoft.com/office/drawing/2014/main" id="{4B87D05B-F6ED-46C2-A264-C57DE09F0676}"/>
            </a:ext>
          </a:extLst>
        </xdr:cNvPr>
        <xdr:cNvCxnSpPr>
          <a:cxnSpLocks noChangeShapeType="1"/>
        </xdr:cNvCxnSpPr>
      </xdr:nvCxnSpPr>
      <xdr:spPr bwMode="auto">
        <a:xfrm>
          <a:off x="0" y="2070100"/>
          <a:ext cx="0"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18</xdr:row>
      <xdr:rowOff>0</xdr:rowOff>
    </xdr:from>
    <xdr:to>
      <xdr:col>0</xdr:col>
      <xdr:colOff>0</xdr:colOff>
      <xdr:row>18</xdr:row>
      <xdr:rowOff>0</xdr:rowOff>
    </xdr:to>
    <xdr:cxnSp macro="">
      <xdr:nvCxnSpPr>
        <xdr:cNvPr id="2" name="AutoShape 1">
          <a:extLst>
            <a:ext uri="{FF2B5EF4-FFF2-40B4-BE49-F238E27FC236}">
              <a16:creationId xmlns:a16="http://schemas.microsoft.com/office/drawing/2014/main" id="{B5C16238-04E3-40EA-9AFD-C94E3ED7C895}"/>
            </a:ext>
          </a:extLst>
        </xdr:cNvPr>
        <xdr:cNvCxnSpPr>
          <a:cxnSpLocks noChangeShapeType="1"/>
        </xdr:cNvCxnSpPr>
      </xdr:nvCxnSpPr>
      <xdr:spPr bwMode="auto">
        <a:xfrm>
          <a:off x="0" y="5915025"/>
          <a:ext cx="0"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14</xdr:row>
      <xdr:rowOff>0</xdr:rowOff>
    </xdr:from>
    <xdr:to>
      <xdr:col>0</xdr:col>
      <xdr:colOff>0</xdr:colOff>
      <xdr:row>14</xdr:row>
      <xdr:rowOff>0</xdr:rowOff>
    </xdr:to>
    <xdr:cxnSp macro="">
      <xdr:nvCxnSpPr>
        <xdr:cNvPr id="2" name="AutoShape 1">
          <a:extLst>
            <a:ext uri="{FF2B5EF4-FFF2-40B4-BE49-F238E27FC236}">
              <a16:creationId xmlns:a16="http://schemas.microsoft.com/office/drawing/2014/main" id="{00000000-0008-0000-0400-000002000000}"/>
            </a:ext>
          </a:extLst>
        </xdr:cNvPr>
        <xdr:cNvCxnSpPr>
          <a:cxnSpLocks noChangeShapeType="1"/>
        </xdr:cNvCxnSpPr>
      </xdr:nvCxnSpPr>
      <xdr:spPr bwMode="auto">
        <a:xfrm>
          <a:off x="0" y="2076450"/>
          <a:ext cx="0"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18</xdr:row>
      <xdr:rowOff>0</xdr:rowOff>
    </xdr:from>
    <xdr:to>
      <xdr:col>0</xdr:col>
      <xdr:colOff>0</xdr:colOff>
      <xdr:row>18</xdr:row>
      <xdr:rowOff>0</xdr:rowOff>
    </xdr:to>
    <xdr:cxnSp macro="">
      <xdr:nvCxnSpPr>
        <xdr:cNvPr id="2" name="AutoShape 1">
          <a:extLst>
            <a:ext uri="{FF2B5EF4-FFF2-40B4-BE49-F238E27FC236}">
              <a16:creationId xmlns:a16="http://schemas.microsoft.com/office/drawing/2014/main" id="{00000000-0008-0000-0700-000002000000}"/>
            </a:ext>
          </a:extLst>
        </xdr:cNvPr>
        <xdr:cNvCxnSpPr>
          <a:cxnSpLocks noChangeShapeType="1"/>
        </xdr:cNvCxnSpPr>
      </xdr:nvCxnSpPr>
      <xdr:spPr bwMode="auto">
        <a:xfrm>
          <a:off x="0" y="3914775"/>
          <a:ext cx="0"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F952D-6EB5-4B98-9B13-658C8C6E608A}">
  <dimension ref="A1:I35"/>
  <sheetViews>
    <sheetView tabSelected="1" view="pageBreakPreview" zoomScaleNormal="100" zoomScaleSheetLayoutView="100" workbookViewId="0"/>
  </sheetViews>
  <sheetFormatPr defaultColWidth="9" defaultRowHeight="13" x14ac:dyDescent="0.2"/>
  <cols>
    <col min="1" max="1" width="13.7265625" style="175" customWidth="1"/>
    <col min="2" max="4" width="10.6328125" style="175" customWidth="1"/>
    <col min="5" max="5" width="18.90625" style="175" customWidth="1"/>
    <col min="6" max="6" width="15.6328125" style="175" customWidth="1"/>
    <col min="7" max="7" width="10.6328125" style="175" customWidth="1"/>
    <col min="8" max="8" width="15.08984375" style="175" customWidth="1"/>
    <col min="9" max="9" width="17.26953125" style="175" customWidth="1"/>
    <col min="10" max="16384" width="9" style="175"/>
  </cols>
  <sheetData>
    <row r="1" spans="1:9" x14ac:dyDescent="0.2">
      <c r="I1" s="268" t="s">
        <v>32</v>
      </c>
    </row>
    <row r="2" spans="1:9" ht="21" x14ac:dyDescent="0.2">
      <c r="D2" s="269" t="s">
        <v>167</v>
      </c>
    </row>
    <row r="4" spans="1:9" x14ac:dyDescent="0.2">
      <c r="A4" s="300" t="s">
        <v>146</v>
      </c>
      <c r="G4" s="270" t="s">
        <v>168</v>
      </c>
      <c r="H4" s="271"/>
      <c r="I4" s="270"/>
    </row>
    <row r="5" spans="1:9" x14ac:dyDescent="0.2">
      <c r="A5" s="300" t="s">
        <v>147</v>
      </c>
      <c r="H5" s="272"/>
    </row>
    <row r="6" spans="1:9" x14ac:dyDescent="0.2">
      <c r="A6" s="300" t="s">
        <v>73</v>
      </c>
      <c r="H6" s="272"/>
    </row>
    <row r="7" spans="1:9" ht="13.5" thickBot="1" x14ac:dyDescent="0.25">
      <c r="H7" s="272"/>
    </row>
    <row r="8" spans="1:9" ht="18.75" customHeight="1" x14ac:dyDescent="0.2">
      <c r="A8" s="313" t="s">
        <v>169</v>
      </c>
      <c r="B8" s="315" t="s">
        <v>170</v>
      </c>
      <c r="C8" s="316"/>
      <c r="D8" s="316"/>
      <c r="E8" s="317"/>
      <c r="F8" s="315" t="s">
        <v>171</v>
      </c>
      <c r="G8" s="316"/>
      <c r="H8" s="317"/>
      <c r="I8" s="318" t="s">
        <v>19</v>
      </c>
    </row>
    <row r="9" spans="1:9" ht="18.75" customHeight="1" x14ac:dyDescent="0.2">
      <c r="A9" s="314"/>
      <c r="B9" s="273" t="s">
        <v>172</v>
      </c>
      <c r="C9" s="274" t="s">
        <v>173</v>
      </c>
      <c r="D9" s="275" t="s">
        <v>16</v>
      </c>
      <c r="E9" s="276" t="s">
        <v>170</v>
      </c>
      <c r="F9" s="273" t="s">
        <v>174</v>
      </c>
      <c r="G9" s="274" t="s">
        <v>173</v>
      </c>
      <c r="H9" s="276" t="s">
        <v>171</v>
      </c>
      <c r="I9" s="319"/>
    </row>
    <row r="10" spans="1:9" ht="18.75" customHeight="1" x14ac:dyDescent="0.2">
      <c r="A10" s="314"/>
      <c r="B10" s="277" t="s">
        <v>175</v>
      </c>
      <c r="C10" s="278" t="s">
        <v>176</v>
      </c>
      <c r="D10" s="279" t="s">
        <v>177</v>
      </c>
      <c r="E10" s="280" t="s">
        <v>178</v>
      </c>
      <c r="F10" s="277" t="s">
        <v>179</v>
      </c>
      <c r="G10" s="278" t="s">
        <v>180</v>
      </c>
      <c r="H10" s="280" t="s">
        <v>178</v>
      </c>
      <c r="I10" s="281" t="s">
        <v>178</v>
      </c>
    </row>
    <row r="11" spans="1:9" ht="36" customHeight="1" x14ac:dyDescent="0.2">
      <c r="A11" s="314"/>
      <c r="B11" s="282" t="s">
        <v>181</v>
      </c>
      <c r="C11" s="283" t="s">
        <v>182</v>
      </c>
      <c r="D11" s="284" t="s">
        <v>183</v>
      </c>
      <c r="E11" s="285" t="s">
        <v>184</v>
      </c>
      <c r="F11" s="282" t="s">
        <v>185</v>
      </c>
      <c r="G11" s="283" t="s">
        <v>186</v>
      </c>
      <c r="H11" s="286" t="s">
        <v>187</v>
      </c>
      <c r="I11" s="287" t="s">
        <v>188</v>
      </c>
    </row>
    <row r="12" spans="1:9" ht="17.5" customHeight="1" x14ac:dyDescent="0.2">
      <c r="A12" s="190" t="s">
        <v>204</v>
      </c>
      <c r="B12" s="288">
        <v>1150</v>
      </c>
      <c r="C12" s="289"/>
      <c r="D12" s="356">
        <v>0.85</v>
      </c>
      <c r="E12" s="357"/>
      <c r="F12" s="288">
        <v>592200</v>
      </c>
      <c r="G12" s="289"/>
      <c r="H12" s="357"/>
      <c r="I12" s="359"/>
    </row>
    <row r="13" spans="1:9" ht="17.5" customHeight="1" x14ac:dyDescent="0.2">
      <c r="A13" s="190" t="s">
        <v>154</v>
      </c>
      <c r="B13" s="288">
        <v>1150</v>
      </c>
      <c r="C13" s="289"/>
      <c r="D13" s="356">
        <v>0.85</v>
      </c>
      <c r="E13" s="357"/>
      <c r="F13" s="288">
        <v>590000</v>
      </c>
      <c r="G13" s="289"/>
      <c r="H13" s="357"/>
      <c r="I13" s="359"/>
    </row>
    <row r="14" spans="1:9" ht="17.5" customHeight="1" x14ac:dyDescent="0.2">
      <c r="A14" s="190" t="s">
        <v>156</v>
      </c>
      <c r="B14" s="288">
        <v>1150</v>
      </c>
      <c r="C14" s="289"/>
      <c r="D14" s="356">
        <v>0.85</v>
      </c>
      <c r="E14" s="357"/>
      <c r="F14" s="288">
        <v>591100</v>
      </c>
      <c r="G14" s="289"/>
      <c r="H14" s="357"/>
      <c r="I14" s="359"/>
    </row>
    <row r="15" spans="1:9" ht="17.5" customHeight="1" x14ac:dyDescent="0.2">
      <c r="A15" s="190" t="s">
        <v>157</v>
      </c>
      <c r="B15" s="288">
        <v>1150</v>
      </c>
      <c r="C15" s="289"/>
      <c r="D15" s="356">
        <v>0.85</v>
      </c>
      <c r="E15" s="357"/>
      <c r="F15" s="288">
        <v>596000</v>
      </c>
      <c r="G15" s="289"/>
      <c r="H15" s="357"/>
      <c r="I15" s="359"/>
    </row>
    <row r="16" spans="1:9" ht="17.5" customHeight="1" x14ac:dyDescent="0.2">
      <c r="A16" s="190" t="s">
        <v>158</v>
      </c>
      <c r="B16" s="288">
        <v>1150</v>
      </c>
      <c r="C16" s="289"/>
      <c r="D16" s="356">
        <v>0.85</v>
      </c>
      <c r="E16" s="357"/>
      <c r="F16" s="288">
        <v>571000</v>
      </c>
      <c r="G16" s="289"/>
      <c r="H16" s="357"/>
      <c r="I16" s="359"/>
    </row>
    <row r="17" spans="1:9" ht="17.5" customHeight="1" x14ac:dyDescent="0.2">
      <c r="A17" s="190" t="s">
        <v>159</v>
      </c>
      <c r="B17" s="288">
        <v>1150</v>
      </c>
      <c r="C17" s="289"/>
      <c r="D17" s="356">
        <v>0.85</v>
      </c>
      <c r="E17" s="357"/>
      <c r="F17" s="288">
        <v>567400</v>
      </c>
      <c r="G17" s="289"/>
      <c r="H17" s="357"/>
      <c r="I17" s="359"/>
    </row>
    <row r="18" spans="1:9" ht="17.5" customHeight="1" x14ac:dyDescent="0.2">
      <c r="A18" s="190" t="s">
        <v>205</v>
      </c>
      <c r="B18" s="288">
        <v>1150</v>
      </c>
      <c r="C18" s="289"/>
      <c r="D18" s="356">
        <v>0.85</v>
      </c>
      <c r="E18" s="357"/>
      <c r="F18" s="288">
        <v>555500</v>
      </c>
      <c r="G18" s="289"/>
      <c r="H18" s="357"/>
      <c r="I18" s="359"/>
    </row>
    <row r="19" spans="1:9" ht="17.5" customHeight="1" x14ac:dyDescent="0.2">
      <c r="A19" s="190" t="s">
        <v>206</v>
      </c>
      <c r="B19" s="288">
        <v>1150</v>
      </c>
      <c r="C19" s="289"/>
      <c r="D19" s="356">
        <v>0.85</v>
      </c>
      <c r="E19" s="357"/>
      <c r="F19" s="288">
        <v>571500</v>
      </c>
      <c r="G19" s="289"/>
      <c r="H19" s="357"/>
      <c r="I19" s="359"/>
    </row>
    <row r="20" spans="1:9" ht="17.5" customHeight="1" x14ac:dyDescent="0.2">
      <c r="A20" s="190" t="s">
        <v>207</v>
      </c>
      <c r="B20" s="288">
        <v>1150</v>
      </c>
      <c r="C20" s="289"/>
      <c r="D20" s="356">
        <v>0.85</v>
      </c>
      <c r="E20" s="357"/>
      <c r="F20" s="288">
        <v>584300</v>
      </c>
      <c r="G20" s="289"/>
      <c r="H20" s="357"/>
      <c r="I20" s="359"/>
    </row>
    <row r="21" spans="1:9" ht="17.5" customHeight="1" x14ac:dyDescent="0.2">
      <c r="A21" s="190" t="s">
        <v>208</v>
      </c>
      <c r="B21" s="288">
        <v>1150</v>
      </c>
      <c r="C21" s="289"/>
      <c r="D21" s="356">
        <v>0.85</v>
      </c>
      <c r="E21" s="357"/>
      <c r="F21" s="288">
        <v>407400</v>
      </c>
      <c r="G21" s="289"/>
      <c r="H21" s="357"/>
      <c r="I21" s="359"/>
    </row>
    <row r="22" spans="1:9" ht="17.5" customHeight="1" x14ac:dyDescent="0.2">
      <c r="A22" s="190" t="s">
        <v>209</v>
      </c>
      <c r="B22" s="288">
        <v>1150</v>
      </c>
      <c r="C22" s="289"/>
      <c r="D22" s="356">
        <v>0.85</v>
      </c>
      <c r="E22" s="357"/>
      <c r="F22" s="288">
        <v>421400</v>
      </c>
      <c r="G22" s="289"/>
      <c r="H22" s="357"/>
      <c r="I22" s="359"/>
    </row>
    <row r="23" spans="1:9" ht="17.5" customHeight="1" thickBot="1" x14ac:dyDescent="0.25">
      <c r="A23" s="190" t="s">
        <v>210</v>
      </c>
      <c r="B23" s="288">
        <v>1150</v>
      </c>
      <c r="C23" s="289"/>
      <c r="D23" s="358">
        <v>0.85</v>
      </c>
      <c r="E23" s="357"/>
      <c r="F23" s="288">
        <v>584600</v>
      </c>
      <c r="G23" s="289"/>
      <c r="H23" s="357"/>
      <c r="I23" s="359"/>
    </row>
    <row r="24" spans="1:9" ht="17.5" customHeight="1" thickBot="1" x14ac:dyDescent="0.25">
      <c r="A24" s="290" t="s">
        <v>189</v>
      </c>
      <c r="B24" s="291"/>
      <c r="C24" s="292"/>
      <c r="D24" s="292"/>
      <c r="E24" s="293"/>
      <c r="F24" s="294">
        <f>SUM(F12:F23)</f>
        <v>6632400</v>
      </c>
      <c r="G24" s="292"/>
      <c r="H24" s="360"/>
      <c r="I24" s="361"/>
    </row>
    <row r="25" spans="1:9" ht="17.5" customHeight="1" x14ac:dyDescent="0.2">
      <c r="A25" s="295"/>
      <c r="H25" s="296"/>
      <c r="I25" s="296"/>
    </row>
    <row r="26" spans="1:9" ht="18.75" customHeight="1" x14ac:dyDescent="0.2">
      <c r="G26" s="320"/>
      <c r="H26" s="320"/>
    </row>
    <row r="27" spans="1:9" x14ac:dyDescent="0.2">
      <c r="A27" s="310" t="s">
        <v>11</v>
      </c>
      <c r="B27" s="310"/>
      <c r="C27" s="310"/>
      <c r="D27" s="310"/>
      <c r="E27" s="310"/>
      <c r="F27" s="310"/>
      <c r="G27" s="310"/>
      <c r="H27" s="310"/>
      <c r="I27" s="310"/>
    </row>
    <row r="28" spans="1:9" x14ac:dyDescent="0.2">
      <c r="A28" s="310" t="s">
        <v>12</v>
      </c>
      <c r="B28" s="310"/>
      <c r="C28" s="310"/>
      <c r="D28" s="310"/>
      <c r="E28" s="310"/>
      <c r="F28" s="310"/>
      <c r="G28" s="310"/>
      <c r="H28" s="310"/>
      <c r="I28" s="310"/>
    </row>
    <row r="29" spans="1:9" x14ac:dyDescent="0.2">
      <c r="A29" s="310" t="s">
        <v>13</v>
      </c>
      <c r="B29" s="310"/>
      <c r="C29" s="310"/>
      <c r="D29" s="310"/>
      <c r="E29" s="310"/>
      <c r="F29" s="310"/>
      <c r="G29" s="310"/>
      <c r="H29" s="310"/>
      <c r="I29" s="310"/>
    </row>
    <row r="30" spans="1:9" x14ac:dyDescent="0.2">
      <c r="A30" s="311" t="s">
        <v>203</v>
      </c>
      <c r="B30" s="311"/>
      <c r="C30" s="311"/>
      <c r="D30" s="311"/>
      <c r="E30" s="311"/>
      <c r="F30" s="311"/>
      <c r="G30" s="311"/>
      <c r="H30" s="311"/>
      <c r="I30" s="311"/>
    </row>
    <row r="31" spans="1:9" x14ac:dyDescent="0.2">
      <c r="A31" s="297" t="s">
        <v>190</v>
      </c>
      <c r="B31" s="298"/>
      <c r="C31" s="298"/>
      <c r="D31" s="298"/>
      <c r="E31" s="298"/>
      <c r="F31" s="298"/>
      <c r="G31" s="298"/>
      <c r="H31" s="298"/>
      <c r="I31" s="298"/>
    </row>
    <row r="32" spans="1:9" x14ac:dyDescent="0.2">
      <c r="A32" s="310" t="str">
        <f>"注５：入札金額算定においては，力率は"&amp;TEXT(D12,"#%")&amp;"とする。"</f>
        <v>注５：入札金額算定においては，力率は85%とする。</v>
      </c>
      <c r="B32" s="310"/>
      <c r="C32" s="310"/>
      <c r="D32" s="310"/>
      <c r="E32" s="310"/>
      <c r="F32" s="310"/>
      <c r="G32" s="310"/>
      <c r="H32" s="310"/>
      <c r="I32" s="310"/>
    </row>
    <row r="33" spans="1:9" x14ac:dyDescent="0.2">
      <c r="A33" s="312"/>
      <c r="B33" s="312"/>
      <c r="C33" s="312"/>
      <c r="D33" s="312"/>
      <c r="E33" s="312"/>
      <c r="F33" s="312"/>
      <c r="G33" s="312"/>
      <c r="H33" s="312"/>
      <c r="I33" s="312"/>
    </row>
    <row r="35" spans="1:9" x14ac:dyDescent="0.2">
      <c r="A35" s="297" t="s">
        <v>15</v>
      </c>
    </row>
  </sheetData>
  <mergeCells count="11">
    <mergeCell ref="A27:I27"/>
    <mergeCell ref="A8:A11"/>
    <mergeCell ref="B8:E8"/>
    <mergeCell ref="F8:H8"/>
    <mergeCell ref="I8:I9"/>
    <mergeCell ref="G26:H26"/>
    <mergeCell ref="A28:I28"/>
    <mergeCell ref="A29:I29"/>
    <mergeCell ref="A30:I30"/>
    <mergeCell ref="A32:I32"/>
    <mergeCell ref="A33:I33"/>
  </mergeCells>
  <phoneticPr fontId="18"/>
  <pageMargins left="0.98425196850393704" right="0.19685039370078741" top="0.59055118110236227" bottom="0" header="0.31496062992125984" footer="0"/>
  <pageSetup paperSize="9" scale="97"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4:O114"/>
  <sheetViews>
    <sheetView zoomScale="80" zoomScaleNormal="80" workbookViewId="0">
      <selection activeCell="P17" sqref="K17:Q28"/>
    </sheetView>
  </sheetViews>
  <sheetFormatPr defaultRowHeight="13" x14ac:dyDescent="0.2"/>
  <cols>
    <col min="2" max="2" width="5.453125" bestFit="1" customWidth="1"/>
    <col min="3" max="9" width="6.453125" bestFit="1" customWidth="1"/>
    <col min="11" max="11" width="9.36328125" customWidth="1"/>
    <col min="12" max="12" width="3.453125" bestFit="1" customWidth="1"/>
    <col min="13" max="15" width="5.26953125" bestFit="1" customWidth="1"/>
  </cols>
  <sheetData>
    <row r="4" spans="1:15" x14ac:dyDescent="0.2">
      <c r="A4">
        <v>2025</v>
      </c>
      <c r="C4" s="195"/>
      <c r="D4" s="187">
        <v>45383</v>
      </c>
      <c r="E4" s="187">
        <f t="shared" ref="E4:I5" si="0">D4+1</f>
        <v>45384</v>
      </c>
      <c r="F4" s="187">
        <f t="shared" si="0"/>
        <v>45385</v>
      </c>
      <c r="G4" s="187">
        <f t="shared" si="0"/>
        <v>45386</v>
      </c>
      <c r="H4" s="187">
        <f t="shared" si="0"/>
        <v>45387</v>
      </c>
      <c r="I4" s="196">
        <f t="shared" si="0"/>
        <v>45388</v>
      </c>
    </row>
    <row r="5" spans="1:15" x14ac:dyDescent="0.2">
      <c r="C5" s="187">
        <f>I4+1</f>
        <v>45389</v>
      </c>
      <c r="D5" s="187">
        <f>C5+1</f>
        <v>45390</v>
      </c>
      <c r="E5" s="187">
        <f t="shared" si="0"/>
        <v>45391</v>
      </c>
      <c r="F5" s="187">
        <f t="shared" si="0"/>
        <v>45392</v>
      </c>
      <c r="G5" s="187">
        <f t="shared" si="0"/>
        <v>45393</v>
      </c>
      <c r="H5" s="187">
        <f t="shared" si="0"/>
        <v>45394</v>
      </c>
      <c r="I5" s="196">
        <f t="shared" si="0"/>
        <v>45395</v>
      </c>
    </row>
    <row r="6" spans="1:15" x14ac:dyDescent="0.2">
      <c r="C6" s="187">
        <f t="shared" ref="C6:C68" si="1">I5+1</f>
        <v>45396</v>
      </c>
      <c r="D6" s="187">
        <f t="shared" ref="D6:I21" si="2">C6+1</f>
        <v>45397</v>
      </c>
      <c r="E6" s="187">
        <f t="shared" si="2"/>
        <v>45398</v>
      </c>
      <c r="F6" s="187">
        <f t="shared" si="2"/>
        <v>45399</v>
      </c>
      <c r="G6" s="187">
        <f t="shared" si="2"/>
        <v>45400</v>
      </c>
      <c r="H6" s="187">
        <f t="shared" si="2"/>
        <v>45401</v>
      </c>
      <c r="I6" s="196">
        <f t="shared" si="2"/>
        <v>45402</v>
      </c>
    </row>
    <row r="7" spans="1:15" x14ac:dyDescent="0.2">
      <c r="C7" s="187">
        <f t="shared" si="1"/>
        <v>45403</v>
      </c>
      <c r="D7" s="187">
        <f t="shared" si="2"/>
        <v>45404</v>
      </c>
      <c r="E7" s="187">
        <f t="shared" si="2"/>
        <v>45405</v>
      </c>
      <c r="F7" s="187">
        <f t="shared" si="2"/>
        <v>45406</v>
      </c>
      <c r="G7" s="187">
        <f t="shared" si="2"/>
        <v>45407</v>
      </c>
      <c r="H7" s="187">
        <f t="shared" si="2"/>
        <v>45408</v>
      </c>
      <c r="I7" s="196">
        <f t="shared" si="2"/>
        <v>45409</v>
      </c>
    </row>
    <row r="8" spans="1:15" x14ac:dyDescent="0.2">
      <c r="C8" s="187">
        <f t="shared" si="1"/>
        <v>45410</v>
      </c>
      <c r="D8" s="37">
        <f t="shared" si="2"/>
        <v>45411</v>
      </c>
      <c r="E8" s="187">
        <f t="shared" si="2"/>
        <v>45412</v>
      </c>
      <c r="F8" s="187">
        <f t="shared" si="2"/>
        <v>45413</v>
      </c>
      <c r="G8" s="187">
        <f t="shared" si="2"/>
        <v>45414</v>
      </c>
      <c r="H8" s="37">
        <f t="shared" si="2"/>
        <v>45415</v>
      </c>
      <c r="I8" s="196">
        <f t="shared" si="2"/>
        <v>45416</v>
      </c>
    </row>
    <row r="9" spans="1:15" x14ac:dyDescent="0.2">
      <c r="C9" s="37">
        <f t="shared" si="1"/>
        <v>45417</v>
      </c>
      <c r="D9" s="37">
        <f t="shared" si="2"/>
        <v>45418</v>
      </c>
      <c r="E9" s="187">
        <f t="shared" si="2"/>
        <v>45419</v>
      </c>
      <c r="F9" s="187">
        <f t="shared" si="2"/>
        <v>45420</v>
      </c>
      <c r="G9" s="187">
        <f t="shared" si="2"/>
        <v>45421</v>
      </c>
      <c r="H9" s="187">
        <f t="shared" si="2"/>
        <v>45422</v>
      </c>
      <c r="I9" s="196">
        <f t="shared" si="2"/>
        <v>45423</v>
      </c>
    </row>
    <row r="10" spans="1:15" x14ac:dyDescent="0.2">
      <c r="C10" s="187">
        <f t="shared" si="1"/>
        <v>45424</v>
      </c>
      <c r="D10" s="187">
        <f>C10+1</f>
        <v>45425</v>
      </c>
      <c r="E10" s="187">
        <f t="shared" si="2"/>
        <v>45426</v>
      </c>
      <c r="F10" s="187">
        <f t="shared" si="2"/>
        <v>45427</v>
      </c>
      <c r="G10" s="187">
        <f t="shared" si="2"/>
        <v>45428</v>
      </c>
      <c r="H10" s="187">
        <f t="shared" si="2"/>
        <v>45429</v>
      </c>
      <c r="I10" s="196">
        <f t="shared" si="2"/>
        <v>45430</v>
      </c>
    </row>
    <row r="11" spans="1:15" x14ac:dyDescent="0.2">
      <c r="C11" s="187">
        <f t="shared" si="1"/>
        <v>45431</v>
      </c>
      <c r="D11" s="187">
        <f t="shared" si="2"/>
        <v>45432</v>
      </c>
      <c r="E11" s="187">
        <f t="shared" si="2"/>
        <v>45433</v>
      </c>
      <c r="F11" s="187">
        <f t="shared" si="2"/>
        <v>45434</v>
      </c>
      <c r="G11" s="187">
        <f t="shared" si="2"/>
        <v>45435</v>
      </c>
      <c r="H11" s="187">
        <f t="shared" si="2"/>
        <v>45436</v>
      </c>
      <c r="I11" s="196">
        <f t="shared" si="2"/>
        <v>45437</v>
      </c>
    </row>
    <row r="12" spans="1:15" x14ac:dyDescent="0.2">
      <c r="C12" s="187">
        <f t="shared" si="1"/>
        <v>45438</v>
      </c>
      <c r="D12" s="187">
        <f t="shared" si="2"/>
        <v>45439</v>
      </c>
      <c r="E12" s="187">
        <f t="shared" si="2"/>
        <v>45440</v>
      </c>
      <c r="F12" s="187">
        <f t="shared" si="2"/>
        <v>45441</v>
      </c>
      <c r="G12" s="187">
        <f t="shared" si="2"/>
        <v>45442</v>
      </c>
      <c r="H12" s="187">
        <f t="shared" si="2"/>
        <v>45443</v>
      </c>
      <c r="I12" s="196">
        <f t="shared" si="2"/>
        <v>45444</v>
      </c>
    </row>
    <row r="13" spans="1:15" x14ac:dyDescent="0.2">
      <c r="C13" s="187">
        <f t="shared" si="1"/>
        <v>45445</v>
      </c>
      <c r="D13" s="187">
        <f t="shared" si="2"/>
        <v>45446</v>
      </c>
      <c r="E13" s="187">
        <f t="shared" si="2"/>
        <v>45447</v>
      </c>
      <c r="F13" s="187">
        <f t="shared" si="2"/>
        <v>45448</v>
      </c>
      <c r="G13" s="187">
        <f t="shared" si="2"/>
        <v>45449</v>
      </c>
      <c r="H13" s="187">
        <f t="shared" si="2"/>
        <v>45450</v>
      </c>
      <c r="I13" s="196">
        <f t="shared" si="2"/>
        <v>45451</v>
      </c>
    </row>
    <row r="14" spans="1:15" x14ac:dyDescent="0.2">
      <c r="C14" s="187">
        <f t="shared" si="1"/>
        <v>45452</v>
      </c>
      <c r="D14" s="187">
        <f t="shared" si="2"/>
        <v>45453</v>
      </c>
      <c r="E14" s="187">
        <f t="shared" si="2"/>
        <v>45454</v>
      </c>
      <c r="F14" s="187">
        <f t="shared" si="2"/>
        <v>45455</v>
      </c>
      <c r="G14" s="187">
        <f t="shared" si="2"/>
        <v>45456</v>
      </c>
      <c r="H14" s="187">
        <f t="shared" si="2"/>
        <v>45457</v>
      </c>
      <c r="I14" s="196">
        <f t="shared" si="2"/>
        <v>45458</v>
      </c>
    </row>
    <row r="15" spans="1:15" x14ac:dyDescent="0.2">
      <c r="C15" s="187">
        <f t="shared" si="1"/>
        <v>45459</v>
      </c>
      <c r="D15" s="187">
        <f t="shared" si="2"/>
        <v>45460</v>
      </c>
      <c r="E15" s="187">
        <f t="shared" si="2"/>
        <v>45461</v>
      </c>
      <c r="F15" s="187">
        <f t="shared" si="2"/>
        <v>45462</v>
      </c>
      <c r="G15" s="187">
        <f t="shared" si="2"/>
        <v>45463</v>
      </c>
      <c r="H15" s="187">
        <f t="shared" si="2"/>
        <v>45464</v>
      </c>
      <c r="I15" s="196">
        <f t="shared" si="2"/>
        <v>45465</v>
      </c>
    </row>
    <row r="16" spans="1:15" x14ac:dyDescent="0.2">
      <c r="C16" s="187">
        <f t="shared" si="1"/>
        <v>45466</v>
      </c>
      <c r="D16" s="187">
        <f t="shared" si="2"/>
        <v>45467</v>
      </c>
      <c r="E16" s="187">
        <f t="shared" si="2"/>
        <v>45468</v>
      </c>
      <c r="F16" s="187">
        <f t="shared" si="2"/>
        <v>45469</v>
      </c>
      <c r="G16" s="187">
        <f t="shared" si="2"/>
        <v>45470</v>
      </c>
      <c r="H16" s="187">
        <f t="shared" si="2"/>
        <v>45471</v>
      </c>
      <c r="I16" s="196">
        <f t="shared" si="2"/>
        <v>45472</v>
      </c>
      <c r="K16" s="40"/>
      <c r="L16" s="55" t="s">
        <v>20</v>
      </c>
      <c r="M16" s="69" t="s">
        <v>19</v>
      </c>
      <c r="N16" s="70" t="s">
        <v>17</v>
      </c>
      <c r="O16" s="71" t="s">
        <v>18</v>
      </c>
    </row>
    <row r="17" spans="3:15" x14ac:dyDescent="0.2">
      <c r="C17" s="188">
        <f t="shared" si="1"/>
        <v>45473</v>
      </c>
      <c r="D17" s="188">
        <f t="shared" si="2"/>
        <v>45474</v>
      </c>
      <c r="E17" s="188">
        <f t="shared" si="2"/>
        <v>45475</v>
      </c>
      <c r="F17" s="188">
        <f t="shared" si="2"/>
        <v>45476</v>
      </c>
      <c r="G17" s="188">
        <f t="shared" si="2"/>
        <v>45477</v>
      </c>
      <c r="H17" s="188">
        <f t="shared" si="2"/>
        <v>45478</v>
      </c>
      <c r="I17" s="197">
        <f t="shared" si="2"/>
        <v>45479</v>
      </c>
      <c r="K17" s="81">
        <v>2025</v>
      </c>
      <c r="L17" s="66">
        <v>4</v>
      </c>
      <c r="M17" s="67">
        <v>30</v>
      </c>
      <c r="N17" s="68">
        <f t="shared" ref="N17:N28" si="3">M17-O17</f>
        <v>25</v>
      </c>
      <c r="O17" s="83">
        <v>5</v>
      </c>
    </row>
    <row r="18" spans="3:15" x14ac:dyDescent="0.2">
      <c r="C18" s="188">
        <f t="shared" si="1"/>
        <v>45480</v>
      </c>
      <c r="D18" s="188">
        <f t="shared" si="2"/>
        <v>45481</v>
      </c>
      <c r="E18" s="188">
        <f t="shared" si="2"/>
        <v>45482</v>
      </c>
      <c r="F18" s="188">
        <f t="shared" si="2"/>
        <v>45483</v>
      </c>
      <c r="G18" s="188">
        <f t="shared" si="2"/>
        <v>45484</v>
      </c>
      <c r="H18" s="188">
        <f t="shared" si="2"/>
        <v>45485</v>
      </c>
      <c r="I18" s="197">
        <f t="shared" si="2"/>
        <v>45486</v>
      </c>
      <c r="K18" s="82"/>
      <c r="L18" s="64">
        <v>5</v>
      </c>
      <c r="M18" s="61">
        <v>31</v>
      </c>
      <c r="N18" s="59">
        <f t="shared" si="3"/>
        <v>24</v>
      </c>
      <c r="O18" s="84">
        <v>7</v>
      </c>
    </row>
    <row r="19" spans="3:15" x14ac:dyDescent="0.2">
      <c r="C19" s="188">
        <f t="shared" si="1"/>
        <v>45487</v>
      </c>
      <c r="D19" s="188">
        <f t="shared" si="2"/>
        <v>45488</v>
      </c>
      <c r="E19" s="188">
        <f t="shared" si="2"/>
        <v>45489</v>
      </c>
      <c r="F19" s="188">
        <f t="shared" si="2"/>
        <v>45490</v>
      </c>
      <c r="G19" s="188">
        <f t="shared" si="2"/>
        <v>45491</v>
      </c>
      <c r="H19" s="188">
        <f t="shared" si="2"/>
        <v>45492</v>
      </c>
      <c r="I19" s="197">
        <f t="shared" si="2"/>
        <v>45493</v>
      </c>
      <c r="K19" s="82"/>
      <c r="L19" s="65">
        <v>6</v>
      </c>
      <c r="M19" s="62">
        <v>30</v>
      </c>
      <c r="N19" s="60">
        <f t="shared" si="3"/>
        <v>25</v>
      </c>
      <c r="O19" s="85">
        <v>5</v>
      </c>
    </row>
    <row r="20" spans="3:15" x14ac:dyDescent="0.2">
      <c r="C20" s="198">
        <f t="shared" si="1"/>
        <v>45494</v>
      </c>
      <c r="D20" s="188">
        <f t="shared" si="2"/>
        <v>45495</v>
      </c>
      <c r="E20" s="188">
        <f t="shared" si="2"/>
        <v>45496</v>
      </c>
      <c r="F20" s="188">
        <f t="shared" si="2"/>
        <v>45497</v>
      </c>
      <c r="G20" s="188">
        <f t="shared" si="2"/>
        <v>45498</v>
      </c>
      <c r="H20" s="188">
        <f>G20+1</f>
        <v>45499</v>
      </c>
      <c r="I20" s="197">
        <f t="shared" si="2"/>
        <v>45500</v>
      </c>
      <c r="K20" s="82"/>
      <c r="L20" s="63">
        <v>7</v>
      </c>
      <c r="M20" s="79">
        <v>31</v>
      </c>
      <c r="N20" s="80">
        <f t="shared" si="3"/>
        <v>26</v>
      </c>
      <c r="O20" s="86">
        <v>5</v>
      </c>
    </row>
    <row r="21" spans="3:15" x14ac:dyDescent="0.2">
      <c r="C21" s="188">
        <f t="shared" si="1"/>
        <v>45501</v>
      </c>
      <c r="D21" s="193">
        <f t="shared" si="2"/>
        <v>45502</v>
      </c>
      <c r="E21" s="193">
        <f t="shared" si="2"/>
        <v>45503</v>
      </c>
      <c r="F21" s="193">
        <f t="shared" si="2"/>
        <v>45504</v>
      </c>
      <c r="G21" s="193">
        <f>F21+1</f>
        <v>45505</v>
      </c>
      <c r="H21" s="193">
        <f>G21+1</f>
        <v>45506</v>
      </c>
      <c r="I21" s="197">
        <f t="shared" si="2"/>
        <v>45507</v>
      </c>
      <c r="K21" s="82"/>
      <c r="L21" s="64">
        <v>8</v>
      </c>
      <c r="M21" s="61">
        <v>31</v>
      </c>
      <c r="N21" s="59">
        <f t="shared" si="3"/>
        <v>25</v>
      </c>
      <c r="O21" s="84">
        <v>6</v>
      </c>
    </row>
    <row r="22" spans="3:15" x14ac:dyDescent="0.2">
      <c r="C22" s="193">
        <f t="shared" si="1"/>
        <v>45508</v>
      </c>
      <c r="D22" s="188">
        <f t="shared" ref="D22:I37" si="4">C22+1</f>
        <v>45509</v>
      </c>
      <c r="E22" s="188">
        <f t="shared" si="4"/>
        <v>45510</v>
      </c>
      <c r="F22" s="188">
        <f t="shared" si="4"/>
        <v>45511</v>
      </c>
      <c r="G22" s="188">
        <f t="shared" si="4"/>
        <v>45512</v>
      </c>
      <c r="H22" s="188">
        <f t="shared" si="4"/>
        <v>45513</v>
      </c>
      <c r="I22" s="197">
        <f t="shared" si="4"/>
        <v>45514</v>
      </c>
      <c r="K22" s="82"/>
      <c r="L22" s="65">
        <v>9</v>
      </c>
      <c r="M22" s="62">
        <v>30</v>
      </c>
      <c r="N22" s="60">
        <f t="shared" si="3"/>
        <v>24</v>
      </c>
      <c r="O22" s="85">
        <v>6</v>
      </c>
    </row>
    <row r="23" spans="3:15" x14ac:dyDescent="0.2">
      <c r="C23" s="198">
        <f t="shared" si="1"/>
        <v>45515</v>
      </c>
      <c r="D23" s="188">
        <f t="shared" si="4"/>
        <v>45516</v>
      </c>
      <c r="E23" s="188">
        <f t="shared" si="4"/>
        <v>45517</v>
      </c>
      <c r="F23" s="188">
        <f t="shared" si="4"/>
        <v>45518</v>
      </c>
      <c r="G23" s="188">
        <f t="shared" si="4"/>
        <v>45519</v>
      </c>
      <c r="H23" s="188">
        <f t="shared" si="4"/>
        <v>45520</v>
      </c>
      <c r="I23" s="197">
        <f t="shared" si="4"/>
        <v>45521</v>
      </c>
      <c r="K23" s="82"/>
      <c r="L23" s="63">
        <v>10</v>
      </c>
      <c r="M23" s="79">
        <v>31</v>
      </c>
      <c r="N23" s="80">
        <f t="shared" si="3"/>
        <v>26</v>
      </c>
      <c r="O23" s="86">
        <v>5</v>
      </c>
    </row>
    <row r="24" spans="3:15" x14ac:dyDescent="0.2">
      <c r="C24" s="188">
        <f t="shared" si="1"/>
        <v>45522</v>
      </c>
      <c r="D24" s="188">
        <f t="shared" si="4"/>
        <v>45523</v>
      </c>
      <c r="E24" s="188">
        <f t="shared" si="4"/>
        <v>45524</v>
      </c>
      <c r="F24" s="188">
        <f t="shared" si="4"/>
        <v>45525</v>
      </c>
      <c r="G24" s="188">
        <f t="shared" si="4"/>
        <v>45526</v>
      </c>
      <c r="H24" s="188">
        <f t="shared" si="4"/>
        <v>45527</v>
      </c>
      <c r="I24" s="197">
        <f t="shared" si="4"/>
        <v>45528</v>
      </c>
      <c r="K24" s="82"/>
      <c r="L24" s="64">
        <v>11</v>
      </c>
      <c r="M24" s="61">
        <v>30</v>
      </c>
      <c r="N24" s="59">
        <f t="shared" si="3"/>
        <v>23</v>
      </c>
      <c r="O24" s="84">
        <v>7</v>
      </c>
    </row>
    <row r="25" spans="3:15" x14ac:dyDescent="0.2">
      <c r="C25" s="188">
        <f t="shared" si="1"/>
        <v>45529</v>
      </c>
      <c r="D25" s="188">
        <f t="shared" si="4"/>
        <v>45530</v>
      </c>
      <c r="E25" s="188">
        <f t="shared" si="4"/>
        <v>45531</v>
      </c>
      <c r="F25" s="188">
        <f t="shared" si="4"/>
        <v>45532</v>
      </c>
      <c r="G25" s="188">
        <f t="shared" si="4"/>
        <v>45533</v>
      </c>
      <c r="H25" s="188">
        <f t="shared" si="4"/>
        <v>45534</v>
      </c>
      <c r="I25" s="197">
        <f t="shared" si="4"/>
        <v>45535</v>
      </c>
      <c r="K25" s="75"/>
      <c r="L25" s="72">
        <v>12</v>
      </c>
      <c r="M25" s="73">
        <v>31</v>
      </c>
      <c r="N25" s="74">
        <f t="shared" si="3"/>
        <v>27</v>
      </c>
      <c r="O25" s="87">
        <v>4</v>
      </c>
    </row>
    <row r="26" spans="3:15" x14ac:dyDescent="0.2">
      <c r="C26" s="188">
        <f t="shared" si="1"/>
        <v>45536</v>
      </c>
      <c r="D26" s="188">
        <f t="shared" si="4"/>
        <v>45537</v>
      </c>
      <c r="E26" s="188">
        <f t="shared" si="4"/>
        <v>45538</v>
      </c>
      <c r="F26" s="188">
        <f t="shared" si="4"/>
        <v>45539</v>
      </c>
      <c r="G26" s="188">
        <f t="shared" si="4"/>
        <v>45540</v>
      </c>
      <c r="H26" s="188">
        <f t="shared" si="4"/>
        <v>45541</v>
      </c>
      <c r="I26" s="197">
        <f t="shared" si="4"/>
        <v>45542</v>
      </c>
      <c r="K26" s="81">
        <v>2026</v>
      </c>
      <c r="L26" s="63">
        <v>1</v>
      </c>
      <c r="M26" s="79">
        <v>31</v>
      </c>
      <c r="N26" s="80">
        <f t="shared" si="3"/>
        <v>25</v>
      </c>
      <c r="O26" s="86">
        <v>6</v>
      </c>
    </row>
    <row r="27" spans="3:15" x14ac:dyDescent="0.2">
      <c r="C27" s="188">
        <f t="shared" si="1"/>
        <v>45543</v>
      </c>
      <c r="D27" s="188">
        <f t="shared" si="4"/>
        <v>45544</v>
      </c>
      <c r="E27" s="188">
        <f t="shared" si="4"/>
        <v>45545</v>
      </c>
      <c r="F27" s="188">
        <f t="shared" si="4"/>
        <v>45546</v>
      </c>
      <c r="G27" s="188">
        <f t="shared" si="4"/>
        <v>45547</v>
      </c>
      <c r="H27" s="188">
        <f t="shared" si="4"/>
        <v>45548</v>
      </c>
      <c r="I27" s="197">
        <f t="shared" si="4"/>
        <v>45549</v>
      </c>
      <c r="K27" s="82"/>
      <c r="L27" s="64">
        <v>2</v>
      </c>
      <c r="M27" s="88">
        <v>28</v>
      </c>
      <c r="N27" s="59">
        <f t="shared" si="3"/>
        <v>22</v>
      </c>
      <c r="O27" s="84">
        <v>6</v>
      </c>
    </row>
    <row r="28" spans="3:15" x14ac:dyDescent="0.2">
      <c r="C28" s="198">
        <f t="shared" si="1"/>
        <v>45550</v>
      </c>
      <c r="D28" s="188">
        <f t="shared" si="4"/>
        <v>45551</v>
      </c>
      <c r="E28" s="188">
        <f t="shared" si="4"/>
        <v>45552</v>
      </c>
      <c r="F28" s="188">
        <f t="shared" si="4"/>
        <v>45553</v>
      </c>
      <c r="G28" s="188">
        <f t="shared" si="4"/>
        <v>45554</v>
      </c>
      <c r="H28" s="188">
        <f t="shared" si="4"/>
        <v>45555</v>
      </c>
      <c r="I28" s="197">
        <f t="shared" si="4"/>
        <v>45556</v>
      </c>
      <c r="K28" s="75"/>
      <c r="L28" s="65">
        <v>3</v>
      </c>
      <c r="M28" s="62">
        <v>31</v>
      </c>
      <c r="N28" s="60">
        <f t="shared" si="3"/>
        <v>25</v>
      </c>
      <c r="O28" s="85">
        <v>6</v>
      </c>
    </row>
    <row r="29" spans="3:15" x14ac:dyDescent="0.2">
      <c r="C29" s="188">
        <f t="shared" si="1"/>
        <v>45557</v>
      </c>
      <c r="D29" s="198">
        <f t="shared" si="4"/>
        <v>45558</v>
      </c>
      <c r="E29" s="188">
        <f t="shared" si="4"/>
        <v>45559</v>
      </c>
      <c r="F29" s="188">
        <f t="shared" si="4"/>
        <v>45560</v>
      </c>
      <c r="G29" s="188">
        <f t="shared" si="4"/>
        <v>45561</v>
      </c>
      <c r="H29" s="188">
        <f t="shared" si="4"/>
        <v>45562</v>
      </c>
      <c r="I29" s="197">
        <f t="shared" si="4"/>
        <v>45563</v>
      </c>
      <c r="K29" s="75"/>
      <c r="L29" s="75"/>
      <c r="M29" s="76">
        <f>SUM(M17:M28)</f>
        <v>365</v>
      </c>
      <c r="N29" s="77">
        <f>SUM(N17:N28)</f>
        <v>297</v>
      </c>
      <c r="O29" s="78">
        <f>SUM(O17:O28)</f>
        <v>68</v>
      </c>
    </row>
    <row r="30" spans="3:15" x14ac:dyDescent="0.2">
      <c r="C30" s="188">
        <f t="shared" si="1"/>
        <v>45564</v>
      </c>
      <c r="D30" s="188">
        <f t="shared" si="4"/>
        <v>45565</v>
      </c>
      <c r="E30" s="188">
        <f t="shared" si="4"/>
        <v>45566</v>
      </c>
      <c r="F30" s="188">
        <f t="shared" si="4"/>
        <v>45567</v>
      </c>
      <c r="G30" s="188">
        <f t="shared" si="4"/>
        <v>45568</v>
      </c>
      <c r="H30" s="188">
        <f t="shared" si="4"/>
        <v>45569</v>
      </c>
      <c r="I30" s="197">
        <f t="shared" si="4"/>
        <v>45570</v>
      </c>
    </row>
    <row r="31" spans="3:15" x14ac:dyDescent="0.2">
      <c r="C31" s="188">
        <f t="shared" si="1"/>
        <v>45571</v>
      </c>
      <c r="D31" s="188">
        <f t="shared" si="4"/>
        <v>45572</v>
      </c>
      <c r="E31" s="188">
        <f t="shared" si="4"/>
        <v>45573</v>
      </c>
      <c r="F31" s="188">
        <f t="shared" si="4"/>
        <v>45574</v>
      </c>
      <c r="G31" s="188">
        <f t="shared" si="4"/>
        <v>45575</v>
      </c>
      <c r="H31" s="188">
        <f t="shared" si="4"/>
        <v>45576</v>
      </c>
      <c r="I31" s="197">
        <f t="shared" si="4"/>
        <v>45577</v>
      </c>
      <c r="K31" t="s">
        <v>49</v>
      </c>
    </row>
    <row r="32" spans="3:15" x14ac:dyDescent="0.2">
      <c r="C32" s="198">
        <f t="shared" si="1"/>
        <v>45578</v>
      </c>
      <c r="D32" s="188">
        <f t="shared" si="4"/>
        <v>45579</v>
      </c>
      <c r="E32" s="188">
        <f t="shared" si="4"/>
        <v>45580</v>
      </c>
      <c r="F32" s="188">
        <f t="shared" si="4"/>
        <v>45581</v>
      </c>
      <c r="G32" s="188">
        <f t="shared" si="4"/>
        <v>45582</v>
      </c>
      <c r="H32" s="188">
        <f t="shared" si="4"/>
        <v>45583</v>
      </c>
      <c r="I32" s="197">
        <f t="shared" si="4"/>
        <v>45584</v>
      </c>
      <c r="K32" t="s">
        <v>41</v>
      </c>
    </row>
    <row r="33" spans="1:13" x14ac:dyDescent="0.2">
      <c r="C33" s="188">
        <f t="shared" si="1"/>
        <v>45585</v>
      </c>
      <c r="D33" s="188">
        <f t="shared" si="4"/>
        <v>45586</v>
      </c>
      <c r="E33" s="188">
        <f t="shared" si="4"/>
        <v>45587</v>
      </c>
      <c r="F33" s="188">
        <f t="shared" si="4"/>
        <v>45588</v>
      </c>
      <c r="G33" s="188">
        <f t="shared" si="4"/>
        <v>45589</v>
      </c>
      <c r="H33" s="188">
        <f t="shared" si="4"/>
        <v>45590</v>
      </c>
      <c r="I33" s="197">
        <f t="shared" si="4"/>
        <v>45591</v>
      </c>
    </row>
    <row r="34" spans="1:13" x14ac:dyDescent="0.2">
      <c r="C34" s="188">
        <f t="shared" si="1"/>
        <v>45592</v>
      </c>
      <c r="D34" s="188">
        <f t="shared" si="4"/>
        <v>45593</v>
      </c>
      <c r="E34" s="188">
        <f t="shared" si="4"/>
        <v>45594</v>
      </c>
      <c r="F34" s="188">
        <f t="shared" si="4"/>
        <v>45595</v>
      </c>
      <c r="G34" s="188">
        <f t="shared" si="4"/>
        <v>45596</v>
      </c>
      <c r="H34" s="188">
        <f t="shared" si="4"/>
        <v>45597</v>
      </c>
      <c r="I34" s="197">
        <f t="shared" si="4"/>
        <v>45598</v>
      </c>
      <c r="K34" s="57" t="s">
        <v>90</v>
      </c>
    </row>
    <row r="35" spans="1:13" x14ac:dyDescent="0.2">
      <c r="C35" s="198">
        <f t="shared" si="1"/>
        <v>45599</v>
      </c>
      <c r="D35" s="188">
        <f t="shared" si="4"/>
        <v>45600</v>
      </c>
      <c r="E35" s="188">
        <f t="shared" si="4"/>
        <v>45601</v>
      </c>
      <c r="F35" s="188">
        <f t="shared" si="4"/>
        <v>45602</v>
      </c>
      <c r="G35" s="188">
        <f t="shared" si="4"/>
        <v>45603</v>
      </c>
      <c r="H35" s="188">
        <f t="shared" si="4"/>
        <v>45604</v>
      </c>
      <c r="I35" s="197">
        <f t="shared" si="4"/>
        <v>45605</v>
      </c>
      <c r="K35" s="57" t="s">
        <v>37</v>
      </c>
    </row>
    <row r="36" spans="1:13" x14ac:dyDescent="0.2">
      <c r="C36" s="188">
        <f t="shared" si="1"/>
        <v>45606</v>
      </c>
      <c r="D36" s="188">
        <f t="shared" si="4"/>
        <v>45607</v>
      </c>
      <c r="E36" s="188">
        <f t="shared" si="4"/>
        <v>45608</v>
      </c>
      <c r="F36" s="188">
        <f t="shared" si="4"/>
        <v>45609</v>
      </c>
      <c r="G36" s="188">
        <f t="shared" si="4"/>
        <v>45610</v>
      </c>
      <c r="H36" s="188">
        <f t="shared" si="4"/>
        <v>45611</v>
      </c>
      <c r="I36" s="197">
        <f t="shared" si="4"/>
        <v>45612</v>
      </c>
      <c r="K36" s="57" t="s">
        <v>38</v>
      </c>
    </row>
    <row r="37" spans="1:13" x14ac:dyDescent="0.2">
      <c r="C37" s="188">
        <f t="shared" si="1"/>
        <v>45613</v>
      </c>
      <c r="D37" s="188">
        <f t="shared" si="4"/>
        <v>45614</v>
      </c>
      <c r="E37" s="188">
        <f t="shared" si="4"/>
        <v>45615</v>
      </c>
      <c r="F37" s="188">
        <f t="shared" si="4"/>
        <v>45616</v>
      </c>
      <c r="G37" s="188">
        <f t="shared" si="4"/>
        <v>45617</v>
      </c>
      <c r="H37" s="188">
        <f t="shared" si="4"/>
        <v>45618</v>
      </c>
      <c r="I37" s="197">
        <f t="shared" si="4"/>
        <v>45619</v>
      </c>
      <c r="K37" s="56" t="s">
        <v>39</v>
      </c>
    </row>
    <row r="38" spans="1:13" x14ac:dyDescent="0.2">
      <c r="C38" s="198">
        <f t="shared" si="1"/>
        <v>45620</v>
      </c>
      <c r="D38" s="188">
        <f t="shared" ref="D38:I55" si="5">C38+1</f>
        <v>45621</v>
      </c>
      <c r="E38" s="188">
        <f t="shared" si="5"/>
        <v>45622</v>
      </c>
      <c r="F38" s="188">
        <f t="shared" si="5"/>
        <v>45623</v>
      </c>
      <c r="G38" s="188">
        <f t="shared" si="5"/>
        <v>45624</v>
      </c>
      <c r="H38" s="188">
        <f t="shared" si="5"/>
        <v>45625</v>
      </c>
      <c r="I38" s="197">
        <f t="shared" si="5"/>
        <v>45626</v>
      </c>
      <c r="K38" s="58" t="s">
        <v>40</v>
      </c>
    </row>
    <row r="39" spans="1:13" x14ac:dyDescent="0.2">
      <c r="C39" s="188">
        <f t="shared" si="1"/>
        <v>45627</v>
      </c>
      <c r="D39" s="188">
        <f t="shared" si="5"/>
        <v>45628</v>
      </c>
      <c r="E39" s="188">
        <f t="shared" si="5"/>
        <v>45629</v>
      </c>
      <c r="F39" s="188">
        <f t="shared" si="5"/>
        <v>45630</v>
      </c>
      <c r="G39" s="188">
        <f t="shared" si="5"/>
        <v>45631</v>
      </c>
      <c r="H39" s="188">
        <f t="shared" si="5"/>
        <v>45632</v>
      </c>
      <c r="I39" s="197">
        <f t="shared" si="5"/>
        <v>45633</v>
      </c>
      <c r="K39" s="199"/>
      <c r="M39" t="s">
        <v>96</v>
      </c>
    </row>
    <row r="40" spans="1:13" x14ac:dyDescent="0.2">
      <c r="C40" s="188">
        <f t="shared" si="1"/>
        <v>45634</v>
      </c>
      <c r="D40" s="188">
        <f t="shared" si="5"/>
        <v>45635</v>
      </c>
      <c r="E40" s="188">
        <f t="shared" si="5"/>
        <v>45636</v>
      </c>
      <c r="F40" s="188">
        <f t="shared" si="5"/>
        <v>45637</v>
      </c>
      <c r="G40" s="188">
        <f t="shared" si="5"/>
        <v>45638</v>
      </c>
      <c r="H40" s="188">
        <f t="shared" si="5"/>
        <v>45639</v>
      </c>
      <c r="I40" s="197">
        <f t="shared" si="5"/>
        <v>45640</v>
      </c>
      <c r="K40" s="199"/>
      <c r="M40" t="s">
        <v>97</v>
      </c>
    </row>
    <row r="41" spans="1:13" x14ac:dyDescent="0.2">
      <c r="C41" s="188">
        <f t="shared" si="1"/>
        <v>45641</v>
      </c>
      <c r="D41" s="188">
        <f t="shared" si="5"/>
        <v>45642</v>
      </c>
      <c r="E41" s="188">
        <f t="shared" si="5"/>
        <v>45643</v>
      </c>
      <c r="F41" s="188">
        <f t="shared" si="5"/>
        <v>45644</v>
      </c>
      <c r="G41" s="188">
        <f t="shared" si="5"/>
        <v>45645</v>
      </c>
      <c r="H41" s="188">
        <f t="shared" si="5"/>
        <v>45646</v>
      </c>
      <c r="I41" s="197">
        <f t="shared" si="5"/>
        <v>45647</v>
      </c>
      <c r="K41" s="199"/>
      <c r="M41" t="s">
        <v>98</v>
      </c>
    </row>
    <row r="42" spans="1:13" x14ac:dyDescent="0.2">
      <c r="C42" s="188">
        <f t="shared" si="1"/>
        <v>45648</v>
      </c>
      <c r="D42" s="188">
        <f t="shared" si="5"/>
        <v>45649</v>
      </c>
      <c r="E42" s="188">
        <f t="shared" si="5"/>
        <v>45650</v>
      </c>
      <c r="F42" s="188">
        <f t="shared" si="5"/>
        <v>45651</v>
      </c>
      <c r="G42" s="188">
        <f t="shared" si="5"/>
        <v>45652</v>
      </c>
      <c r="H42" s="188">
        <f t="shared" si="5"/>
        <v>45653</v>
      </c>
      <c r="I42" s="197">
        <f t="shared" si="5"/>
        <v>45654</v>
      </c>
      <c r="K42" s="199"/>
      <c r="M42" t="s">
        <v>99</v>
      </c>
    </row>
    <row r="43" spans="1:13" x14ac:dyDescent="0.2">
      <c r="A43">
        <v>2026</v>
      </c>
      <c r="B43" s="47"/>
      <c r="C43" s="188">
        <f t="shared" si="1"/>
        <v>45655</v>
      </c>
      <c r="D43" s="188">
        <f t="shared" si="5"/>
        <v>45656</v>
      </c>
      <c r="E43" s="188">
        <f t="shared" si="5"/>
        <v>45657</v>
      </c>
      <c r="F43" s="198">
        <f t="shared" si="5"/>
        <v>45658</v>
      </c>
      <c r="G43" s="188">
        <f t="shared" si="5"/>
        <v>45659</v>
      </c>
      <c r="H43" s="188">
        <f t="shared" si="5"/>
        <v>45660</v>
      </c>
      <c r="I43" s="197">
        <f t="shared" si="5"/>
        <v>45661</v>
      </c>
      <c r="K43" s="199"/>
      <c r="M43" t="s">
        <v>100</v>
      </c>
    </row>
    <row r="44" spans="1:13" x14ac:dyDescent="0.2">
      <c r="C44" s="188">
        <f t="shared" si="1"/>
        <v>45662</v>
      </c>
      <c r="D44" s="188">
        <f t="shared" si="5"/>
        <v>45663</v>
      </c>
      <c r="E44" s="188">
        <f t="shared" si="5"/>
        <v>45664</v>
      </c>
      <c r="F44" s="188">
        <f t="shared" si="5"/>
        <v>45665</v>
      </c>
      <c r="G44" s="188">
        <f t="shared" si="5"/>
        <v>45666</v>
      </c>
      <c r="H44" s="188">
        <f t="shared" si="5"/>
        <v>45667</v>
      </c>
      <c r="I44" s="197">
        <f t="shared" si="5"/>
        <v>45668</v>
      </c>
      <c r="K44" s="199"/>
      <c r="M44" t="s">
        <v>101</v>
      </c>
    </row>
    <row r="45" spans="1:13" x14ac:dyDescent="0.2">
      <c r="C45" s="198">
        <f t="shared" si="1"/>
        <v>45669</v>
      </c>
      <c r="D45" s="188">
        <f t="shared" si="5"/>
        <v>45670</v>
      </c>
      <c r="E45" s="188">
        <f t="shared" si="5"/>
        <v>45671</v>
      </c>
      <c r="F45" s="188">
        <f t="shared" si="5"/>
        <v>45672</v>
      </c>
      <c r="G45" s="188">
        <f t="shared" si="5"/>
        <v>45673</v>
      </c>
      <c r="H45" s="188">
        <f t="shared" si="5"/>
        <v>45674</v>
      </c>
      <c r="I45" s="197">
        <f t="shared" si="5"/>
        <v>45675</v>
      </c>
      <c r="K45" s="199"/>
      <c r="M45" t="s">
        <v>102</v>
      </c>
    </row>
    <row r="46" spans="1:13" x14ac:dyDescent="0.2">
      <c r="C46" s="188">
        <f t="shared" si="1"/>
        <v>45676</v>
      </c>
      <c r="D46" s="188">
        <f t="shared" si="5"/>
        <v>45677</v>
      </c>
      <c r="E46" s="188">
        <f t="shared" si="5"/>
        <v>45678</v>
      </c>
      <c r="F46" s="188">
        <f t="shared" si="5"/>
        <v>45679</v>
      </c>
      <c r="G46" s="188">
        <f t="shared" si="5"/>
        <v>45680</v>
      </c>
      <c r="H46" s="188">
        <f t="shared" si="5"/>
        <v>45681</v>
      </c>
      <c r="I46" s="197">
        <f t="shared" si="5"/>
        <v>45682</v>
      </c>
      <c r="K46" s="199"/>
      <c r="M46" t="s">
        <v>103</v>
      </c>
    </row>
    <row r="47" spans="1:13" x14ac:dyDescent="0.2">
      <c r="C47" s="188">
        <f t="shared" si="1"/>
        <v>45683</v>
      </c>
      <c r="D47" s="188">
        <f t="shared" si="5"/>
        <v>45684</v>
      </c>
      <c r="E47" s="188">
        <f t="shared" si="5"/>
        <v>45685</v>
      </c>
      <c r="F47" s="188">
        <f t="shared" si="5"/>
        <v>45686</v>
      </c>
      <c r="G47" s="188">
        <f t="shared" si="5"/>
        <v>45687</v>
      </c>
      <c r="H47" s="188">
        <f t="shared" si="5"/>
        <v>45688</v>
      </c>
      <c r="I47" s="197">
        <f t="shared" si="5"/>
        <v>45689</v>
      </c>
      <c r="K47" s="199"/>
      <c r="M47" t="s">
        <v>104</v>
      </c>
    </row>
    <row r="48" spans="1:13" x14ac:dyDescent="0.2">
      <c r="C48" s="188">
        <f t="shared" si="1"/>
        <v>45690</v>
      </c>
      <c r="D48" s="188">
        <f t="shared" si="5"/>
        <v>45691</v>
      </c>
      <c r="E48" s="188">
        <f t="shared" si="5"/>
        <v>45692</v>
      </c>
      <c r="F48" s="188">
        <f t="shared" si="5"/>
        <v>45693</v>
      </c>
      <c r="G48" s="188">
        <f t="shared" si="5"/>
        <v>45694</v>
      </c>
      <c r="H48" s="188">
        <f t="shared" si="5"/>
        <v>45695</v>
      </c>
      <c r="I48" s="197">
        <f t="shared" si="5"/>
        <v>45696</v>
      </c>
      <c r="K48" s="199"/>
      <c r="M48" t="s">
        <v>105</v>
      </c>
    </row>
    <row r="49" spans="1:13" x14ac:dyDescent="0.2">
      <c r="C49" s="188">
        <f t="shared" si="1"/>
        <v>45697</v>
      </c>
      <c r="D49" s="188">
        <f t="shared" si="5"/>
        <v>45698</v>
      </c>
      <c r="E49" s="198">
        <f t="shared" si="5"/>
        <v>45699</v>
      </c>
      <c r="F49" s="188">
        <f t="shared" si="5"/>
        <v>45700</v>
      </c>
      <c r="G49" s="188">
        <f t="shared" si="5"/>
        <v>45701</v>
      </c>
      <c r="H49" s="188">
        <f t="shared" si="5"/>
        <v>45702</v>
      </c>
      <c r="I49" s="197">
        <f t="shared" si="5"/>
        <v>45703</v>
      </c>
      <c r="K49" s="199"/>
      <c r="M49" t="s">
        <v>106</v>
      </c>
    </row>
    <row r="50" spans="1:13" x14ac:dyDescent="0.2">
      <c r="C50" s="188">
        <f t="shared" si="1"/>
        <v>45704</v>
      </c>
      <c r="D50" s="188">
        <f t="shared" si="5"/>
        <v>45705</v>
      </c>
      <c r="E50" s="188">
        <f t="shared" si="5"/>
        <v>45706</v>
      </c>
      <c r="F50" s="188">
        <f t="shared" si="5"/>
        <v>45707</v>
      </c>
      <c r="G50" s="188">
        <f t="shared" si="5"/>
        <v>45708</v>
      </c>
      <c r="H50" s="188">
        <f t="shared" si="5"/>
        <v>45709</v>
      </c>
      <c r="I50" s="197">
        <f t="shared" si="5"/>
        <v>45710</v>
      </c>
      <c r="K50" s="199"/>
      <c r="M50" t="s">
        <v>91</v>
      </c>
    </row>
    <row r="51" spans="1:13" x14ac:dyDescent="0.2">
      <c r="C51" s="198">
        <f t="shared" si="1"/>
        <v>45711</v>
      </c>
      <c r="D51" s="188">
        <f t="shared" si="5"/>
        <v>45712</v>
      </c>
      <c r="E51" s="188">
        <f t="shared" si="5"/>
        <v>45713</v>
      </c>
      <c r="F51" s="188">
        <f t="shared" si="5"/>
        <v>45714</v>
      </c>
      <c r="G51" s="188">
        <f t="shared" si="5"/>
        <v>45715</v>
      </c>
      <c r="H51" s="188">
        <f t="shared" si="5"/>
        <v>45716</v>
      </c>
      <c r="I51" s="197">
        <f t="shared" si="5"/>
        <v>45717</v>
      </c>
      <c r="K51" s="199"/>
      <c r="M51" t="s">
        <v>92</v>
      </c>
    </row>
    <row r="52" spans="1:13" x14ac:dyDescent="0.2">
      <c r="C52" s="188">
        <f t="shared" si="1"/>
        <v>45718</v>
      </c>
      <c r="D52" s="188">
        <f t="shared" si="5"/>
        <v>45719</v>
      </c>
      <c r="E52" s="188">
        <f t="shared" si="5"/>
        <v>45720</v>
      </c>
      <c r="F52" s="188">
        <f t="shared" si="5"/>
        <v>45721</v>
      </c>
      <c r="G52" s="188">
        <f t="shared" si="5"/>
        <v>45722</v>
      </c>
      <c r="H52" s="188">
        <f t="shared" si="5"/>
        <v>45723</v>
      </c>
      <c r="I52" s="197">
        <f t="shared" si="5"/>
        <v>45724</v>
      </c>
      <c r="K52" s="199"/>
      <c r="M52" t="s">
        <v>93</v>
      </c>
    </row>
    <row r="53" spans="1:13" x14ac:dyDescent="0.2">
      <c r="C53" s="188">
        <f t="shared" si="1"/>
        <v>45725</v>
      </c>
      <c r="D53" s="188">
        <f t="shared" si="5"/>
        <v>45726</v>
      </c>
      <c r="E53" s="188">
        <f t="shared" si="5"/>
        <v>45727</v>
      </c>
      <c r="F53" s="188">
        <f t="shared" si="5"/>
        <v>45728</v>
      </c>
      <c r="G53" s="188">
        <f t="shared" si="5"/>
        <v>45729</v>
      </c>
      <c r="H53" s="188">
        <f t="shared" si="5"/>
        <v>45730</v>
      </c>
      <c r="I53" s="197">
        <f t="shared" si="5"/>
        <v>45731</v>
      </c>
      <c r="K53" s="199"/>
    </row>
    <row r="54" spans="1:13" x14ac:dyDescent="0.2">
      <c r="C54" s="188">
        <f t="shared" si="1"/>
        <v>45732</v>
      </c>
      <c r="D54" s="188">
        <f t="shared" si="5"/>
        <v>45733</v>
      </c>
      <c r="E54" s="188">
        <f t="shared" si="5"/>
        <v>45734</v>
      </c>
      <c r="F54" s="188">
        <f t="shared" si="5"/>
        <v>45735</v>
      </c>
      <c r="G54" s="198">
        <f t="shared" si="5"/>
        <v>45736</v>
      </c>
      <c r="H54" s="188">
        <f t="shared" si="5"/>
        <v>45737</v>
      </c>
      <c r="I54" s="197">
        <f t="shared" si="5"/>
        <v>45738</v>
      </c>
      <c r="K54" s="199"/>
      <c r="M54" t="s">
        <v>94</v>
      </c>
    </row>
    <row r="55" spans="1:13" x14ac:dyDescent="0.2">
      <c r="C55" s="188">
        <f t="shared" si="1"/>
        <v>45739</v>
      </c>
      <c r="D55" s="188">
        <f t="shared" si="5"/>
        <v>45740</v>
      </c>
      <c r="E55" s="188">
        <f t="shared" si="5"/>
        <v>45741</v>
      </c>
      <c r="F55" s="188">
        <f t="shared" si="5"/>
        <v>45742</v>
      </c>
      <c r="G55" s="188">
        <f t="shared" si="5"/>
        <v>45743</v>
      </c>
      <c r="H55" s="188">
        <f t="shared" si="5"/>
        <v>45744</v>
      </c>
      <c r="I55" s="197">
        <f t="shared" si="5"/>
        <v>45745</v>
      </c>
      <c r="K55" s="199"/>
      <c r="M55" t="s">
        <v>95</v>
      </c>
    </row>
    <row r="56" spans="1:13" x14ac:dyDescent="0.2">
      <c r="A56">
        <v>2026</v>
      </c>
      <c r="C56" s="193">
        <f t="shared" si="1"/>
        <v>45746</v>
      </c>
      <c r="D56" s="193">
        <f t="shared" ref="D56:I69" si="6">C56+1</f>
        <v>45747</v>
      </c>
      <c r="E56" s="188">
        <f t="shared" si="6"/>
        <v>45748</v>
      </c>
      <c r="F56" s="193">
        <f t="shared" si="6"/>
        <v>45749</v>
      </c>
      <c r="G56" s="193">
        <f t="shared" si="6"/>
        <v>45750</v>
      </c>
      <c r="H56" s="188">
        <f t="shared" si="6"/>
        <v>45751</v>
      </c>
      <c r="I56" s="197">
        <f t="shared" si="6"/>
        <v>45752</v>
      </c>
      <c r="K56" s="199"/>
      <c r="M56" t="s">
        <v>114</v>
      </c>
    </row>
    <row r="57" spans="1:13" x14ac:dyDescent="0.2">
      <c r="B57">
        <f>B17+1</f>
        <v>1</v>
      </c>
      <c r="C57" s="188">
        <f t="shared" si="1"/>
        <v>45753</v>
      </c>
      <c r="D57" s="188">
        <f t="shared" si="6"/>
        <v>45754</v>
      </c>
      <c r="E57" s="188">
        <f t="shared" si="6"/>
        <v>45755</v>
      </c>
      <c r="F57" s="188">
        <f t="shared" si="6"/>
        <v>45756</v>
      </c>
      <c r="G57" s="188">
        <f t="shared" si="6"/>
        <v>45757</v>
      </c>
      <c r="H57" s="188">
        <f t="shared" si="6"/>
        <v>45758</v>
      </c>
      <c r="I57" s="197">
        <f t="shared" si="6"/>
        <v>45759</v>
      </c>
      <c r="K57" s="199"/>
      <c r="M57" t="s">
        <v>115</v>
      </c>
    </row>
    <row r="58" spans="1:13" x14ac:dyDescent="0.2">
      <c r="C58" s="188">
        <f>I57+1</f>
        <v>45760</v>
      </c>
      <c r="D58" s="188">
        <f t="shared" si="6"/>
        <v>45761</v>
      </c>
      <c r="E58" s="188">
        <f t="shared" si="6"/>
        <v>45762</v>
      </c>
      <c r="F58" s="188">
        <f t="shared" si="6"/>
        <v>45763</v>
      </c>
      <c r="G58" s="188">
        <f t="shared" si="6"/>
        <v>45764</v>
      </c>
      <c r="H58" s="188">
        <f t="shared" si="6"/>
        <v>45765</v>
      </c>
      <c r="I58" s="197">
        <f t="shared" si="6"/>
        <v>45766</v>
      </c>
      <c r="K58" s="199"/>
    </row>
    <row r="59" spans="1:13" x14ac:dyDescent="0.2">
      <c r="C59" s="188">
        <f t="shared" si="1"/>
        <v>45767</v>
      </c>
      <c r="D59" s="188">
        <f t="shared" si="6"/>
        <v>45768</v>
      </c>
      <c r="E59" s="188">
        <f t="shared" si="6"/>
        <v>45769</v>
      </c>
      <c r="F59" s="188">
        <f t="shared" si="6"/>
        <v>45770</v>
      </c>
      <c r="G59" s="188">
        <f t="shared" si="6"/>
        <v>45771</v>
      </c>
      <c r="H59" s="188">
        <f t="shared" si="6"/>
        <v>45772</v>
      </c>
      <c r="I59" s="197">
        <f t="shared" si="6"/>
        <v>45773</v>
      </c>
      <c r="K59" s="199"/>
      <c r="M59" t="s">
        <v>116</v>
      </c>
    </row>
    <row r="60" spans="1:13" x14ac:dyDescent="0.2">
      <c r="C60" s="188">
        <f t="shared" si="1"/>
        <v>45774</v>
      </c>
      <c r="D60" s="188">
        <f t="shared" si="6"/>
        <v>45775</v>
      </c>
      <c r="E60" s="188">
        <f t="shared" si="6"/>
        <v>45776</v>
      </c>
      <c r="F60" s="188">
        <f t="shared" si="6"/>
        <v>45777</v>
      </c>
      <c r="G60" s="188">
        <f t="shared" si="6"/>
        <v>45778</v>
      </c>
      <c r="H60" s="188">
        <f t="shared" si="6"/>
        <v>45779</v>
      </c>
      <c r="I60" s="197">
        <f t="shared" si="6"/>
        <v>45780</v>
      </c>
      <c r="K60" s="199"/>
      <c r="M60" t="s">
        <v>132</v>
      </c>
    </row>
    <row r="61" spans="1:13" x14ac:dyDescent="0.2">
      <c r="C61" s="188">
        <f t="shared" si="1"/>
        <v>45781</v>
      </c>
      <c r="D61" s="188">
        <f t="shared" si="6"/>
        <v>45782</v>
      </c>
      <c r="E61" s="188">
        <f t="shared" si="6"/>
        <v>45783</v>
      </c>
      <c r="F61" s="188">
        <f t="shared" si="6"/>
        <v>45784</v>
      </c>
      <c r="G61" s="188">
        <f t="shared" si="6"/>
        <v>45785</v>
      </c>
      <c r="H61" s="188">
        <f t="shared" si="6"/>
        <v>45786</v>
      </c>
      <c r="I61" s="197">
        <f t="shared" si="6"/>
        <v>45787</v>
      </c>
      <c r="K61" s="199"/>
      <c r="M61" t="s">
        <v>117</v>
      </c>
    </row>
    <row r="62" spans="1:13" x14ac:dyDescent="0.2">
      <c r="C62" s="188">
        <f t="shared" si="1"/>
        <v>45788</v>
      </c>
      <c r="D62" s="188">
        <f t="shared" si="6"/>
        <v>45789</v>
      </c>
      <c r="E62" s="188">
        <f t="shared" si="6"/>
        <v>45790</v>
      </c>
      <c r="F62" s="188">
        <f t="shared" si="6"/>
        <v>45791</v>
      </c>
      <c r="G62" s="188">
        <f t="shared" si="6"/>
        <v>45792</v>
      </c>
      <c r="H62" s="188">
        <f t="shared" si="6"/>
        <v>45793</v>
      </c>
      <c r="I62" s="197">
        <f t="shared" si="6"/>
        <v>45794</v>
      </c>
      <c r="K62" s="199"/>
      <c r="M62" t="s">
        <v>118</v>
      </c>
    </row>
    <row r="63" spans="1:13" x14ac:dyDescent="0.2">
      <c r="C63" s="188">
        <f t="shared" si="1"/>
        <v>45795</v>
      </c>
      <c r="D63" s="188">
        <f t="shared" si="6"/>
        <v>45796</v>
      </c>
      <c r="E63" s="188">
        <f t="shared" si="6"/>
        <v>45797</v>
      </c>
      <c r="F63" s="188">
        <f t="shared" si="6"/>
        <v>45798</v>
      </c>
      <c r="G63" s="188">
        <f t="shared" si="6"/>
        <v>45799</v>
      </c>
      <c r="H63" s="188">
        <f t="shared" si="6"/>
        <v>45800</v>
      </c>
      <c r="I63" s="197">
        <f t="shared" si="6"/>
        <v>45801</v>
      </c>
      <c r="K63" s="199"/>
    </row>
    <row r="64" spans="1:13" x14ac:dyDescent="0.2">
      <c r="C64" s="188">
        <f t="shared" si="1"/>
        <v>45802</v>
      </c>
      <c r="D64" s="188">
        <f t="shared" si="6"/>
        <v>45803</v>
      </c>
      <c r="E64" s="188">
        <f t="shared" si="6"/>
        <v>45804</v>
      </c>
      <c r="F64" s="188">
        <f t="shared" si="6"/>
        <v>45805</v>
      </c>
      <c r="G64" s="188">
        <f t="shared" si="6"/>
        <v>45806</v>
      </c>
      <c r="H64" s="188">
        <v>45352</v>
      </c>
      <c r="I64" s="197">
        <f t="shared" si="6"/>
        <v>45353</v>
      </c>
      <c r="K64" s="199"/>
      <c r="M64" t="s">
        <v>119</v>
      </c>
    </row>
    <row r="65" spans="3:13" x14ac:dyDescent="0.2">
      <c r="C65" s="188">
        <f t="shared" si="1"/>
        <v>45354</v>
      </c>
      <c r="D65" s="188">
        <f t="shared" si="6"/>
        <v>45355</v>
      </c>
      <c r="E65" s="188">
        <f t="shared" si="6"/>
        <v>45356</v>
      </c>
      <c r="F65" s="188">
        <f t="shared" si="6"/>
        <v>45357</v>
      </c>
      <c r="G65" s="188">
        <f t="shared" si="6"/>
        <v>45358</v>
      </c>
      <c r="H65" s="188">
        <f t="shared" si="6"/>
        <v>45359</v>
      </c>
      <c r="I65" s="197">
        <f t="shared" si="6"/>
        <v>45360</v>
      </c>
      <c r="K65" s="199"/>
      <c r="M65" t="s">
        <v>120</v>
      </c>
    </row>
    <row r="66" spans="3:13" x14ac:dyDescent="0.2">
      <c r="C66" s="188">
        <f t="shared" si="1"/>
        <v>45361</v>
      </c>
      <c r="D66" s="188">
        <f t="shared" si="6"/>
        <v>45362</v>
      </c>
      <c r="E66" s="188">
        <f t="shared" si="6"/>
        <v>45363</v>
      </c>
      <c r="F66" s="188">
        <f t="shared" si="6"/>
        <v>45364</v>
      </c>
      <c r="G66" s="188">
        <f t="shared" si="6"/>
        <v>45365</v>
      </c>
      <c r="H66" s="188">
        <f t="shared" si="6"/>
        <v>45366</v>
      </c>
      <c r="I66" s="197">
        <f t="shared" si="6"/>
        <v>45367</v>
      </c>
      <c r="K66" s="199"/>
    </row>
    <row r="67" spans="3:13" x14ac:dyDescent="0.2">
      <c r="C67" s="188">
        <f t="shared" si="1"/>
        <v>45368</v>
      </c>
      <c r="D67" s="188">
        <f t="shared" si="6"/>
        <v>45369</v>
      </c>
      <c r="E67" s="188">
        <f t="shared" si="6"/>
        <v>45370</v>
      </c>
      <c r="F67" s="188">
        <f t="shared" si="6"/>
        <v>45371</v>
      </c>
      <c r="G67" s="188">
        <f t="shared" si="6"/>
        <v>45372</v>
      </c>
      <c r="H67" s="188">
        <f t="shared" si="6"/>
        <v>45373</v>
      </c>
      <c r="I67" s="197">
        <f t="shared" si="6"/>
        <v>45374</v>
      </c>
      <c r="K67" s="199"/>
    </row>
    <row r="68" spans="3:13" x14ac:dyDescent="0.2">
      <c r="C68" s="188">
        <f t="shared" si="1"/>
        <v>45375</v>
      </c>
      <c r="D68" s="188">
        <f t="shared" si="6"/>
        <v>45376</v>
      </c>
      <c r="E68" s="188">
        <f t="shared" si="6"/>
        <v>45377</v>
      </c>
      <c r="F68" s="188">
        <f t="shared" si="6"/>
        <v>45378</v>
      </c>
      <c r="G68" s="188">
        <f t="shared" si="6"/>
        <v>45379</v>
      </c>
      <c r="H68" s="188">
        <f t="shared" si="6"/>
        <v>45380</v>
      </c>
      <c r="I68" s="197">
        <f t="shared" si="6"/>
        <v>45381</v>
      </c>
      <c r="K68" s="199"/>
    </row>
    <row r="69" spans="3:13" x14ac:dyDescent="0.2">
      <c r="C69" s="188">
        <f>I68+1</f>
        <v>45382</v>
      </c>
      <c r="D69" s="188">
        <f t="shared" si="6"/>
        <v>45383</v>
      </c>
      <c r="E69" s="188">
        <f t="shared" si="6"/>
        <v>45384</v>
      </c>
      <c r="F69" s="188">
        <f t="shared" si="6"/>
        <v>45385</v>
      </c>
      <c r="G69" s="188">
        <f t="shared" si="6"/>
        <v>45386</v>
      </c>
      <c r="H69" s="188">
        <f t="shared" si="6"/>
        <v>45387</v>
      </c>
      <c r="I69" s="197">
        <f t="shared" si="6"/>
        <v>45388</v>
      </c>
      <c r="K69" s="199"/>
    </row>
    <row r="70" spans="3:13" x14ac:dyDescent="0.2">
      <c r="C70" s="188">
        <f>I69+1</f>
        <v>45389</v>
      </c>
      <c r="D70" s="188">
        <f t="shared" ref="D70:D71" si="7">C70+1</f>
        <v>45390</v>
      </c>
      <c r="E70" s="188">
        <f t="shared" ref="E70:E71" si="8">D70+1</f>
        <v>45391</v>
      </c>
      <c r="F70" s="188">
        <f t="shared" ref="F70:F71" si="9">E70+1</f>
        <v>45392</v>
      </c>
      <c r="G70" s="188">
        <f t="shared" ref="G70:G71" si="10">F70+1</f>
        <v>45393</v>
      </c>
      <c r="H70" s="188">
        <f t="shared" ref="H70:H71" si="11">G70+1</f>
        <v>45394</v>
      </c>
      <c r="I70" s="197">
        <f t="shared" ref="I70:I71" si="12">H70+1</f>
        <v>45395</v>
      </c>
      <c r="K70" s="199"/>
    </row>
    <row r="71" spans="3:13" x14ac:dyDescent="0.2">
      <c r="C71" s="188">
        <f t="shared" ref="C71:C92" si="13">I70+1</f>
        <v>45396</v>
      </c>
      <c r="D71" s="188">
        <f t="shared" si="7"/>
        <v>45397</v>
      </c>
      <c r="E71" s="188">
        <f t="shared" si="8"/>
        <v>45398</v>
      </c>
      <c r="F71" s="188">
        <f t="shared" si="9"/>
        <v>45399</v>
      </c>
      <c r="G71" s="188">
        <f t="shared" si="10"/>
        <v>45400</v>
      </c>
      <c r="H71" s="188">
        <f t="shared" si="11"/>
        <v>45401</v>
      </c>
      <c r="I71" s="197">
        <f t="shared" si="12"/>
        <v>45402</v>
      </c>
      <c r="K71" s="199"/>
    </row>
    <row r="72" spans="3:13" x14ac:dyDescent="0.2">
      <c r="C72" s="188">
        <f t="shared" si="13"/>
        <v>45403</v>
      </c>
      <c r="D72" s="188">
        <f t="shared" ref="D72:D95" si="14">C72+1</f>
        <v>45404</v>
      </c>
      <c r="E72" s="188">
        <f t="shared" ref="E72:E95" si="15">D72+1</f>
        <v>45405</v>
      </c>
      <c r="F72" s="188">
        <f t="shared" ref="F72:F95" si="16">E72+1</f>
        <v>45406</v>
      </c>
      <c r="G72" s="188">
        <f t="shared" ref="G72:G95" si="17">F72+1</f>
        <v>45407</v>
      </c>
      <c r="H72" s="188">
        <f t="shared" ref="H72:H95" si="18">G72+1</f>
        <v>45408</v>
      </c>
      <c r="I72" s="197">
        <f t="shared" ref="I72:I95" si="19">H72+1</f>
        <v>45409</v>
      </c>
      <c r="K72" s="199"/>
    </row>
    <row r="73" spans="3:13" x14ac:dyDescent="0.2">
      <c r="C73" s="188">
        <f t="shared" si="13"/>
        <v>45410</v>
      </c>
      <c r="D73" s="188">
        <f t="shared" si="14"/>
        <v>45411</v>
      </c>
      <c r="E73" s="188">
        <f t="shared" si="15"/>
        <v>45412</v>
      </c>
      <c r="F73" s="188">
        <f t="shared" si="16"/>
        <v>45413</v>
      </c>
      <c r="G73" s="188">
        <f t="shared" si="17"/>
        <v>45414</v>
      </c>
      <c r="H73" s="188">
        <f t="shared" si="18"/>
        <v>45415</v>
      </c>
      <c r="I73" s="197">
        <f t="shared" si="19"/>
        <v>45416</v>
      </c>
      <c r="K73" s="199"/>
    </row>
    <row r="74" spans="3:13" x14ac:dyDescent="0.2">
      <c r="C74" s="188">
        <f t="shared" si="13"/>
        <v>45417</v>
      </c>
      <c r="D74" s="188">
        <f t="shared" si="14"/>
        <v>45418</v>
      </c>
      <c r="E74" s="188">
        <f>D74+1</f>
        <v>45419</v>
      </c>
      <c r="F74" s="188">
        <f t="shared" si="16"/>
        <v>45420</v>
      </c>
      <c r="G74" s="188">
        <f t="shared" si="17"/>
        <v>45421</v>
      </c>
      <c r="H74" s="188">
        <f t="shared" si="18"/>
        <v>45422</v>
      </c>
      <c r="I74" s="197">
        <f t="shared" si="19"/>
        <v>45423</v>
      </c>
      <c r="K74" s="199"/>
    </row>
    <row r="75" spans="3:13" x14ac:dyDescent="0.2">
      <c r="C75" s="188">
        <f t="shared" si="13"/>
        <v>45424</v>
      </c>
      <c r="D75" s="188">
        <f t="shared" si="14"/>
        <v>45425</v>
      </c>
      <c r="E75" s="188">
        <f t="shared" si="15"/>
        <v>45426</v>
      </c>
      <c r="F75" s="188">
        <f t="shared" si="16"/>
        <v>45427</v>
      </c>
      <c r="G75" s="188">
        <f t="shared" si="17"/>
        <v>45428</v>
      </c>
      <c r="H75" s="188">
        <f t="shared" si="18"/>
        <v>45429</v>
      </c>
      <c r="I75" s="197">
        <f t="shared" si="19"/>
        <v>45430</v>
      </c>
      <c r="K75" s="199"/>
    </row>
    <row r="76" spans="3:13" x14ac:dyDescent="0.2">
      <c r="C76" s="188">
        <f t="shared" si="13"/>
        <v>45431</v>
      </c>
      <c r="D76" s="188">
        <f t="shared" si="14"/>
        <v>45432</v>
      </c>
      <c r="E76" s="188">
        <f t="shared" si="15"/>
        <v>45433</v>
      </c>
      <c r="F76" s="188">
        <f t="shared" si="16"/>
        <v>45434</v>
      </c>
      <c r="G76" s="188">
        <f t="shared" si="17"/>
        <v>45435</v>
      </c>
      <c r="H76" s="188">
        <f t="shared" si="18"/>
        <v>45436</v>
      </c>
      <c r="I76" s="197">
        <f t="shared" si="19"/>
        <v>45437</v>
      </c>
      <c r="K76" s="199"/>
    </row>
    <row r="77" spans="3:13" x14ac:dyDescent="0.2">
      <c r="C77" s="188">
        <f t="shared" si="13"/>
        <v>45438</v>
      </c>
      <c r="D77" s="188">
        <f t="shared" si="14"/>
        <v>45439</v>
      </c>
      <c r="E77" s="188">
        <f t="shared" si="15"/>
        <v>45440</v>
      </c>
      <c r="F77" s="188">
        <f t="shared" si="16"/>
        <v>45441</v>
      </c>
      <c r="G77" s="188">
        <f t="shared" si="17"/>
        <v>45442</v>
      </c>
      <c r="H77" s="188">
        <f t="shared" si="18"/>
        <v>45443</v>
      </c>
      <c r="I77" s="197">
        <f t="shared" si="19"/>
        <v>45444</v>
      </c>
    </row>
    <row r="78" spans="3:13" x14ac:dyDescent="0.2">
      <c r="C78" s="188">
        <f t="shared" si="13"/>
        <v>45445</v>
      </c>
      <c r="D78" s="188">
        <f t="shared" si="14"/>
        <v>45446</v>
      </c>
      <c r="E78" s="188">
        <f t="shared" si="15"/>
        <v>45447</v>
      </c>
      <c r="F78" s="188">
        <f t="shared" si="16"/>
        <v>45448</v>
      </c>
      <c r="G78" s="188">
        <f t="shared" si="17"/>
        <v>45449</v>
      </c>
      <c r="H78" s="188">
        <f t="shared" si="18"/>
        <v>45450</v>
      </c>
      <c r="I78" s="197">
        <f t="shared" si="19"/>
        <v>45451</v>
      </c>
    </row>
    <row r="79" spans="3:13" x14ac:dyDescent="0.2">
      <c r="C79" s="188">
        <f t="shared" si="13"/>
        <v>45452</v>
      </c>
      <c r="D79" s="188">
        <f t="shared" si="14"/>
        <v>45453</v>
      </c>
      <c r="E79" s="188">
        <f t="shared" si="15"/>
        <v>45454</v>
      </c>
      <c r="F79" s="188">
        <f t="shared" si="16"/>
        <v>45455</v>
      </c>
      <c r="G79" s="188">
        <f t="shared" si="17"/>
        <v>45456</v>
      </c>
      <c r="H79" s="188">
        <f t="shared" si="18"/>
        <v>45457</v>
      </c>
      <c r="I79" s="197">
        <f t="shared" si="19"/>
        <v>45458</v>
      </c>
    </row>
    <row r="80" spans="3:13" x14ac:dyDescent="0.2">
      <c r="C80" s="188">
        <f t="shared" si="13"/>
        <v>45459</v>
      </c>
      <c r="D80" s="188">
        <f t="shared" si="14"/>
        <v>45460</v>
      </c>
      <c r="E80" s="188">
        <f t="shared" si="15"/>
        <v>45461</v>
      </c>
      <c r="F80" s="188">
        <f t="shared" si="16"/>
        <v>45462</v>
      </c>
      <c r="G80" s="188">
        <f t="shared" si="17"/>
        <v>45463</v>
      </c>
      <c r="H80" s="188">
        <f t="shared" si="18"/>
        <v>45464</v>
      </c>
      <c r="I80" s="197">
        <f t="shared" si="19"/>
        <v>45465</v>
      </c>
    </row>
    <row r="81" spans="3:9" x14ac:dyDescent="0.2">
      <c r="C81" s="188">
        <f t="shared" si="13"/>
        <v>45466</v>
      </c>
      <c r="D81" s="188">
        <f t="shared" si="14"/>
        <v>45467</v>
      </c>
      <c r="E81" s="188">
        <f t="shared" si="15"/>
        <v>45468</v>
      </c>
      <c r="F81" s="188">
        <f t="shared" si="16"/>
        <v>45469</v>
      </c>
      <c r="G81" s="188">
        <f t="shared" si="17"/>
        <v>45470</v>
      </c>
      <c r="H81" s="188">
        <f t="shared" si="18"/>
        <v>45471</v>
      </c>
      <c r="I81" s="197">
        <f t="shared" si="19"/>
        <v>45472</v>
      </c>
    </row>
    <row r="82" spans="3:9" x14ac:dyDescent="0.2">
      <c r="C82" s="188">
        <f t="shared" si="13"/>
        <v>45473</v>
      </c>
      <c r="D82" s="188">
        <f t="shared" si="14"/>
        <v>45474</v>
      </c>
      <c r="E82" s="188">
        <f t="shared" si="15"/>
        <v>45475</v>
      </c>
      <c r="F82" s="188">
        <f t="shared" si="16"/>
        <v>45476</v>
      </c>
      <c r="G82" s="188">
        <f t="shared" si="17"/>
        <v>45477</v>
      </c>
      <c r="H82" s="188">
        <f t="shared" si="18"/>
        <v>45478</v>
      </c>
      <c r="I82" s="197">
        <f t="shared" si="19"/>
        <v>45479</v>
      </c>
    </row>
    <row r="83" spans="3:9" x14ac:dyDescent="0.2">
      <c r="C83" s="188">
        <f t="shared" si="13"/>
        <v>45480</v>
      </c>
      <c r="D83" s="188">
        <f t="shared" si="14"/>
        <v>45481</v>
      </c>
      <c r="E83" s="188">
        <f t="shared" si="15"/>
        <v>45482</v>
      </c>
      <c r="F83" s="188">
        <f t="shared" si="16"/>
        <v>45483</v>
      </c>
      <c r="G83" s="188">
        <f t="shared" si="17"/>
        <v>45484</v>
      </c>
      <c r="H83" s="188">
        <f t="shared" si="18"/>
        <v>45485</v>
      </c>
      <c r="I83" s="197">
        <f t="shared" si="19"/>
        <v>45486</v>
      </c>
    </row>
    <row r="84" spans="3:9" x14ac:dyDescent="0.2">
      <c r="C84" s="188">
        <f t="shared" si="13"/>
        <v>45487</v>
      </c>
      <c r="D84" s="188">
        <f t="shared" si="14"/>
        <v>45488</v>
      </c>
      <c r="E84" s="188">
        <f t="shared" si="15"/>
        <v>45489</v>
      </c>
      <c r="F84" s="188">
        <f t="shared" si="16"/>
        <v>45490</v>
      </c>
      <c r="G84" s="188">
        <f t="shared" si="17"/>
        <v>45491</v>
      </c>
      <c r="H84" s="188">
        <f t="shared" si="18"/>
        <v>45492</v>
      </c>
      <c r="I84" s="197">
        <f t="shared" si="19"/>
        <v>45493</v>
      </c>
    </row>
    <row r="85" spans="3:9" x14ac:dyDescent="0.2">
      <c r="C85" s="188">
        <f t="shared" si="13"/>
        <v>45494</v>
      </c>
      <c r="D85" s="188">
        <f t="shared" si="14"/>
        <v>45495</v>
      </c>
      <c r="E85" s="188">
        <f t="shared" si="15"/>
        <v>45496</v>
      </c>
      <c r="F85" s="188">
        <f t="shared" si="16"/>
        <v>45497</v>
      </c>
      <c r="G85" s="188">
        <f t="shared" si="17"/>
        <v>45498</v>
      </c>
      <c r="H85" s="188">
        <f t="shared" si="18"/>
        <v>45499</v>
      </c>
      <c r="I85" s="197">
        <f t="shared" si="19"/>
        <v>45500</v>
      </c>
    </row>
    <row r="86" spans="3:9" x14ac:dyDescent="0.2">
      <c r="C86" s="188">
        <f t="shared" si="13"/>
        <v>45501</v>
      </c>
      <c r="D86" s="188">
        <f t="shared" si="14"/>
        <v>45502</v>
      </c>
      <c r="E86" s="188">
        <f t="shared" si="15"/>
        <v>45503</v>
      </c>
      <c r="F86" s="188">
        <f t="shared" si="16"/>
        <v>45504</v>
      </c>
      <c r="G86" s="188">
        <f t="shared" si="17"/>
        <v>45505</v>
      </c>
      <c r="H86" s="188">
        <f t="shared" si="18"/>
        <v>45506</v>
      </c>
      <c r="I86" s="197">
        <f t="shared" si="19"/>
        <v>45507</v>
      </c>
    </row>
    <row r="87" spans="3:9" x14ac:dyDescent="0.2">
      <c r="C87" s="188">
        <f t="shared" si="13"/>
        <v>45508</v>
      </c>
      <c r="D87" s="188">
        <f t="shared" si="14"/>
        <v>45509</v>
      </c>
      <c r="E87" s="188">
        <f t="shared" si="15"/>
        <v>45510</v>
      </c>
      <c r="F87" s="188">
        <f t="shared" si="16"/>
        <v>45511</v>
      </c>
      <c r="G87" s="188">
        <f t="shared" si="17"/>
        <v>45512</v>
      </c>
      <c r="H87" s="188">
        <f t="shared" si="18"/>
        <v>45513</v>
      </c>
      <c r="I87" s="197">
        <f t="shared" si="19"/>
        <v>45514</v>
      </c>
    </row>
    <row r="88" spans="3:9" x14ac:dyDescent="0.2">
      <c r="C88" s="188">
        <f t="shared" si="13"/>
        <v>45515</v>
      </c>
      <c r="D88" s="188">
        <f t="shared" si="14"/>
        <v>45516</v>
      </c>
      <c r="E88" s="188">
        <f t="shared" si="15"/>
        <v>45517</v>
      </c>
      <c r="F88" s="188">
        <f t="shared" si="16"/>
        <v>45518</v>
      </c>
      <c r="G88" s="188">
        <f t="shared" si="17"/>
        <v>45519</v>
      </c>
      <c r="H88" s="188">
        <f t="shared" si="18"/>
        <v>45520</v>
      </c>
      <c r="I88" s="197">
        <f t="shared" si="19"/>
        <v>45521</v>
      </c>
    </row>
    <row r="89" spans="3:9" x14ac:dyDescent="0.2">
      <c r="C89" s="188">
        <f t="shared" si="13"/>
        <v>45522</v>
      </c>
      <c r="D89" s="188">
        <f t="shared" si="14"/>
        <v>45523</v>
      </c>
      <c r="E89" s="188">
        <f t="shared" si="15"/>
        <v>45524</v>
      </c>
      <c r="F89" s="188">
        <f t="shared" si="16"/>
        <v>45525</v>
      </c>
      <c r="G89" s="188">
        <f t="shared" si="17"/>
        <v>45526</v>
      </c>
      <c r="H89" s="188">
        <f t="shared" si="18"/>
        <v>45527</v>
      </c>
      <c r="I89" s="197">
        <f t="shared" si="19"/>
        <v>45528</v>
      </c>
    </row>
    <row r="90" spans="3:9" x14ac:dyDescent="0.2">
      <c r="C90" s="188">
        <f t="shared" si="13"/>
        <v>45529</v>
      </c>
      <c r="D90" s="188">
        <f t="shared" si="14"/>
        <v>45530</v>
      </c>
      <c r="E90" s="188">
        <f t="shared" si="15"/>
        <v>45531</v>
      </c>
      <c r="F90" s="188">
        <f t="shared" si="16"/>
        <v>45532</v>
      </c>
      <c r="G90" s="188">
        <f t="shared" si="17"/>
        <v>45533</v>
      </c>
      <c r="H90" s="188">
        <f t="shared" si="18"/>
        <v>45534</v>
      </c>
      <c r="I90" s="197">
        <f t="shared" si="19"/>
        <v>45535</v>
      </c>
    </row>
    <row r="91" spans="3:9" x14ac:dyDescent="0.2">
      <c r="C91" s="188">
        <f t="shared" si="13"/>
        <v>45536</v>
      </c>
      <c r="D91" s="188">
        <f t="shared" si="14"/>
        <v>45537</v>
      </c>
      <c r="E91" s="188">
        <f t="shared" si="15"/>
        <v>45538</v>
      </c>
      <c r="F91" s="188">
        <f t="shared" si="16"/>
        <v>45539</v>
      </c>
      <c r="G91" s="188">
        <f t="shared" si="17"/>
        <v>45540</v>
      </c>
      <c r="H91" s="188">
        <f t="shared" si="18"/>
        <v>45541</v>
      </c>
      <c r="I91" s="197">
        <f t="shared" si="19"/>
        <v>45542</v>
      </c>
    </row>
    <row r="92" spans="3:9" x14ac:dyDescent="0.2">
      <c r="C92" s="188">
        <f t="shared" si="13"/>
        <v>45543</v>
      </c>
      <c r="D92" s="188">
        <f t="shared" si="14"/>
        <v>45544</v>
      </c>
      <c r="E92" s="188">
        <f t="shared" si="15"/>
        <v>45545</v>
      </c>
      <c r="F92" s="188">
        <f t="shared" si="16"/>
        <v>45546</v>
      </c>
      <c r="G92" s="188">
        <f t="shared" si="17"/>
        <v>45547</v>
      </c>
      <c r="H92" s="188">
        <f t="shared" si="18"/>
        <v>45548</v>
      </c>
      <c r="I92" s="197">
        <f t="shared" si="19"/>
        <v>45549</v>
      </c>
    </row>
    <row r="93" spans="3:9" x14ac:dyDescent="0.2">
      <c r="C93" s="188">
        <f>I92+1</f>
        <v>45550</v>
      </c>
      <c r="D93" s="188">
        <f t="shared" si="14"/>
        <v>45551</v>
      </c>
      <c r="E93" s="188">
        <f t="shared" si="15"/>
        <v>45552</v>
      </c>
      <c r="F93" s="188">
        <f t="shared" si="16"/>
        <v>45553</v>
      </c>
      <c r="G93" s="188">
        <f t="shared" si="17"/>
        <v>45554</v>
      </c>
      <c r="H93" s="188">
        <f t="shared" si="18"/>
        <v>45555</v>
      </c>
      <c r="I93" s="197">
        <f t="shared" si="19"/>
        <v>45556</v>
      </c>
    </row>
    <row r="94" spans="3:9" x14ac:dyDescent="0.2">
      <c r="C94" s="188">
        <f>I93+1</f>
        <v>45557</v>
      </c>
      <c r="D94" s="188">
        <f t="shared" si="14"/>
        <v>45558</v>
      </c>
      <c r="E94" s="188">
        <f t="shared" si="15"/>
        <v>45559</v>
      </c>
      <c r="F94" s="188">
        <f t="shared" si="16"/>
        <v>45560</v>
      </c>
      <c r="G94" s="188">
        <f t="shared" si="17"/>
        <v>45561</v>
      </c>
      <c r="H94" s="188">
        <f t="shared" si="18"/>
        <v>45562</v>
      </c>
      <c r="I94" s="197">
        <f t="shared" si="19"/>
        <v>45563</v>
      </c>
    </row>
    <row r="95" spans="3:9" x14ac:dyDescent="0.2">
      <c r="C95" s="188">
        <f>I94+1</f>
        <v>45564</v>
      </c>
      <c r="D95" s="188">
        <f t="shared" si="14"/>
        <v>45565</v>
      </c>
      <c r="E95" s="188">
        <f t="shared" si="15"/>
        <v>45566</v>
      </c>
      <c r="F95" s="188">
        <f t="shared" si="16"/>
        <v>45567</v>
      </c>
      <c r="G95" s="188">
        <f t="shared" si="17"/>
        <v>45568</v>
      </c>
      <c r="H95" s="188">
        <f t="shared" si="18"/>
        <v>45569</v>
      </c>
      <c r="I95" s="197">
        <f t="shared" si="19"/>
        <v>45570</v>
      </c>
    </row>
    <row r="96" spans="3:9" x14ac:dyDescent="0.2">
      <c r="C96" s="188"/>
      <c r="D96" s="188"/>
      <c r="E96" s="188"/>
      <c r="F96" s="188"/>
      <c r="G96" s="188"/>
      <c r="H96" s="188"/>
      <c r="I96" s="36"/>
    </row>
    <row r="97" spans="3:9" x14ac:dyDescent="0.2">
      <c r="C97" s="36"/>
      <c r="D97" s="36"/>
      <c r="E97" s="36"/>
      <c r="F97" s="36"/>
      <c r="G97" s="36"/>
      <c r="H97" s="36"/>
      <c r="I97" s="36"/>
    </row>
    <row r="98" spans="3:9" x14ac:dyDescent="0.2">
      <c r="C98" s="36"/>
      <c r="D98" s="36"/>
      <c r="E98" s="36"/>
      <c r="F98" s="36"/>
      <c r="G98" s="36"/>
      <c r="H98" s="36"/>
      <c r="I98" s="36"/>
    </row>
    <row r="99" spans="3:9" x14ac:dyDescent="0.2">
      <c r="C99" s="36"/>
      <c r="D99" s="36"/>
      <c r="E99" s="36"/>
      <c r="F99" s="36"/>
      <c r="G99" s="36"/>
      <c r="H99" s="36"/>
      <c r="I99" s="36"/>
    </row>
    <row r="100" spans="3:9" x14ac:dyDescent="0.2">
      <c r="C100" s="36"/>
      <c r="D100" s="36"/>
      <c r="E100" s="36"/>
      <c r="F100" s="36"/>
      <c r="G100" s="36"/>
      <c r="H100" s="36"/>
      <c r="I100" s="36"/>
    </row>
    <row r="101" spans="3:9" x14ac:dyDescent="0.2">
      <c r="C101" s="36"/>
      <c r="D101" s="36"/>
      <c r="E101" s="36"/>
      <c r="F101" s="36"/>
      <c r="G101" s="36"/>
      <c r="H101" s="36"/>
      <c r="I101" s="36"/>
    </row>
    <row r="102" spans="3:9" x14ac:dyDescent="0.2">
      <c r="C102" s="36"/>
      <c r="D102" s="36"/>
      <c r="E102" s="36"/>
      <c r="F102" s="36"/>
      <c r="G102" s="36"/>
      <c r="H102" s="36"/>
      <c r="I102" s="36"/>
    </row>
    <row r="103" spans="3:9" x14ac:dyDescent="0.2">
      <c r="C103" s="36"/>
      <c r="D103" s="36"/>
      <c r="E103" s="36"/>
      <c r="F103" s="36"/>
      <c r="G103" s="36"/>
      <c r="H103" s="36"/>
      <c r="I103" s="36"/>
    </row>
    <row r="104" spans="3:9" x14ac:dyDescent="0.2">
      <c r="C104" s="36"/>
      <c r="D104" s="36"/>
      <c r="E104" s="36"/>
      <c r="F104" s="36"/>
      <c r="G104" s="36"/>
      <c r="H104" s="36"/>
      <c r="I104" s="36"/>
    </row>
    <row r="105" spans="3:9" x14ac:dyDescent="0.2">
      <c r="C105" s="36"/>
      <c r="D105" s="36"/>
      <c r="E105" s="36"/>
      <c r="F105" s="36"/>
      <c r="G105" s="36"/>
      <c r="H105" s="36"/>
      <c r="I105" s="36"/>
    </row>
    <row r="106" spans="3:9" x14ac:dyDescent="0.2">
      <c r="C106" s="36"/>
      <c r="D106" s="36"/>
      <c r="E106" s="36"/>
      <c r="F106" s="36"/>
      <c r="G106" s="36"/>
      <c r="H106" s="36"/>
      <c r="I106" s="36"/>
    </row>
    <row r="107" spans="3:9" x14ac:dyDescent="0.2">
      <c r="C107" s="36"/>
      <c r="D107" s="36"/>
      <c r="E107" s="36"/>
      <c r="F107" s="36"/>
      <c r="G107" s="36"/>
      <c r="H107" s="36"/>
      <c r="I107" s="36"/>
    </row>
    <row r="108" spans="3:9" x14ac:dyDescent="0.2">
      <c r="C108" s="36"/>
      <c r="D108" s="36"/>
      <c r="E108" s="36"/>
      <c r="F108" s="36"/>
      <c r="G108" s="36"/>
      <c r="H108" s="36"/>
      <c r="I108" s="36"/>
    </row>
    <row r="109" spans="3:9" x14ac:dyDescent="0.2">
      <c r="C109" s="36"/>
      <c r="D109" s="36"/>
      <c r="E109" s="36"/>
      <c r="F109" s="36"/>
      <c r="G109" s="36"/>
      <c r="H109" s="36"/>
      <c r="I109" s="36"/>
    </row>
    <row r="110" spans="3:9" x14ac:dyDescent="0.2">
      <c r="C110" s="36"/>
      <c r="D110" s="36"/>
      <c r="E110" s="36"/>
      <c r="F110" s="36"/>
      <c r="G110" s="36"/>
      <c r="H110" s="36"/>
      <c r="I110" s="36"/>
    </row>
    <row r="111" spans="3:9" x14ac:dyDescent="0.2">
      <c r="C111" s="36"/>
      <c r="D111" s="36"/>
      <c r="E111" s="36"/>
      <c r="F111" s="36"/>
      <c r="G111" s="36"/>
      <c r="H111" s="36"/>
      <c r="I111" s="36"/>
    </row>
    <row r="112" spans="3:9" x14ac:dyDescent="0.2">
      <c r="C112" s="36"/>
      <c r="D112" s="36"/>
      <c r="E112" s="36"/>
      <c r="F112" s="36"/>
      <c r="G112" s="36"/>
      <c r="H112" s="36"/>
      <c r="I112" s="36"/>
    </row>
    <row r="113" spans="3:9" x14ac:dyDescent="0.2">
      <c r="C113" s="36"/>
      <c r="D113" s="36"/>
      <c r="E113" s="36"/>
      <c r="F113" s="36"/>
      <c r="G113" s="36"/>
      <c r="H113" s="36"/>
      <c r="I113" s="36"/>
    </row>
    <row r="114" spans="3:9" x14ac:dyDescent="0.2">
      <c r="C114" s="36"/>
      <c r="D114" s="36"/>
      <c r="E114" s="36"/>
      <c r="F114" s="36"/>
      <c r="G114" s="36"/>
      <c r="H114" s="36"/>
      <c r="I114" s="36"/>
    </row>
  </sheetData>
  <phoneticPr fontId="18"/>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T263"/>
  <sheetViews>
    <sheetView showZeros="0" view="pageBreakPreview" topLeftCell="A7" zoomScale="90" zoomScaleNormal="80" zoomScaleSheetLayoutView="90" workbookViewId="0">
      <selection activeCell="P17" sqref="K17:Q28"/>
    </sheetView>
  </sheetViews>
  <sheetFormatPr defaultColWidth="9" defaultRowHeight="26.25" customHeight="1" x14ac:dyDescent="0.2"/>
  <cols>
    <col min="1" max="1" width="13.7265625" style="3" customWidth="1"/>
    <col min="2" max="4" width="10" style="3" customWidth="1"/>
    <col min="5" max="5" width="18.7265625" style="3" customWidth="1"/>
    <col min="6" max="7" width="10.6328125" style="3" customWidth="1"/>
    <col min="8" max="8" width="16.26953125" style="3" customWidth="1"/>
    <col min="9" max="10" width="10.6328125" style="3" customWidth="1"/>
    <col min="11" max="11" width="16.26953125" style="3" customWidth="1"/>
    <col min="12" max="12" width="10.6328125" style="3" customWidth="1"/>
    <col min="13" max="13" width="10.7265625" style="3" customWidth="1"/>
    <col min="14" max="14" width="16.26953125" style="3" customWidth="1"/>
    <col min="15" max="16" width="10.6328125" style="3" customWidth="1"/>
    <col min="17" max="17" width="16.26953125" style="3" customWidth="1"/>
    <col min="18" max="19" width="18.7265625" style="3" customWidth="1"/>
    <col min="20" max="20" width="5" style="3" customWidth="1"/>
    <col min="21" max="16384" width="9" style="7"/>
  </cols>
  <sheetData>
    <row r="1" spans="1:20" ht="39" customHeight="1" x14ac:dyDescent="0.2">
      <c r="A1" s="7"/>
      <c r="B1" s="333" t="s">
        <v>83</v>
      </c>
      <c r="C1" s="333"/>
      <c r="D1" s="333"/>
      <c r="E1" s="333"/>
      <c r="F1" s="333"/>
      <c r="G1" s="333"/>
      <c r="H1" s="333"/>
      <c r="I1" s="333"/>
      <c r="J1" s="333"/>
      <c r="K1" s="333"/>
      <c r="L1" s="333"/>
      <c r="M1" s="333"/>
      <c r="N1" s="333"/>
      <c r="O1" s="333"/>
      <c r="P1" s="333"/>
      <c r="Q1" s="333"/>
      <c r="S1" s="168" t="s">
        <v>32</v>
      </c>
    </row>
    <row r="2" spans="1:20" ht="18.75" customHeight="1" x14ac:dyDescent="0.2">
      <c r="A2" s="89"/>
      <c r="B2" s="178"/>
      <c r="C2" s="178"/>
      <c r="D2" s="178"/>
      <c r="E2" s="2"/>
      <c r="G2" s="4"/>
      <c r="H2" s="4"/>
      <c r="I2" s="4"/>
      <c r="J2" s="4"/>
      <c r="L2" s="5"/>
      <c r="M2" s="6"/>
      <c r="N2" s="6"/>
      <c r="O2" s="178"/>
      <c r="P2" s="178"/>
      <c r="Q2" s="178"/>
      <c r="R2" s="47"/>
      <c r="S2" s="47"/>
    </row>
    <row r="3" spans="1:20" ht="21.75" customHeight="1" x14ac:dyDescent="0.2">
      <c r="A3" s="48" t="s">
        <v>146</v>
      </c>
      <c r="B3" s="178"/>
      <c r="C3" s="178"/>
      <c r="D3" s="178"/>
      <c r="E3" s="2"/>
      <c r="G3" s="4"/>
      <c r="H3" s="4"/>
      <c r="I3" s="4"/>
      <c r="J3" s="4"/>
      <c r="L3" s="5"/>
      <c r="M3" s="6"/>
      <c r="N3" s="6"/>
      <c r="O3" s="178"/>
      <c r="P3" s="178"/>
      <c r="Q3" s="178"/>
      <c r="R3" s="47"/>
      <c r="S3" s="47"/>
    </row>
    <row r="4" spans="1:20" ht="21.75" customHeight="1" x14ac:dyDescent="0.2">
      <c r="A4" s="48" t="s">
        <v>147</v>
      </c>
      <c r="B4" s="178"/>
      <c r="C4" s="178"/>
      <c r="D4" s="178"/>
      <c r="E4" s="2"/>
      <c r="G4" s="4"/>
      <c r="H4" s="4"/>
      <c r="I4" s="4"/>
      <c r="J4" s="53"/>
      <c r="L4" s="5"/>
      <c r="M4" s="6"/>
      <c r="O4" s="334" t="s">
        <v>74</v>
      </c>
      <c r="P4" s="334"/>
      <c r="Q4" s="334"/>
      <c r="R4" s="334"/>
      <c r="S4" s="334"/>
    </row>
    <row r="5" spans="1:20" ht="21.75" customHeight="1" x14ac:dyDescent="0.2">
      <c r="A5" s="48" t="s">
        <v>73</v>
      </c>
      <c r="B5" s="178"/>
      <c r="C5" s="178"/>
      <c r="D5" s="178"/>
      <c r="E5" s="2"/>
      <c r="G5" s="4"/>
      <c r="H5" s="4"/>
      <c r="I5" s="4"/>
      <c r="J5" s="53"/>
      <c r="L5" s="5"/>
      <c r="M5" s="6"/>
      <c r="N5" s="6"/>
      <c r="O5" s="178"/>
      <c r="P5" s="178"/>
      <c r="Q5" s="178"/>
      <c r="R5" s="178"/>
      <c r="S5" s="178"/>
    </row>
    <row r="6" spans="1:20" ht="17.5" customHeight="1" thickBot="1" x14ac:dyDescent="0.25">
      <c r="A6" s="92"/>
      <c r="B6" s="92"/>
      <c r="C6" s="92"/>
      <c r="D6" s="92"/>
      <c r="E6" s="92"/>
      <c r="F6" s="92"/>
      <c r="G6" s="92"/>
      <c r="H6" s="92"/>
      <c r="I6" s="92"/>
      <c r="J6" s="92"/>
      <c r="K6" s="92"/>
      <c r="L6" s="92"/>
      <c r="M6" s="92"/>
      <c r="N6" s="92"/>
      <c r="O6" s="92"/>
      <c r="P6" s="92"/>
      <c r="Q6" s="92"/>
      <c r="R6" s="92"/>
      <c r="S6" s="92"/>
    </row>
    <row r="7" spans="1:20" s="8" customFormat="1" ht="26.25" customHeight="1" x14ac:dyDescent="0.2">
      <c r="A7" s="324" t="s">
        <v>57</v>
      </c>
      <c r="B7" s="343" t="s">
        <v>0</v>
      </c>
      <c r="C7" s="344"/>
      <c r="D7" s="344"/>
      <c r="E7" s="345"/>
      <c r="F7" s="327" t="s">
        <v>76</v>
      </c>
      <c r="G7" s="328"/>
      <c r="H7" s="328"/>
      <c r="I7" s="328"/>
      <c r="J7" s="328"/>
      <c r="K7" s="328"/>
      <c r="L7" s="328"/>
      <c r="M7" s="328"/>
      <c r="N7" s="328"/>
      <c r="O7" s="328"/>
      <c r="P7" s="328"/>
      <c r="Q7" s="328"/>
      <c r="R7" s="328"/>
      <c r="S7" s="163"/>
    </row>
    <row r="8" spans="1:20" s="9" customFormat="1" ht="26.25" customHeight="1" x14ac:dyDescent="0.2">
      <c r="A8" s="325"/>
      <c r="B8" s="346"/>
      <c r="C8" s="347"/>
      <c r="D8" s="347"/>
      <c r="E8" s="348"/>
      <c r="F8" s="332" t="s">
        <v>1</v>
      </c>
      <c r="G8" s="330"/>
      <c r="H8" s="331"/>
      <c r="I8" s="329" t="s">
        <v>2</v>
      </c>
      <c r="J8" s="330"/>
      <c r="K8" s="330"/>
      <c r="L8" s="330"/>
      <c r="M8" s="330"/>
      <c r="N8" s="331"/>
      <c r="O8" s="337" t="s">
        <v>3</v>
      </c>
      <c r="P8" s="338"/>
      <c r="Q8" s="339"/>
      <c r="R8" s="157"/>
      <c r="S8" s="164"/>
    </row>
    <row r="9" spans="1:20" ht="26.25" customHeight="1" x14ac:dyDescent="0.2">
      <c r="A9" s="325"/>
      <c r="B9" s="349"/>
      <c r="C9" s="341"/>
      <c r="D9" s="341"/>
      <c r="E9" s="350"/>
      <c r="F9" s="332" t="s">
        <v>5</v>
      </c>
      <c r="G9" s="330"/>
      <c r="H9" s="331"/>
      <c r="I9" s="329" t="s">
        <v>5</v>
      </c>
      <c r="J9" s="330"/>
      <c r="K9" s="331"/>
      <c r="L9" s="329" t="s">
        <v>6</v>
      </c>
      <c r="M9" s="330"/>
      <c r="N9" s="331"/>
      <c r="O9" s="340"/>
      <c r="P9" s="341"/>
      <c r="Q9" s="342"/>
      <c r="R9" s="247"/>
      <c r="S9" s="245" t="s">
        <v>82</v>
      </c>
      <c r="T9" s="7"/>
    </row>
    <row r="10" spans="1:20" s="3" customFormat="1" ht="36.75" customHeight="1" x14ac:dyDescent="0.2">
      <c r="A10" s="325"/>
      <c r="B10" s="31" t="s">
        <v>84</v>
      </c>
      <c r="C10" s="116" t="s">
        <v>7</v>
      </c>
      <c r="D10" s="30" t="s">
        <v>16</v>
      </c>
      <c r="E10" s="117" t="s">
        <v>55</v>
      </c>
      <c r="F10" s="118" t="s">
        <v>56</v>
      </c>
      <c r="G10" s="119" t="s">
        <v>7</v>
      </c>
      <c r="H10" s="117" t="s">
        <v>58</v>
      </c>
      <c r="I10" s="131" t="s">
        <v>56</v>
      </c>
      <c r="J10" s="119" t="s">
        <v>7</v>
      </c>
      <c r="K10" s="117" t="s">
        <v>58</v>
      </c>
      <c r="L10" s="131" t="s">
        <v>56</v>
      </c>
      <c r="M10" s="119" t="s">
        <v>7</v>
      </c>
      <c r="N10" s="117" t="s">
        <v>58</v>
      </c>
      <c r="O10" s="131" t="s">
        <v>56</v>
      </c>
      <c r="P10" s="119" t="s">
        <v>7</v>
      </c>
      <c r="Q10" s="117" t="s">
        <v>58</v>
      </c>
      <c r="R10" s="159" t="s">
        <v>59</v>
      </c>
      <c r="S10" s="245" t="s">
        <v>4</v>
      </c>
      <c r="T10" s="7"/>
    </row>
    <row r="11" spans="1:20" ht="26.25" customHeight="1" x14ac:dyDescent="0.2">
      <c r="A11" s="325"/>
      <c r="B11" s="31" t="s">
        <v>51</v>
      </c>
      <c r="C11" s="120" t="s">
        <v>52</v>
      </c>
      <c r="D11" s="121">
        <v>0.85</v>
      </c>
      <c r="E11" s="122" t="s">
        <v>4</v>
      </c>
      <c r="F11" s="31" t="s">
        <v>53</v>
      </c>
      <c r="G11" s="30" t="s">
        <v>54</v>
      </c>
      <c r="H11" s="122" t="s">
        <v>4</v>
      </c>
      <c r="I11" s="130" t="s">
        <v>53</v>
      </c>
      <c r="J11" s="30" t="s">
        <v>54</v>
      </c>
      <c r="K11" s="122" t="s">
        <v>4</v>
      </c>
      <c r="L11" s="130" t="s">
        <v>53</v>
      </c>
      <c r="M11" s="30" t="s">
        <v>54</v>
      </c>
      <c r="N11" s="30" t="s">
        <v>4</v>
      </c>
      <c r="O11" s="32" t="s">
        <v>53</v>
      </c>
      <c r="P11" s="30" t="s">
        <v>54</v>
      </c>
      <c r="Q11" s="30" t="s">
        <v>4</v>
      </c>
      <c r="R11" s="158" t="s">
        <v>4</v>
      </c>
      <c r="S11" s="245" t="s">
        <v>78</v>
      </c>
      <c r="T11" s="7"/>
    </row>
    <row r="12" spans="1:20" ht="26.25" customHeight="1" thickBot="1" x14ac:dyDescent="0.25">
      <c r="A12" s="326"/>
      <c r="B12" s="124" t="s">
        <v>8</v>
      </c>
      <c r="C12" s="125" t="s">
        <v>9</v>
      </c>
      <c r="D12" s="126" t="s">
        <v>10</v>
      </c>
      <c r="E12" s="132" t="s">
        <v>36</v>
      </c>
      <c r="F12" s="127" t="s">
        <v>60</v>
      </c>
      <c r="G12" s="126" t="s">
        <v>61</v>
      </c>
      <c r="H12" s="126" t="s">
        <v>62</v>
      </c>
      <c r="I12" s="128" t="s">
        <v>63</v>
      </c>
      <c r="J12" s="126" t="s">
        <v>64</v>
      </c>
      <c r="K12" s="126" t="s">
        <v>65</v>
      </c>
      <c r="L12" s="128" t="s">
        <v>66</v>
      </c>
      <c r="M12" s="126" t="s">
        <v>67</v>
      </c>
      <c r="N12" s="126" t="s">
        <v>68</v>
      </c>
      <c r="O12" s="128" t="s">
        <v>69</v>
      </c>
      <c r="P12" s="126" t="s">
        <v>70</v>
      </c>
      <c r="Q12" s="126" t="s">
        <v>71</v>
      </c>
      <c r="R12" s="160" t="s">
        <v>77</v>
      </c>
      <c r="S12" s="246" t="s">
        <v>80</v>
      </c>
      <c r="T12" s="7"/>
    </row>
    <row r="13" spans="1:20" s="9" customFormat="1" ht="26.25" customHeight="1" x14ac:dyDescent="0.2">
      <c r="A13" s="169" t="s">
        <v>149</v>
      </c>
      <c r="B13" s="249">
        <v>1150</v>
      </c>
      <c r="C13" s="250"/>
      <c r="D13" s="54">
        <v>0.85</v>
      </c>
      <c r="E13" s="24"/>
      <c r="F13" s="140"/>
      <c r="G13" s="141"/>
      <c r="H13" s="141"/>
      <c r="I13" s="141"/>
      <c r="J13" s="141"/>
      <c r="K13" s="141"/>
      <c r="L13" s="251">
        <v>286600</v>
      </c>
      <c r="M13" s="28"/>
      <c r="N13" s="28"/>
      <c r="O13" s="252">
        <v>303000</v>
      </c>
      <c r="P13" s="253"/>
      <c r="Q13" s="28"/>
      <c r="R13" s="161"/>
      <c r="S13" s="165"/>
    </row>
    <row r="14" spans="1:20" s="9" customFormat="1" ht="26.25" customHeight="1" x14ac:dyDescent="0.2">
      <c r="A14" s="169" t="s">
        <v>140</v>
      </c>
      <c r="B14" s="249">
        <v>1150</v>
      </c>
      <c r="C14" s="250"/>
      <c r="D14" s="54">
        <v>0.85</v>
      </c>
      <c r="E14" s="24"/>
      <c r="F14" s="140"/>
      <c r="G14" s="141"/>
      <c r="H14" s="141"/>
      <c r="I14" s="141"/>
      <c r="J14" s="141"/>
      <c r="K14" s="141"/>
      <c r="L14" s="251">
        <v>269900</v>
      </c>
      <c r="M14" s="28"/>
      <c r="N14" s="28"/>
      <c r="O14" s="252">
        <v>327700</v>
      </c>
      <c r="P14" s="253"/>
      <c r="Q14" s="28"/>
      <c r="R14" s="161"/>
      <c r="S14" s="165"/>
    </row>
    <row r="15" spans="1:20" s="9" customFormat="1" ht="26.25" customHeight="1" x14ac:dyDescent="0.2">
      <c r="A15" s="169" t="s">
        <v>136</v>
      </c>
      <c r="B15" s="249">
        <v>1150</v>
      </c>
      <c r="C15" s="250"/>
      <c r="D15" s="54">
        <v>0.85</v>
      </c>
      <c r="E15" s="24"/>
      <c r="F15" s="140"/>
      <c r="G15" s="141"/>
      <c r="H15" s="141"/>
      <c r="I15" s="141"/>
      <c r="J15" s="141"/>
      <c r="K15" s="141"/>
      <c r="L15" s="251">
        <v>290300</v>
      </c>
      <c r="M15" s="28"/>
      <c r="N15" s="28"/>
      <c r="O15" s="252">
        <v>306900</v>
      </c>
      <c r="P15" s="253"/>
      <c r="Q15" s="28"/>
      <c r="R15" s="161"/>
      <c r="S15" s="165"/>
    </row>
    <row r="16" spans="1:20" s="9" customFormat="1" ht="26.25" customHeight="1" x14ac:dyDescent="0.2">
      <c r="A16" s="169" t="s">
        <v>137</v>
      </c>
      <c r="B16" s="249">
        <v>1150</v>
      </c>
      <c r="C16" s="250"/>
      <c r="D16" s="54">
        <v>0.85</v>
      </c>
      <c r="E16" s="24"/>
      <c r="F16" s="216">
        <v>62100</v>
      </c>
      <c r="G16" s="28"/>
      <c r="H16" s="28"/>
      <c r="I16" s="254">
        <v>227800</v>
      </c>
      <c r="J16" s="28"/>
      <c r="K16" s="28"/>
      <c r="L16" s="263">
        <v>0</v>
      </c>
      <c r="M16" s="141"/>
      <c r="N16" s="141"/>
      <c r="O16" s="252">
        <v>302800</v>
      </c>
      <c r="P16" s="253"/>
      <c r="Q16" s="28"/>
      <c r="R16" s="161"/>
      <c r="S16" s="165"/>
    </row>
    <row r="17" spans="1:20" s="9" customFormat="1" ht="26.25" customHeight="1" x14ac:dyDescent="0.2">
      <c r="A17" s="169" t="s">
        <v>138</v>
      </c>
      <c r="B17" s="249">
        <v>1150</v>
      </c>
      <c r="C17" s="250"/>
      <c r="D17" s="54">
        <v>0.85</v>
      </c>
      <c r="E17" s="24"/>
      <c r="F17" s="216">
        <v>59300</v>
      </c>
      <c r="G17" s="28"/>
      <c r="H17" s="28"/>
      <c r="I17" s="254">
        <v>217300</v>
      </c>
      <c r="J17" s="28"/>
      <c r="K17" s="28"/>
      <c r="L17" s="263">
        <v>0</v>
      </c>
      <c r="M17" s="141"/>
      <c r="N17" s="141"/>
      <c r="O17" s="252">
        <v>311200</v>
      </c>
      <c r="P17" s="253"/>
      <c r="Q17" s="28"/>
      <c r="R17" s="161"/>
      <c r="S17" s="165"/>
    </row>
    <row r="18" spans="1:20" s="9" customFormat="1" ht="26.25" customHeight="1" x14ac:dyDescent="0.2">
      <c r="A18" s="169" t="s">
        <v>139</v>
      </c>
      <c r="B18" s="249">
        <v>1150</v>
      </c>
      <c r="C18" s="250"/>
      <c r="D18" s="54">
        <v>0.85</v>
      </c>
      <c r="E18" s="24"/>
      <c r="F18" s="248">
        <v>58900</v>
      </c>
      <c r="G18" s="208"/>
      <c r="H18" s="208"/>
      <c r="I18" s="255">
        <v>216000</v>
      </c>
      <c r="J18" s="208"/>
      <c r="K18" s="208"/>
      <c r="L18" s="263">
        <v>0</v>
      </c>
      <c r="M18" s="141"/>
      <c r="N18" s="141"/>
      <c r="O18" s="252">
        <v>314100</v>
      </c>
      <c r="P18" s="253"/>
      <c r="Q18" s="28"/>
      <c r="R18" s="161"/>
      <c r="S18" s="201"/>
    </row>
    <row r="19" spans="1:20" s="9" customFormat="1" ht="26.25" customHeight="1" x14ac:dyDescent="0.2">
      <c r="A19" s="169" t="s">
        <v>150</v>
      </c>
      <c r="B19" s="249">
        <v>1150</v>
      </c>
      <c r="C19" s="250"/>
      <c r="D19" s="54">
        <v>0.85</v>
      </c>
      <c r="E19" s="24"/>
      <c r="F19" s="140"/>
      <c r="G19" s="141"/>
      <c r="H19" s="141"/>
      <c r="I19" s="141"/>
      <c r="J19" s="141"/>
      <c r="K19" s="141"/>
      <c r="L19" s="251">
        <v>278600</v>
      </c>
      <c r="M19" s="253"/>
      <c r="N19" s="28"/>
      <c r="O19" s="252">
        <v>290900</v>
      </c>
      <c r="P19" s="253"/>
      <c r="Q19" s="28"/>
      <c r="R19" s="161"/>
      <c r="S19" s="202"/>
    </row>
    <row r="20" spans="1:20" s="9" customFormat="1" ht="26.25" customHeight="1" x14ac:dyDescent="0.2">
      <c r="A20" s="169" t="s">
        <v>151</v>
      </c>
      <c r="B20" s="249">
        <v>1150</v>
      </c>
      <c r="C20" s="250"/>
      <c r="D20" s="54">
        <v>0.85</v>
      </c>
      <c r="E20" s="24"/>
      <c r="F20" s="140"/>
      <c r="G20" s="141"/>
      <c r="H20" s="141"/>
      <c r="I20" s="141"/>
      <c r="J20" s="141"/>
      <c r="K20" s="141"/>
      <c r="L20" s="251">
        <v>258400</v>
      </c>
      <c r="M20" s="253"/>
      <c r="N20" s="28"/>
      <c r="O20" s="252">
        <v>319400</v>
      </c>
      <c r="P20" s="253"/>
      <c r="Q20" s="28"/>
      <c r="R20" s="161"/>
      <c r="S20" s="165"/>
    </row>
    <row r="21" spans="1:20" s="9" customFormat="1" ht="26.25" customHeight="1" x14ac:dyDescent="0.2">
      <c r="A21" s="169" t="s">
        <v>152</v>
      </c>
      <c r="B21" s="249">
        <v>1150</v>
      </c>
      <c r="C21" s="250"/>
      <c r="D21" s="54">
        <v>0.85</v>
      </c>
      <c r="E21" s="24"/>
      <c r="F21" s="140"/>
      <c r="G21" s="141"/>
      <c r="H21" s="141"/>
      <c r="I21" s="141"/>
      <c r="J21" s="141"/>
      <c r="K21" s="141"/>
      <c r="L21" s="251">
        <v>301000</v>
      </c>
      <c r="M21" s="253"/>
      <c r="N21" s="28"/>
      <c r="O21" s="252">
        <v>291400</v>
      </c>
      <c r="P21" s="253"/>
      <c r="Q21" s="28"/>
      <c r="R21" s="161"/>
      <c r="S21" s="165"/>
    </row>
    <row r="22" spans="1:20" s="9" customFormat="1" ht="26.25" customHeight="1" x14ac:dyDescent="0.2">
      <c r="A22" s="169" t="s">
        <v>141</v>
      </c>
      <c r="B22" s="249">
        <v>1150</v>
      </c>
      <c r="C22" s="250"/>
      <c r="D22" s="54">
        <v>0.85</v>
      </c>
      <c r="E22" s="24"/>
      <c r="F22" s="261"/>
      <c r="G22" s="262"/>
      <c r="H22" s="141">
        <v>0</v>
      </c>
      <c r="I22" s="263"/>
      <c r="J22" s="262"/>
      <c r="K22" s="141">
        <v>0</v>
      </c>
      <c r="L22" s="256">
        <v>193300</v>
      </c>
      <c r="M22" s="28"/>
      <c r="N22" s="28"/>
      <c r="O22" s="252">
        <v>217600</v>
      </c>
      <c r="P22" s="253"/>
      <c r="Q22" s="28"/>
      <c r="R22" s="161"/>
      <c r="S22" s="165"/>
    </row>
    <row r="23" spans="1:20" s="9" customFormat="1" ht="26.25" customHeight="1" x14ac:dyDescent="0.2">
      <c r="A23" s="169" t="s">
        <v>142</v>
      </c>
      <c r="B23" s="249">
        <v>1150</v>
      </c>
      <c r="C23" s="250"/>
      <c r="D23" s="54">
        <v>0.85</v>
      </c>
      <c r="E23" s="24"/>
      <c r="F23" s="261"/>
      <c r="G23" s="262"/>
      <c r="H23" s="141">
        <v>0</v>
      </c>
      <c r="I23" s="263"/>
      <c r="J23" s="262"/>
      <c r="K23" s="141">
        <v>0</v>
      </c>
      <c r="L23" s="256">
        <v>195400</v>
      </c>
      <c r="M23" s="28"/>
      <c r="N23" s="28"/>
      <c r="O23" s="252">
        <v>230900</v>
      </c>
      <c r="P23" s="253"/>
      <c r="Q23" s="28"/>
      <c r="R23" s="161"/>
      <c r="S23" s="165"/>
    </row>
    <row r="24" spans="1:20" s="9" customFormat="1" ht="26.25" customHeight="1" thickBot="1" x14ac:dyDescent="0.25">
      <c r="A24" s="169" t="s">
        <v>143</v>
      </c>
      <c r="B24" s="249">
        <v>1150</v>
      </c>
      <c r="C24" s="250"/>
      <c r="D24" s="54">
        <v>0.85</v>
      </c>
      <c r="E24" s="24"/>
      <c r="F24" s="261"/>
      <c r="G24" s="262"/>
      <c r="H24" s="141">
        <v>0</v>
      </c>
      <c r="I24" s="263"/>
      <c r="J24" s="262"/>
      <c r="K24" s="141">
        <v>0</v>
      </c>
      <c r="L24" s="256">
        <v>273400</v>
      </c>
      <c r="M24" s="28"/>
      <c r="N24" s="28"/>
      <c r="O24" s="252">
        <v>307800</v>
      </c>
      <c r="P24" s="253"/>
      <c r="Q24" s="28"/>
      <c r="R24" s="161"/>
      <c r="S24" s="165"/>
    </row>
    <row r="25" spans="1:20" s="9" customFormat="1" ht="26.25" customHeight="1" thickBot="1" x14ac:dyDescent="0.25">
      <c r="A25" s="12" t="s">
        <v>153</v>
      </c>
      <c r="B25" s="179"/>
      <c r="C25" s="180"/>
      <c r="D25" s="181"/>
      <c r="E25" s="182"/>
      <c r="F25" s="257"/>
      <c r="G25" s="183"/>
      <c r="H25" s="184"/>
      <c r="I25" s="258"/>
      <c r="J25" s="185"/>
      <c r="K25" s="184"/>
      <c r="L25" s="259"/>
      <c r="M25" s="183"/>
      <c r="N25" s="184"/>
      <c r="O25" s="260"/>
      <c r="P25" s="183"/>
      <c r="Q25" s="184"/>
      <c r="R25" s="186"/>
      <c r="S25" s="167"/>
      <c r="T25" s="154" t="s">
        <v>79</v>
      </c>
    </row>
    <row r="26" spans="1:20" ht="26.25" customHeight="1" thickBot="1" x14ac:dyDescent="0.25">
      <c r="A26" s="16"/>
      <c r="B26" s="17"/>
      <c r="C26" s="17"/>
      <c r="D26" s="17"/>
      <c r="E26" s="17"/>
      <c r="F26" s="18"/>
      <c r="G26" s="18"/>
      <c r="H26" s="19"/>
      <c r="I26" s="19"/>
      <c r="J26" s="20"/>
      <c r="K26" s="18"/>
      <c r="L26" s="19"/>
      <c r="M26" s="18"/>
      <c r="N26" s="18"/>
      <c r="O26" s="18"/>
      <c r="P26" s="18"/>
      <c r="Q26" s="18"/>
      <c r="R26" s="18"/>
      <c r="S26" s="18"/>
      <c r="T26" s="7"/>
    </row>
    <row r="27" spans="1:20" ht="26.25" customHeight="1" thickTop="1" thickBot="1" x14ac:dyDescent="0.25">
      <c r="A27" s="134" t="s">
        <v>11</v>
      </c>
      <c r="B27" s="33"/>
      <c r="C27" s="33"/>
      <c r="D27" s="33"/>
      <c r="E27" s="33"/>
      <c r="F27" s="21"/>
      <c r="G27" s="21"/>
      <c r="H27" s="22"/>
      <c r="I27" s="21"/>
      <c r="J27" s="21"/>
      <c r="K27" s="22"/>
      <c r="L27" s="21"/>
      <c r="M27" s="21"/>
      <c r="N27" s="22"/>
      <c r="P27" s="335" t="s">
        <v>75</v>
      </c>
      <c r="Q27" s="336"/>
      <c r="R27" s="155" t="s">
        <v>89</v>
      </c>
      <c r="S27" s="156"/>
      <c r="T27" s="7"/>
    </row>
    <row r="28" spans="1:20" ht="26.25" customHeight="1" thickTop="1" x14ac:dyDescent="0.2">
      <c r="A28" s="134" t="s">
        <v>12</v>
      </c>
      <c r="B28" s="33"/>
      <c r="C28" s="33"/>
      <c r="D28" s="33"/>
      <c r="E28" s="33"/>
      <c r="F28" s="23"/>
      <c r="G28" s="23"/>
      <c r="H28" s="23"/>
      <c r="I28" s="23"/>
      <c r="J28" s="23"/>
      <c r="K28" s="23"/>
      <c r="L28" s="23"/>
      <c r="M28" s="23"/>
      <c r="N28" s="23"/>
      <c r="O28" s="23"/>
      <c r="P28" s="23"/>
      <c r="Q28" s="23"/>
      <c r="R28" s="23"/>
      <c r="S28" s="23"/>
      <c r="T28" s="23"/>
    </row>
    <row r="29" spans="1:20" ht="26.25" customHeight="1" x14ac:dyDescent="0.2">
      <c r="A29" s="134" t="s">
        <v>13</v>
      </c>
      <c r="B29" s="33"/>
      <c r="C29" s="33"/>
      <c r="D29" s="33"/>
      <c r="E29" s="33"/>
      <c r="F29" s="23"/>
      <c r="G29" s="23"/>
      <c r="H29" s="23"/>
      <c r="I29" s="23"/>
      <c r="J29" s="23"/>
      <c r="K29" s="23"/>
      <c r="L29" s="23"/>
      <c r="M29" s="23"/>
      <c r="N29" s="23"/>
      <c r="O29" s="23"/>
      <c r="P29" s="23"/>
      <c r="Q29" s="23"/>
      <c r="R29" s="23"/>
      <c r="S29" s="23"/>
      <c r="T29" s="23"/>
    </row>
    <row r="30" spans="1:20" ht="26.25" customHeight="1" x14ac:dyDescent="0.2">
      <c r="A30" s="135" t="s">
        <v>107</v>
      </c>
      <c r="B30" s="35"/>
      <c r="C30" s="35"/>
      <c r="D30" s="35"/>
      <c r="E30" s="35"/>
      <c r="F30" s="23"/>
      <c r="G30" s="23"/>
      <c r="H30" s="23"/>
      <c r="I30" s="23"/>
      <c r="J30" s="23"/>
      <c r="K30" s="23"/>
      <c r="L30" s="23"/>
      <c r="M30" s="23"/>
      <c r="N30" s="23"/>
      <c r="O30" s="23"/>
      <c r="P30" s="23"/>
      <c r="Q30" s="23"/>
      <c r="R30" s="23"/>
      <c r="S30" s="23"/>
      <c r="T30" s="23"/>
    </row>
    <row r="31" spans="1:20" ht="26.25" customHeight="1" x14ac:dyDescent="0.2">
      <c r="A31" s="136" t="str">
        <f>"注５：入札金額算定においては，力率は"&amp;TEXT(D19,"#%")&amp;"とする。"</f>
        <v>注５：入札金額算定においては，力率は85%とする。</v>
      </c>
      <c r="B31" s="133"/>
      <c r="C31" s="133"/>
      <c r="D31" s="133"/>
      <c r="E31" s="133"/>
      <c r="F31" s="133"/>
      <c r="G31" s="133"/>
      <c r="H31" s="133"/>
      <c r="I31" s="133"/>
      <c r="J31" s="23"/>
      <c r="K31" s="23"/>
      <c r="L31" s="23"/>
      <c r="M31" s="23"/>
      <c r="N31" s="23"/>
      <c r="O31" s="23"/>
      <c r="P31" s="23"/>
      <c r="Q31" s="23"/>
      <c r="R31" s="23"/>
      <c r="S31" s="23"/>
      <c r="T31" s="23"/>
    </row>
    <row r="32" spans="1:20" ht="26.25" customHeight="1" x14ac:dyDescent="0.2">
      <c r="A32" s="134" t="s">
        <v>14</v>
      </c>
      <c r="B32" s="33"/>
      <c r="C32" s="33"/>
      <c r="D32" s="33"/>
      <c r="E32" s="33"/>
      <c r="F32" s="23"/>
      <c r="G32" s="23"/>
      <c r="H32" s="23"/>
      <c r="I32" s="23"/>
      <c r="J32" s="23"/>
      <c r="K32" s="23"/>
      <c r="L32" s="23"/>
      <c r="M32" s="23"/>
      <c r="N32" s="23"/>
      <c r="O32" s="23"/>
      <c r="P32" s="23"/>
      <c r="Q32" s="23"/>
      <c r="R32" s="23"/>
      <c r="S32" s="23"/>
      <c r="T32" s="23"/>
    </row>
    <row r="33" spans="1:20" ht="26.25" customHeight="1" x14ac:dyDescent="0.2">
      <c r="A33" s="137"/>
      <c r="B33" s="34"/>
      <c r="C33" s="34"/>
      <c r="D33" s="34"/>
      <c r="E33" s="34"/>
      <c r="F33" s="23"/>
      <c r="G33" s="23"/>
      <c r="H33" s="23"/>
      <c r="I33" s="23"/>
      <c r="J33" s="23"/>
      <c r="K33" s="23"/>
      <c r="L33" s="23"/>
      <c r="M33" s="23"/>
      <c r="N33" s="23"/>
      <c r="O33" s="23"/>
      <c r="P33" s="23"/>
      <c r="Q33" s="23"/>
      <c r="R33" s="23"/>
      <c r="S33" s="23"/>
      <c r="T33" s="23"/>
    </row>
    <row r="34" spans="1:20" ht="26.25" customHeight="1" x14ac:dyDescent="0.2">
      <c r="A34" s="137" t="s">
        <v>15</v>
      </c>
      <c r="B34" s="34"/>
      <c r="C34" s="34"/>
      <c r="D34" s="34"/>
      <c r="E34" s="34"/>
      <c r="F34" s="23"/>
      <c r="G34" s="23"/>
      <c r="H34" s="23"/>
      <c r="I34" s="23"/>
      <c r="J34" s="23"/>
      <c r="K34" s="23"/>
      <c r="L34" s="23"/>
      <c r="M34" s="23"/>
      <c r="N34" s="23"/>
      <c r="O34" s="23"/>
      <c r="P34" s="23"/>
      <c r="Q34" s="23"/>
      <c r="R34" s="23"/>
      <c r="S34" s="23"/>
      <c r="T34" s="23"/>
    </row>
    <row r="35" spans="1:20" ht="26.25" customHeight="1" x14ac:dyDescent="0.2">
      <c r="A35" s="23"/>
      <c r="B35" s="23"/>
      <c r="C35" s="23"/>
      <c r="D35" s="23"/>
      <c r="E35" s="23"/>
      <c r="F35" s="23"/>
      <c r="G35" s="23"/>
      <c r="H35" s="23"/>
      <c r="I35" s="23"/>
      <c r="J35" s="23"/>
      <c r="K35" s="23"/>
      <c r="L35" s="23"/>
      <c r="M35" s="23"/>
      <c r="N35" s="23"/>
      <c r="O35" s="23"/>
      <c r="P35" s="23"/>
      <c r="Q35" s="23"/>
      <c r="R35" s="23"/>
      <c r="S35" s="23"/>
      <c r="T35" s="23"/>
    </row>
    <row r="36" spans="1:20" ht="26.25" customHeight="1" x14ac:dyDescent="0.2">
      <c r="A36" s="23"/>
      <c r="B36" s="23"/>
      <c r="C36" s="23"/>
      <c r="D36" s="23"/>
      <c r="E36" s="23"/>
      <c r="F36" s="23"/>
      <c r="G36" s="23"/>
      <c r="H36" s="23"/>
      <c r="I36" s="23"/>
      <c r="J36" s="23"/>
      <c r="K36" s="23"/>
      <c r="L36" s="23"/>
      <c r="M36" s="23"/>
      <c r="N36" s="23"/>
      <c r="O36" s="23"/>
      <c r="P36" s="23"/>
      <c r="Q36" s="23"/>
      <c r="R36" s="23"/>
      <c r="S36" s="23"/>
      <c r="T36" s="23"/>
    </row>
    <row r="37" spans="1:20" ht="26.25" customHeight="1" x14ac:dyDescent="0.2">
      <c r="A37" s="23"/>
      <c r="B37" s="23"/>
      <c r="C37" s="23"/>
      <c r="D37" s="23"/>
      <c r="E37" s="23"/>
      <c r="F37" s="23"/>
      <c r="G37" s="23"/>
      <c r="H37" s="23"/>
      <c r="I37" s="23"/>
      <c r="J37" s="23"/>
      <c r="K37" s="23"/>
      <c r="L37" s="23"/>
      <c r="M37" s="23"/>
      <c r="N37" s="23"/>
      <c r="O37" s="23"/>
      <c r="P37" s="23"/>
      <c r="Q37" s="23"/>
      <c r="R37" s="23"/>
      <c r="S37" s="23"/>
      <c r="T37" s="23"/>
    </row>
    <row r="38" spans="1:20" ht="26.25" customHeight="1" x14ac:dyDescent="0.2">
      <c r="A38" s="23"/>
      <c r="B38" s="23"/>
      <c r="C38" s="23"/>
      <c r="D38" s="23"/>
      <c r="E38" s="23"/>
      <c r="F38" s="23"/>
      <c r="G38" s="23"/>
      <c r="H38" s="23"/>
      <c r="I38" s="23"/>
      <c r="J38" s="23"/>
      <c r="K38" s="23"/>
      <c r="L38" s="23"/>
      <c r="M38" s="23"/>
      <c r="N38" s="23"/>
      <c r="O38" s="23"/>
      <c r="P38" s="23"/>
      <c r="Q38" s="23"/>
      <c r="R38" s="23"/>
      <c r="S38" s="23"/>
      <c r="T38" s="23"/>
    </row>
    <row r="39" spans="1:20" ht="26.25" customHeight="1" x14ac:dyDescent="0.2">
      <c r="A39" s="23"/>
      <c r="B39" s="23"/>
      <c r="C39" s="23"/>
      <c r="D39" s="23"/>
      <c r="E39" s="23"/>
      <c r="F39" s="23"/>
      <c r="G39" s="23"/>
      <c r="H39" s="23"/>
      <c r="I39" s="23"/>
      <c r="J39" s="23"/>
      <c r="K39" s="23"/>
      <c r="L39" s="23"/>
      <c r="M39" s="23"/>
      <c r="N39" s="23"/>
      <c r="O39" s="23"/>
      <c r="P39" s="23"/>
      <c r="Q39" s="23"/>
      <c r="R39" s="23"/>
      <c r="S39" s="23"/>
      <c r="T39" s="23"/>
    </row>
    <row r="40" spans="1:20" ht="26.25" customHeight="1" x14ac:dyDescent="0.2">
      <c r="A40" s="23"/>
      <c r="B40" s="23"/>
      <c r="C40" s="23"/>
      <c r="D40" s="23"/>
      <c r="E40" s="23"/>
      <c r="F40" s="23"/>
      <c r="G40" s="23"/>
      <c r="H40" s="23"/>
      <c r="I40" s="23"/>
      <c r="J40" s="23"/>
      <c r="K40" s="23"/>
      <c r="L40" s="23"/>
      <c r="M40" s="23"/>
      <c r="N40" s="23"/>
      <c r="O40" s="23"/>
      <c r="P40" s="23"/>
      <c r="Q40" s="23"/>
      <c r="R40" s="23"/>
      <c r="S40" s="23"/>
      <c r="T40" s="23"/>
    </row>
    <row r="41" spans="1:20" ht="26.25" customHeight="1" x14ac:dyDescent="0.2">
      <c r="A41" s="23"/>
      <c r="B41" s="23"/>
      <c r="C41" s="23"/>
      <c r="D41" s="23"/>
      <c r="E41" s="23"/>
      <c r="F41" s="23"/>
      <c r="G41" s="23"/>
      <c r="H41" s="23"/>
      <c r="I41" s="23"/>
      <c r="J41" s="23"/>
      <c r="K41" s="23"/>
      <c r="L41" s="23"/>
      <c r="M41" s="23"/>
      <c r="N41" s="23"/>
      <c r="O41" s="23"/>
      <c r="P41" s="23"/>
      <c r="Q41" s="23"/>
      <c r="R41" s="23"/>
      <c r="S41" s="23"/>
      <c r="T41" s="23"/>
    </row>
    <row r="42" spans="1:20" ht="26.25" customHeight="1" x14ac:dyDescent="0.2">
      <c r="A42" s="23"/>
      <c r="B42" s="23"/>
      <c r="C42" s="23"/>
      <c r="D42" s="23"/>
      <c r="E42" s="23"/>
      <c r="F42" s="23"/>
      <c r="G42" s="23"/>
      <c r="H42" s="23"/>
      <c r="I42" s="23"/>
      <c r="J42" s="23"/>
      <c r="K42" s="23"/>
      <c r="L42" s="23"/>
      <c r="M42" s="23"/>
      <c r="N42" s="23"/>
      <c r="O42" s="23"/>
      <c r="P42" s="23"/>
      <c r="Q42" s="23"/>
      <c r="R42" s="23"/>
      <c r="S42" s="23"/>
      <c r="T42" s="23"/>
    </row>
    <row r="43" spans="1:20" ht="26.25" customHeight="1" x14ac:dyDescent="0.2">
      <c r="A43" s="23"/>
      <c r="B43" s="23"/>
      <c r="C43" s="23"/>
      <c r="D43" s="23"/>
      <c r="E43" s="23"/>
      <c r="F43" s="23"/>
      <c r="G43" s="23"/>
      <c r="H43" s="23"/>
      <c r="I43" s="23"/>
      <c r="J43" s="23"/>
      <c r="K43" s="23"/>
      <c r="L43" s="23"/>
      <c r="M43" s="23"/>
      <c r="N43" s="23"/>
      <c r="O43" s="23"/>
      <c r="P43" s="23"/>
      <c r="Q43" s="23"/>
      <c r="R43" s="23"/>
      <c r="S43" s="23"/>
      <c r="T43" s="23"/>
    </row>
    <row r="44" spans="1:20" ht="26.25" customHeight="1" x14ac:dyDescent="0.2">
      <c r="A44" s="23"/>
      <c r="B44" s="23"/>
      <c r="C44" s="23"/>
      <c r="D44" s="23"/>
      <c r="E44" s="23"/>
      <c r="F44" s="23"/>
      <c r="G44" s="23"/>
      <c r="H44" s="23"/>
      <c r="I44" s="23"/>
      <c r="J44" s="23"/>
      <c r="K44" s="23"/>
      <c r="L44" s="23"/>
      <c r="M44" s="23"/>
      <c r="N44" s="23"/>
      <c r="O44" s="23"/>
      <c r="P44" s="23"/>
      <c r="Q44" s="23"/>
      <c r="R44" s="23"/>
      <c r="S44" s="23"/>
      <c r="T44" s="23"/>
    </row>
    <row r="45" spans="1:20" ht="26.25" customHeight="1" x14ac:dyDescent="0.2">
      <c r="A45" s="23"/>
      <c r="B45" s="23"/>
      <c r="C45" s="23"/>
      <c r="D45" s="23"/>
      <c r="E45" s="23"/>
      <c r="F45" s="23"/>
      <c r="G45" s="23"/>
      <c r="H45" s="23"/>
      <c r="I45" s="23"/>
      <c r="J45" s="23"/>
      <c r="K45" s="23"/>
      <c r="L45" s="23"/>
      <c r="M45" s="23"/>
      <c r="N45" s="23"/>
      <c r="O45" s="23"/>
      <c r="P45" s="23"/>
      <c r="Q45" s="23"/>
      <c r="R45" s="23"/>
      <c r="S45" s="23"/>
      <c r="T45" s="23"/>
    </row>
    <row r="46" spans="1:20" ht="26.25" customHeight="1" x14ac:dyDescent="0.2">
      <c r="A46" s="23"/>
      <c r="B46" s="23"/>
      <c r="C46" s="23"/>
      <c r="D46" s="23"/>
      <c r="E46" s="23"/>
      <c r="F46" s="23"/>
      <c r="G46" s="23"/>
      <c r="H46" s="23"/>
      <c r="I46" s="23"/>
      <c r="J46" s="23"/>
      <c r="K46" s="23"/>
      <c r="L46" s="23"/>
      <c r="M46" s="23"/>
      <c r="N46" s="23"/>
      <c r="O46" s="23"/>
      <c r="P46" s="23"/>
      <c r="Q46" s="23"/>
      <c r="R46" s="23"/>
      <c r="S46" s="23"/>
      <c r="T46" s="23"/>
    </row>
    <row r="47" spans="1:20" ht="26.25" customHeight="1" x14ac:dyDescent="0.2">
      <c r="A47" s="23"/>
      <c r="B47" s="23"/>
      <c r="C47" s="23"/>
      <c r="D47" s="23"/>
      <c r="E47" s="23"/>
      <c r="F47" s="23"/>
      <c r="G47" s="23"/>
      <c r="H47" s="23"/>
      <c r="I47" s="23"/>
      <c r="J47" s="23"/>
      <c r="K47" s="23"/>
      <c r="L47" s="23"/>
      <c r="M47" s="23"/>
      <c r="N47" s="23"/>
      <c r="O47" s="23"/>
      <c r="P47" s="23"/>
      <c r="Q47" s="23"/>
      <c r="R47" s="23"/>
      <c r="S47" s="23"/>
      <c r="T47" s="23"/>
    </row>
    <row r="48" spans="1:20" ht="26.25" customHeight="1" x14ac:dyDescent="0.2">
      <c r="A48" s="23"/>
      <c r="B48" s="23"/>
      <c r="C48" s="23"/>
      <c r="D48" s="23"/>
      <c r="E48" s="23"/>
      <c r="F48" s="23"/>
      <c r="G48" s="23"/>
      <c r="H48" s="23"/>
      <c r="I48" s="23"/>
      <c r="J48" s="23"/>
      <c r="K48" s="23"/>
      <c r="L48" s="23"/>
      <c r="M48" s="23"/>
      <c r="N48" s="23"/>
      <c r="O48" s="23"/>
      <c r="P48" s="23"/>
      <c r="Q48" s="23"/>
      <c r="R48" s="23"/>
      <c r="S48" s="23"/>
      <c r="T48" s="23"/>
    </row>
    <row r="49" spans="1:20" ht="26.25" customHeight="1" x14ac:dyDescent="0.2">
      <c r="A49" s="23"/>
      <c r="B49" s="23"/>
      <c r="C49" s="23"/>
      <c r="D49" s="23"/>
      <c r="E49" s="23"/>
      <c r="F49" s="23"/>
      <c r="G49" s="23"/>
      <c r="H49" s="23"/>
      <c r="I49" s="23"/>
      <c r="J49" s="23"/>
      <c r="K49" s="23"/>
      <c r="L49" s="23"/>
      <c r="M49" s="23"/>
      <c r="N49" s="23"/>
      <c r="O49" s="23"/>
      <c r="P49" s="23"/>
      <c r="Q49" s="23"/>
      <c r="R49" s="23"/>
      <c r="S49" s="23"/>
      <c r="T49" s="23"/>
    </row>
    <row r="50" spans="1:20" ht="26.25" customHeight="1" x14ac:dyDescent="0.2">
      <c r="A50" s="23"/>
      <c r="B50" s="23"/>
      <c r="C50" s="23"/>
      <c r="D50" s="23"/>
      <c r="E50" s="23"/>
      <c r="F50" s="23"/>
      <c r="G50" s="23"/>
      <c r="H50" s="23"/>
      <c r="I50" s="23"/>
      <c r="J50" s="23"/>
      <c r="K50" s="23"/>
      <c r="L50" s="23"/>
      <c r="M50" s="23"/>
      <c r="N50" s="23"/>
      <c r="O50" s="23"/>
      <c r="P50" s="23"/>
      <c r="Q50" s="23"/>
      <c r="R50" s="23"/>
      <c r="S50" s="23"/>
      <c r="T50" s="23"/>
    </row>
    <row r="51" spans="1:20" ht="26.25" customHeight="1" x14ac:dyDescent="0.2">
      <c r="A51" s="23"/>
      <c r="B51" s="23"/>
      <c r="C51" s="23"/>
      <c r="D51" s="23"/>
      <c r="E51" s="23"/>
      <c r="F51" s="23"/>
      <c r="G51" s="23"/>
      <c r="H51" s="23"/>
      <c r="I51" s="23"/>
      <c r="J51" s="23"/>
      <c r="K51" s="23"/>
      <c r="L51" s="23"/>
      <c r="M51" s="23"/>
      <c r="N51" s="23"/>
      <c r="O51" s="23"/>
      <c r="P51" s="23"/>
      <c r="Q51" s="23"/>
      <c r="R51" s="23"/>
      <c r="S51" s="23"/>
      <c r="T51" s="23"/>
    </row>
    <row r="52" spans="1:20" ht="26.25" customHeight="1" x14ac:dyDescent="0.2">
      <c r="A52" s="23"/>
      <c r="B52" s="23"/>
      <c r="C52" s="23"/>
      <c r="D52" s="23"/>
      <c r="E52" s="23"/>
      <c r="F52" s="23"/>
      <c r="G52" s="23"/>
      <c r="H52" s="23"/>
      <c r="I52" s="23"/>
      <c r="J52" s="23"/>
      <c r="K52" s="23"/>
      <c r="L52" s="23"/>
      <c r="M52" s="23"/>
      <c r="N52" s="23"/>
      <c r="O52" s="23"/>
      <c r="P52" s="23"/>
      <c r="Q52" s="23"/>
      <c r="R52" s="23"/>
      <c r="S52" s="23"/>
      <c r="T52" s="23"/>
    </row>
    <row r="53" spans="1:20" ht="26.25" customHeight="1" x14ac:dyDescent="0.2">
      <c r="A53" s="23"/>
      <c r="B53" s="23"/>
      <c r="C53" s="23"/>
      <c r="D53" s="23"/>
      <c r="E53" s="23"/>
      <c r="F53" s="23"/>
      <c r="G53" s="23"/>
      <c r="H53" s="23"/>
      <c r="I53" s="23"/>
      <c r="J53" s="23"/>
      <c r="K53" s="23"/>
      <c r="L53" s="23"/>
      <c r="M53" s="23"/>
      <c r="N53" s="23"/>
      <c r="O53" s="23"/>
      <c r="P53" s="23"/>
      <c r="Q53" s="23"/>
      <c r="R53" s="23"/>
      <c r="S53" s="23"/>
      <c r="T53" s="23"/>
    </row>
    <row r="54" spans="1:20" ht="26.25" customHeight="1" x14ac:dyDescent="0.2">
      <c r="A54" s="23"/>
      <c r="B54" s="23"/>
      <c r="C54" s="23"/>
      <c r="D54" s="23"/>
      <c r="E54" s="23"/>
      <c r="F54" s="23"/>
      <c r="G54" s="23"/>
      <c r="H54" s="23"/>
      <c r="I54" s="23"/>
      <c r="J54" s="23"/>
      <c r="K54" s="23"/>
      <c r="L54" s="23"/>
      <c r="M54" s="23"/>
      <c r="N54" s="23"/>
      <c r="O54" s="23"/>
      <c r="P54" s="23"/>
      <c r="Q54" s="23"/>
      <c r="R54" s="23"/>
      <c r="S54" s="23"/>
      <c r="T54" s="23"/>
    </row>
    <row r="55" spans="1:20" ht="26.25" customHeight="1" x14ac:dyDescent="0.2">
      <c r="A55" s="23"/>
      <c r="B55" s="23"/>
      <c r="C55" s="23"/>
      <c r="D55" s="23"/>
      <c r="E55" s="23"/>
      <c r="F55" s="23"/>
      <c r="G55" s="23"/>
      <c r="H55" s="23"/>
      <c r="I55" s="23"/>
      <c r="J55" s="23"/>
      <c r="K55" s="23"/>
      <c r="L55" s="23"/>
      <c r="M55" s="23"/>
      <c r="N55" s="23"/>
      <c r="O55" s="23"/>
      <c r="P55" s="23"/>
      <c r="Q55" s="23"/>
      <c r="R55" s="23"/>
      <c r="S55" s="23"/>
      <c r="T55" s="23"/>
    </row>
    <row r="56" spans="1:20" ht="26.25" customHeight="1" x14ac:dyDescent="0.2">
      <c r="A56" s="23"/>
      <c r="B56" s="23"/>
      <c r="C56" s="23"/>
      <c r="D56" s="23"/>
      <c r="E56" s="23"/>
      <c r="F56" s="23"/>
      <c r="G56" s="23"/>
      <c r="H56" s="23"/>
      <c r="I56" s="23"/>
      <c r="J56" s="23"/>
      <c r="K56" s="23"/>
      <c r="L56" s="23"/>
      <c r="M56" s="23"/>
      <c r="N56" s="23"/>
      <c r="O56" s="23"/>
      <c r="P56" s="23"/>
      <c r="Q56" s="23"/>
      <c r="R56" s="23"/>
      <c r="S56" s="23"/>
      <c r="T56" s="23"/>
    </row>
    <row r="57" spans="1:20" ht="26.25" customHeight="1" x14ac:dyDescent="0.2">
      <c r="A57" s="23"/>
      <c r="B57" s="23"/>
      <c r="C57" s="23"/>
      <c r="D57" s="23"/>
      <c r="E57" s="23"/>
      <c r="F57" s="23"/>
      <c r="G57" s="23"/>
      <c r="H57" s="23"/>
      <c r="I57" s="23"/>
      <c r="J57" s="23"/>
      <c r="K57" s="23"/>
      <c r="L57" s="23"/>
      <c r="M57" s="23"/>
      <c r="N57" s="23"/>
      <c r="O57" s="23"/>
      <c r="P57" s="23"/>
      <c r="Q57" s="23"/>
      <c r="R57" s="23"/>
      <c r="S57" s="23"/>
      <c r="T57" s="23"/>
    </row>
    <row r="58" spans="1:20" ht="26.25" customHeight="1" x14ac:dyDescent="0.2">
      <c r="A58" s="23"/>
      <c r="B58" s="23"/>
      <c r="C58" s="23"/>
      <c r="D58" s="23"/>
      <c r="E58" s="23"/>
      <c r="F58" s="23"/>
      <c r="G58" s="23"/>
      <c r="H58" s="23"/>
      <c r="I58" s="23"/>
      <c r="J58" s="23"/>
      <c r="K58" s="23"/>
      <c r="L58" s="23"/>
      <c r="M58" s="23"/>
      <c r="N58" s="23"/>
      <c r="O58" s="23"/>
      <c r="P58" s="23"/>
      <c r="Q58" s="23"/>
      <c r="R58" s="23"/>
      <c r="S58" s="23"/>
      <c r="T58" s="23"/>
    </row>
    <row r="59" spans="1:20" ht="26.25" customHeight="1" x14ac:dyDescent="0.2">
      <c r="A59" s="23"/>
      <c r="B59" s="23"/>
      <c r="C59" s="23"/>
      <c r="D59" s="23"/>
      <c r="E59" s="23"/>
      <c r="F59" s="23"/>
      <c r="G59" s="23"/>
      <c r="H59" s="23"/>
      <c r="I59" s="23"/>
      <c r="J59" s="23"/>
      <c r="K59" s="23"/>
      <c r="L59" s="23"/>
      <c r="M59" s="23"/>
      <c r="N59" s="23"/>
      <c r="O59" s="23"/>
      <c r="P59" s="23"/>
      <c r="Q59" s="23"/>
      <c r="R59" s="23"/>
      <c r="S59" s="23"/>
      <c r="T59" s="23"/>
    </row>
    <row r="60" spans="1:20" ht="26.25" customHeight="1" x14ac:dyDescent="0.2">
      <c r="A60" s="23"/>
      <c r="B60" s="23"/>
      <c r="C60" s="23"/>
      <c r="D60" s="23"/>
      <c r="E60" s="23"/>
      <c r="F60" s="23"/>
      <c r="G60" s="23"/>
      <c r="H60" s="23"/>
      <c r="I60" s="23"/>
      <c r="J60" s="23"/>
      <c r="K60" s="23"/>
      <c r="L60" s="23"/>
      <c r="M60" s="23"/>
      <c r="N60" s="23"/>
      <c r="O60" s="23"/>
      <c r="P60" s="23"/>
      <c r="Q60" s="23"/>
      <c r="R60" s="23"/>
      <c r="S60" s="23"/>
      <c r="T60" s="23"/>
    </row>
    <row r="61" spans="1:20" ht="26.25" customHeight="1" x14ac:dyDescent="0.2">
      <c r="A61" s="23"/>
      <c r="B61" s="23"/>
      <c r="C61" s="23"/>
      <c r="D61" s="23"/>
      <c r="E61" s="23"/>
      <c r="F61" s="23"/>
      <c r="G61" s="23"/>
      <c r="H61" s="23"/>
      <c r="I61" s="23"/>
      <c r="J61" s="23"/>
      <c r="K61" s="23"/>
      <c r="L61" s="23"/>
      <c r="M61" s="23"/>
      <c r="N61" s="23"/>
      <c r="O61" s="23"/>
      <c r="P61" s="23"/>
      <c r="Q61" s="23"/>
      <c r="R61" s="23"/>
      <c r="S61" s="23"/>
      <c r="T61" s="23"/>
    </row>
    <row r="62" spans="1:20" ht="26.25" customHeight="1" x14ac:dyDescent="0.2">
      <c r="A62" s="23"/>
      <c r="B62" s="23"/>
      <c r="C62" s="23"/>
      <c r="D62" s="23"/>
      <c r="E62" s="23"/>
      <c r="F62" s="23"/>
      <c r="G62" s="23"/>
      <c r="H62" s="23"/>
      <c r="I62" s="23"/>
      <c r="J62" s="23"/>
      <c r="K62" s="23"/>
      <c r="L62" s="23"/>
      <c r="M62" s="23"/>
      <c r="N62" s="23"/>
      <c r="O62" s="23"/>
      <c r="P62" s="23"/>
      <c r="Q62" s="23"/>
      <c r="R62" s="23"/>
      <c r="S62" s="23"/>
      <c r="T62" s="23"/>
    </row>
    <row r="63" spans="1:20" ht="26.25" customHeight="1" x14ac:dyDescent="0.2">
      <c r="A63" s="23"/>
      <c r="B63" s="23"/>
      <c r="C63" s="23"/>
      <c r="D63" s="23"/>
      <c r="E63" s="23"/>
      <c r="F63" s="23"/>
      <c r="G63" s="23"/>
      <c r="H63" s="23"/>
      <c r="I63" s="23"/>
      <c r="J63" s="23"/>
      <c r="K63" s="23"/>
      <c r="L63" s="23"/>
      <c r="M63" s="23"/>
      <c r="N63" s="23"/>
      <c r="O63" s="23"/>
      <c r="P63" s="23"/>
      <c r="Q63" s="23"/>
      <c r="R63" s="23"/>
      <c r="S63" s="23"/>
      <c r="T63" s="23"/>
    </row>
    <row r="64" spans="1:20" ht="26.25" customHeight="1" x14ac:dyDescent="0.2">
      <c r="A64" s="23"/>
      <c r="B64" s="23"/>
      <c r="C64" s="23"/>
      <c r="D64" s="23"/>
      <c r="E64" s="23"/>
      <c r="F64" s="23"/>
      <c r="G64" s="23"/>
      <c r="H64" s="23"/>
      <c r="I64" s="23"/>
      <c r="J64" s="23"/>
      <c r="K64" s="23"/>
      <c r="L64" s="23"/>
      <c r="M64" s="23"/>
      <c r="N64" s="23"/>
      <c r="O64" s="23"/>
      <c r="P64" s="23"/>
      <c r="Q64" s="23"/>
      <c r="R64" s="23"/>
      <c r="S64" s="23"/>
      <c r="T64" s="23"/>
    </row>
    <row r="65" spans="1:20" ht="26.25" customHeight="1" x14ac:dyDescent="0.2">
      <c r="A65" s="23"/>
      <c r="B65" s="23"/>
      <c r="C65" s="23"/>
      <c r="D65" s="23"/>
      <c r="E65" s="23"/>
      <c r="F65" s="23"/>
      <c r="G65" s="23"/>
      <c r="H65" s="23"/>
      <c r="I65" s="23"/>
      <c r="J65" s="23"/>
      <c r="K65" s="23"/>
      <c r="L65" s="23"/>
      <c r="M65" s="23"/>
      <c r="N65" s="23"/>
      <c r="O65" s="23"/>
      <c r="P65" s="23"/>
      <c r="Q65" s="23"/>
      <c r="R65" s="23"/>
      <c r="S65" s="23"/>
      <c r="T65" s="23"/>
    </row>
    <row r="66" spans="1:20" ht="26.25" customHeight="1" x14ac:dyDescent="0.2">
      <c r="A66" s="23"/>
      <c r="B66" s="23"/>
      <c r="C66" s="23"/>
      <c r="D66" s="23"/>
      <c r="E66" s="23"/>
      <c r="F66" s="23"/>
      <c r="G66" s="23"/>
      <c r="H66" s="23"/>
      <c r="I66" s="23"/>
      <c r="J66" s="23"/>
      <c r="K66" s="23"/>
      <c r="L66" s="23"/>
      <c r="M66" s="23"/>
      <c r="N66" s="23"/>
      <c r="O66" s="23"/>
      <c r="P66" s="23"/>
      <c r="Q66" s="23"/>
      <c r="R66" s="23"/>
      <c r="S66" s="23"/>
      <c r="T66" s="23"/>
    </row>
    <row r="67" spans="1:20" ht="26.25" customHeight="1" x14ac:dyDescent="0.2">
      <c r="A67" s="23"/>
      <c r="B67" s="23"/>
      <c r="C67" s="23"/>
      <c r="D67" s="23"/>
      <c r="E67" s="23"/>
      <c r="F67" s="23"/>
      <c r="G67" s="23"/>
      <c r="H67" s="23"/>
      <c r="I67" s="23"/>
      <c r="J67" s="23"/>
      <c r="K67" s="23"/>
      <c r="L67" s="23"/>
      <c r="M67" s="23"/>
      <c r="N67" s="23"/>
      <c r="O67" s="23"/>
      <c r="P67" s="23"/>
      <c r="Q67" s="23"/>
      <c r="R67" s="23"/>
      <c r="S67" s="23"/>
      <c r="T67" s="23"/>
    </row>
    <row r="68" spans="1:20" ht="26.25" customHeight="1" x14ac:dyDescent="0.2">
      <c r="A68" s="23"/>
      <c r="B68" s="23"/>
      <c r="C68" s="23"/>
      <c r="D68" s="23"/>
      <c r="E68" s="23"/>
      <c r="F68" s="23"/>
      <c r="G68" s="23"/>
      <c r="H68" s="23"/>
      <c r="I68" s="23"/>
      <c r="J68" s="23"/>
      <c r="K68" s="23"/>
      <c r="L68" s="23"/>
      <c r="M68" s="23"/>
      <c r="N68" s="23"/>
      <c r="O68" s="23"/>
      <c r="P68" s="23"/>
      <c r="Q68" s="23"/>
      <c r="R68" s="23"/>
      <c r="S68" s="23"/>
      <c r="T68" s="23"/>
    </row>
    <row r="69" spans="1:20" ht="26.25" customHeight="1" x14ac:dyDescent="0.2">
      <c r="A69" s="23"/>
      <c r="B69" s="23"/>
      <c r="C69" s="23"/>
      <c r="D69" s="23"/>
      <c r="E69" s="23"/>
      <c r="F69" s="23"/>
      <c r="G69" s="23"/>
      <c r="H69" s="23"/>
      <c r="I69" s="23"/>
      <c r="J69" s="23"/>
      <c r="K69" s="23"/>
      <c r="L69" s="23"/>
      <c r="M69" s="23"/>
      <c r="N69" s="23"/>
      <c r="O69" s="23"/>
      <c r="P69" s="23"/>
      <c r="Q69" s="23"/>
      <c r="R69" s="23"/>
      <c r="S69" s="23"/>
      <c r="T69" s="23"/>
    </row>
    <row r="70" spans="1:20" ht="26.25" customHeight="1" x14ac:dyDescent="0.2">
      <c r="A70" s="23"/>
      <c r="B70" s="23"/>
      <c r="C70" s="23"/>
      <c r="D70" s="23"/>
      <c r="E70" s="23"/>
      <c r="F70" s="23"/>
      <c r="G70" s="23"/>
      <c r="H70" s="23"/>
      <c r="I70" s="23"/>
      <c r="J70" s="23"/>
      <c r="K70" s="23"/>
      <c r="L70" s="23"/>
      <c r="M70" s="23"/>
      <c r="N70" s="23"/>
      <c r="O70" s="23"/>
      <c r="P70" s="23"/>
      <c r="Q70" s="23"/>
      <c r="R70" s="23"/>
      <c r="S70" s="23"/>
      <c r="T70" s="23"/>
    </row>
    <row r="71" spans="1:20" ht="26.25" customHeight="1" x14ac:dyDescent="0.2">
      <c r="A71" s="23"/>
      <c r="B71" s="23"/>
      <c r="C71" s="23"/>
      <c r="D71" s="23"/>
      <c r="E71" s="23"/>
      <c r="F71" s="23"/>
      <c r="G71" s="23"/>
      <c r="H71" s="23"/>
      <c r="I71" s="23"/>
      <c r="J71" s="23"/>
      <c r="K71" s="23"/>
      <c r="L71" s="23"/>
      <c r="M71" s="23"/>
      <c r="N71" s="23"/>
      <c r="O71" s="23"/>
      <c r="P71" s="23"/>
      <c r="Q71" s="23"/>
      <c r="R71" s="23"/>
      <c r="S71" s="23"/>
      <c r="T71" s="23"/>
    </row>
    <row r="72" spans="1:20" ht="26.25" customHeight="1" x14ac:dyDescent="0.2">
      <c r="A72" s="23"/>
      <c r="B72" s="23"/>
      <c r="C72" s="23"/>
      <c r="D72" s="23"/>
      <c r="E72" s="23"/>
      <c r="F72" s="23"/>
      <c r="G72" s="23"/>
      <c r="H72" s="23"/>
      <c r="I72" s="23"/>
      <c r="J72" s="23"/>
      <c r="K72" s="23"/>
      <c r="L72" s="23"/>
      <c r="M72" s="23"/>
      <c r="N72" s="23"/>
      <c r="O72" s="23"/>
      <c r="P72" s="23"/>
      <c r="Q72" s="23"/>
      <c r="R72" s="23"/>
      <c r="S72" s="23"/>
      <c r="T72" s="23"/>
    </row>
    <row r="73" spans="1:20" ht="26.25" customHeight="1" x14ac:dyDescent="0.2">
      <c r="A73" s="23"/>
      <c r="B73" s="23"/>
      <c r="C73" s="23"/>
      <c r="D73" s="23"/>
      <c r="E73" s="23"/>
      <c r="F73" s="23"/>
      <c r="G73" s="23"/>
      <c r="H73" s="23"/>
      <c r="I73" s="23"/>
      <c r="J73" s="23"/>
      <c r="K73" s="23"/>
      <c r="L73" s="23"/>
      <c r="M73" s="23"/>
      <c r="N73" s="23"/>
      <c r="O73" s="23"/>
      <c r="P73" s="23"/>
      <c r="Q73" s="23"/>
      <c r="R73" s="23"/>
      <c r="S73" s="23"/>
      <c r="T73" s="23"/>
    </row>
    <row r="74" spans="1:20" ht="26.25" customHeight="1" x14ac:dyDescent="0.2">
      <c r="A74" s="23"/>
      <c r="B74" s="23"/>
      <c r="C74" s="23"/>
      <c r="D74" s="23"/>
      <c r="E74" s="23"/>
      <c r="F74" s="23"/>
      <c r="G74" s="23"/>
      <c r="H74" s="23"/>
      <c r="I74" s="23"/>
      <c r="J74" s="23"/>
      <c r="K74" s="23"/>
      <c r="L74" s="23"/>
      <c r="M74" s="23"/>
      <c r="N74" s="23"/>
      <c r="O74" s="23"/>
      <c r="P74" s="23"/>
      <c r="Q74" s="23"/>
      <c r="R74" s="23"/>
      <c r="S74" s="23"/>
      <c r="T74" s="23"/>
    </row>
    <row r="75" spans="1:20" ht="26.25" customHeight="1" x14ac:dyDescent="0.2">
      <c r="A75" s="23"/>
      <c r="B75" s="23"/>
      <c r="C75" s="23"/>
      <c r="D75" s="23"/>
      <c r="E75" s="23"/>
      <c r="F75" s="23"/>
      <c r="G75" s="23"/>
      <c r="H75" s="23"/>
      <c r="I75" s="23"/>
      <c r="J75" s="23"/>
      <c r="K75" s="23"/>
      <c r="L75" s="23"/>
      <c r="M75" s="23"/>
      <c r="N75" s="23"/>
      <c r="O75" s="23"/>
      <c r="P75" s="23"/>
      <c r="Q75" s="23"/>
      <c r="R75" s="23"/>
      <c r="S75" s="23"/>
      <c r="T75" s="23"/>
    </row>
    <row r="76" spans="1:20" ht="26.25" customHeight="1" x14ac:dyDescent="0.2">
      <c r="A76" s="23"/>
      <c r="B76" s="23"/>
      <c r="C76" s="23"/>
      <c r="D76" s="23"/>
      <c r="E76" s="23"/>
      <c r="F76" s="23"/>
      <c r="G76" s="23"/>
      <c r="H76" s="23"/>
      <c r="I76" s="23"/>
      <c r="J76" s="23"/>
      <c r="K76" s="23"/>
      <c r="L76" s="23"/>
      <c r="M76" s="23"/>
      <c r="N76" s="23"/>
      <c r="O76" s="23"/>
      <c r="P76" s="23"/>
      <c r="Q76" s="23"/>
      <c r="R76" s="23"/>
      <c r="S76" s="23"/>
      <c r="T76" s="23"/>
    </row>
    <row r="77" spans="1:20" ht="26.25" customHeight="1" x14ac:dyDescent="0.2">
      <c r="A77" s="23"/>
      <c r="B77" s="23"/>
      <c r="C77" s="23"/>
      <c r="D77" s="23"/>
      <c r="E77" s="23"/>
      <c r="F77" s="23"/>
      <c r="G77" s="23"/>
      <c r="H77" s="23"/>
      <c r="I77" s="23"/>
      <c r="J77" s="23"/>
      <c r="K77" s="23"/>
      <c r="L77" s="23"/>
      <c r="M77" s="23"/>
      <c r="N77" s="23"/>
      <c r="O77" s="23"/>
      <c r="P77" s="23"/>
      <c r="Q77" s="23"/>
      <c r="R77" s="23"/>
      <c r="S77" s="23"/>
      <c r="T77" s="23"/>
    </row>
    <row r="78" spans="1:20" ht="26.25" customHeight="1" x14ac:dyDescent="0.2">
      <c r="A78" s="23"/>
      <c r="B78" s="23"/>
      <c r="C78" s="23"/>
      <c r="D78" s="23"/>
      <c r="E78" s="23"/>
      <c r="F78" s="23"/>
      <c r="G78" s="23"/>
      <c r="H78" s="23"/>
      <c r="I78" s="23"/>
      <c r="J78" s="23"/>
      <c r="K78" s="23"/>
      <c r="L78" s="23"/>
      <c r="M78" s="23"/>
      <c r="N78" s="23"/>
      <c r="O78" s="23"/>
      <c r="P78" s="23"/>
      <c r="Q78" s="23"/>
      <c r="R78" s="23"/>
      <c r="S78" s="23"/>
      <c r="T78" s="23"/>
    </row>
    <row r="79" spans="1:20" ht="26.25" customHeight="1" x14ac:dyDescent="0.2">
      <c r="A79" s="23"/>
      <c r="B79" s="23"/>
      <c r="C79" s="23"/>
      <c r="D79" s="23"/>
      <c r="E79" s="23"/>
      <c r="F79" s="23"/>
      <c r="G79" s="23"/>
      <c r="H79" s="23"/>
      <c r="I79" s="23"/>
      <c r="J79" s="23"/>
      <c r="K79" s="23"/>
      <c r="L79" s="23"/>
      <c r="M79" s="23"/>
      <c r="N79" s="23"/>
      <c r="O79" s="23"/>
      <c r="P79" s="23"/>
      <c r="Q79" s="23"/>
      <c r="R79" s="23"/>
      <c r="S79" s="23"/>
      <c r="T79" s="23"/>
    </row>
    <row r="80" spans="1:20" ht="26.25" customHeight="1" x14ac:dyDescent="0.2">
      <c r="A80" s="23"/>
      <c r="B80" s="23"/>
      <c r="C80" s="23"/>
      <c r="D80" s="23"/>
      <c r="E80" s="23"/>
      <c r="F80" s="23"/>
      <c r="G80" s="23"/>
      <c r="H80" s="23"/>
      <c r="I80" s="23"/>
      <c r="J80" s="23"/>
      <c r="K80" s="23"/>
      <c r="L80" s="23"/>
      <c r="M80" s="23"/>
      <c r="N80" s="23"/>
      <c r="O80" s="23"/>
      <c r="P80" s="23"/>
      <c r="Q80" s="23"/>
      <c r="R80" s="23"/>
      <c r="S80" s="23"/>
      <c r="T80" s="23"/>
    </row>
    <row r="81" spans="1:20" ht="26.25" customHeight="1" x14ac:dyDescent="0.2">
      <c r="A81" s="23"/>
      <c r="B81" s="23"/>
      <c r="C81" s="23"/>
      <c r="D81" s="23"/>
      <c r="E81" s="23"/>
      <c r="F81" s="23"/>
      <c r="G81" s="23"/>
      <c r="H81" s="23"/>
      <c r="I81" s="23"/>
      <c r="J81" s="23"/>
      <c r="K81" s="23"/>
      <c r="L81" s="23"/>
      <c r="M81" s="23"/>
      <c r="N81" s="23"/>
      <c r="O81" s="23"/>
      <c r="P81" s="23"/>
      <c r="Q81" s="23"/>
      <c r="R81" s="23"/>
      <c r="S81" s="23"/>
      <c r="T81" s="23"/>
    </row>
    <row r="82" spans="1:20" ht="26.25" customHeight="1" x14ac:dyDescent="0.2">
      <c r="A82" s="23"/>
      <c r="B82" s="23"/>
      <c r="C82" s="23"/>
      <c r="D82" s="23"/>
      <c r="E82" s="23"/>
      <c r="F82" s="23"/>
      <c r="G82" s="23"/>
      <c r="H82" s="23"/>
      <c r="I82" s="23"/>
      <c r="J82" s="23"/>
      <c r="K82" s="23"/>
      <c r="L82" s="23"/>
      <c r="M82" s="23"/>
      <c r="N82" s="23"/>
      <c r="O82" s="23"/>
      <c r="P82" s="23"/>
      <c r="Q82" s="23"/>
      <c r="R82" s="23"/>
      <c r="S82" s="23"/>
      <c r="T82" s="23"/>
    </row>
    <row r="83" spans="1:20" ht="26.25" customHeight="1" x14ac:dyDescent="0.2">
      <c r="A83" s="23"/>
      <c r="B83" s="23"/>
      <c r="C83" s="23"/>
      <c r="D83" s="23"/>
      <c r="E83" s="23"/>
      <c r="F83" s="23"/>
      <c r="G83" s="23"/>
      <c r="H83" s="23"/>
      <c r="I83" s="23"/>
      <c r="J83" s="23"/>
      <c r="K83" s="23"/>
      <c r="L83" s="23"/>
      <c r="M83" s="23"/>
      <c r="N83" s="23"/>
      <c r="O83" s="23"/>
      <c r="P83" s="23"/>
      <c r="Q83" s="23"/>
      <c r="R83" s="23"/>
      <c r="S83" s="23"/>
      <c r="T83" s="23"/>
    </row>
    <row r="84" spans="1:20" ht="26.25" customHeight="1" x14ac:dyDescent="0.2">
      <c r="A84" s="23"/>
      <c r="B84" s="23"/>
      <c r="C84" s="23"/>
      <c r="D84" s="23"/>
      <c r="E84" s="23"/>
      <c r="F84" s="23"/>
      <c r="G84" s="23"/>
      <c r="H84" s="23"/>
      <c r="I84" s="23"/>
      <c r="J84" s="23"/>
      <c r="K84" s="23"/>
      <c r="L84" s="23"/>
      <c r="M84" s="23"/>
      <c r="N84" s="23"/>
      <c r="O84" s="23"/>
      <c r="P84" s="23"/>
      <c r="Q84" s="23"/>
      <c r="R84" s="23"/>
      <c r="S84" s="23"/>
      <c r="T84" s="23"/>
    </row>
    <row r="85" spans="1:20" ht="26.25" customHeight="1" x14ac:dyDescent="0.2">
      <c r="A85" s="23"/>
      <c r="B85" s="23"/>
      <c r="C85" s="23"/>
      <c r="D85" s="23"/>
      <c r="E85" s="23"/>
      <c r="F85" s="23"/>
      <c r="G85" s="23"/>
      <c r="H85" s="23"/>
      <c r="I85" s="23"/>
      <c r="J85" s="23"/>
      <c r="K85" s="23"/>
      <c r="L85" s="23"/>
      <c r="M85" s="23"/>
      <c r="N85" s="23"/>
      <c r="O85" s="23"/>
      <c r="P85" s="23"/>
      <c r="Q85" s="23"/>
      <c r="R85" s="23"/>
      <c r="S85" s="23"/>
      <c r="T85" s="23"/>
    </row>
    <row r="86" spans="1:20" ht="26.25" customHeight="1" x14ac:dyDescent="0.2">
      <c r="A86" s="23"/>
      <c r="B86" s="23"/>
      <c r="C86" s="23"/>
      <c r="D86" s="23"/>
      <c r="E86" s="23"/>
      <c r="F86" s="23"/>
      <c r="G86" s="23"/>
      <c r="H86" s="23"/>
      <c r="I86" s="23"/>
      <c r="J86" s="23"/>
      <c r="K86" s="23"/>
      <c r="L86" s="23"/>
      <c r="M86" s="23"/>
      <c r="N86" s="23"/>
      <c r="O86" s="23"/>
      <c r="P86" s="23"/>
      <c r="Q86" s="23"/>
      <c r="R86" s="23"/>
      <c r="S86" s="23"/>
      <c r="T86" s="23"/>
    </row>
    <row r="87" spans="1:20" ht="26.25" customHeight="1" x14ac:dyDescent="0.2">
      <c r="A87" s="23"/>
      <c r="B87" s="23"/>
      <c r="C87" s="23"/>
      <c r="D87" s="23"/>
      <c r="E87" s="23"/>
      <c r="F87" s="23"/>
      <c r="G87" s="23"/>
      <c r="H87" s="23"/>
      <c r="I87" s="23"/>
      <c r="J87" s="23"/>
      <c r="K87" s="23"/>
      <c r="L87" s="23"/>
      <c r="M87" s="23"/>
      <c r="N87" s="23"/>
      <c r="O87" s="23"/>
      <c r="P87" s="23"/>
      <c r="Q87" s="23"/>
      <c r="R87" s="23"/>
      <c r="S87" s="23"/>
      <c r="T87" s="23"/>
    </row>
    <row r="88" spans="1:20" ht="26.25" customHeight="1" x14ac:dyDescent="0.2">
      <c r="A88" s="23"/>
      <c r="B88" s="23"/>
      <c r="C88" s="23"/>
      <c r="D88" s="23"/>
      <c r="E88" s="23"/>
      <c r="F88" s="23"/>
      <c r="G88" s="23"/>
      <c r="H88" s="23"/>
      <c r="I88" s="23"/>
      <c r="J88" s="23"/>
      <c r="K88" s="23"/>
      <c r="L88" s="23"/>
      <c r="M88" s="23"/>
      <c r="N88" s="23"/>
      <c r="O88" s="23"/>
      <c r="P88" s="23"/>
      <c r="Q88" s="23"/>
      <c r="R88" s="23"/>
      <c r="S88" s="23"/>
      <c r="T88" s="23"/>
    </row>
    <row r="89" spans="1:20" ht="26.25" customHeight="1" x14ac:dyDescent="0.2">
      <c r="A89" s="23"/>
      <c r="B89" s="23"/>
      <c r="C89" s="23"/>
      <c r="D89" s="23"/>
      <c r="E89" s="23"/>
      <c r="F89" s="23"/>
      <c r="G89" s="23"/>
      <c r="H89" s="23"/>
      <c r="I89" s="23"/>
      <c r="J89" s="23"/>
      <c r="K89" s="23"/>
      <c r="L89" s="23"/>
      <c r="M89" s="23"/>
      <c r="N89" s="23"/>
      <c r="O89" s="23"/>
      <c r="P89" s="23"/>
      <c r="Q89" s="23"/>
      <c r="R89" s="23"/>
      <c r="S89" s="23"/>
      <c r="T89" s="23"/>
    </row>
    <row r="90" spans="1:20" ht="26.25" customHeight="1" x14ac:dyDescent="0.2">
      <c r="A90" s="23"/>
      <c r="B90" s="23"/>
      <c r="C90" s="23"/>
      <c r="D90" s="23"/>
      <c r="E90" s="23"/>
      <c r="F90" s="23"/>
      <c r="G90" s="23"/>
      <c r="H90" s="23"/>
      <c r="I90" s="23"/>
      <c r="J90" s="23"/>
      <c r="K90" s="23"/>
      <c r="L90" s="23"/>
      <c r="M90" s="23"/>
      <c r="N90" s="23"/>
      <c r="O90" s="23"/>
      <c r="P90" s="23"/>
      <c r="Q90" s="23"/>
      <c r="R90" s="23"/>
      <c r="S90" s="23"/>
      <c r="T90" s="23"/>
    </row>
    <row r="91" spans="1:20" ht="26.25" customHeight="1" x14ac:dyDescent="0.2">
      <c r="A91" s="23"/>
      <c r="B91" s="23"/>
      <c r="C91" s="23"/>
      <c r="D91" s="23"/>
      <c r="E91" s="23"/>
      <c r="F91" s="23"/>
      <c r="G91" s="23"/>
      <c r="H91" s="23"/>
      <c r="I91" s="23"/>
      <c r="J91" s="23"/>
      <c r="K91" s="23"/>
      <c r="L91" s="23"/>
      <c r="M91" s="23"/>
      <c r="N91" s="23"/>
      <c r="O91" s="23"/>
      <c r="P91" s="23"/>
      <c r="Q91" s="23"/>
      <c r="R91" s="23"/>
      <c r="S91" s="23"/>
      <c r="T91" s="23"/>
    </row>
    <row r="92" spans="1:20" ht="26.25" customHeight="1" x14ac:dyDescent="0.2">
      <c r="A92" s="23"/>
      <c r="B92" s="23"/>
      <c r="C92" s="23"/>
      <c r="D92" s="23"/>
      <c r="E92" s="23"/>
      <c r="F92" s="23"/>
      <c r="G92" s="23"/>
      <c r="H92" s="23"/>
      <c r="I92" s="23"/>
      <c r="J92" s="23"/>
      <c r="K92" s="23"/>
      <c r="L92" s="23"/>
      <c r="M92" s="23"/>
      <c r="N92" s="23"/>
      <c r="O92" s="23"/>
      <c r="P92" s="23"/>
      <c r="Q92" s="23"/>
      <c r="R92" s="23"/>
      <c r="S92" s="23"/>
      <c r="T92" s="23"/>
    </row>
    <row r="93" spans="1:20" ht="26.25" customHeight="1" x14ac:dyDescent="0.2">
      <c r="A93" s="23"/>
      <c r="B93" s="23"/>
      <c r="C93" s="23"/>
      <c r="D93" s="23"/>
      <c r="E93" s="23"/>
      <c r="F93" s="23"/>
      <c r="G93" s="23"/>
      <c r="H93" s="23"/>
      <c r="I93" s="23"/>
      <c r="J93" s="23"/>
      <c r="K93" s="23"/>
      <c r="L93" s="23"/>
      <c r="M93" s="23"/>
      <c r="N93" s="23"/>
      <c r="O93" s="23"/>
      <c r="P93" s="23"/>
      <c r="Q93" s="23"/>
      <c r="R93" s="23"/>
      <c r="S93" s="23"/>
      <c r="T93" s="23"/>
    </row>
    <row r="94" spans="1:20" ht="26.25" customHeight="1" x14ac:dyDescent="0.2">
      <c r="A94" s="23"/>
      <c r="B94" s="23"/>
      <c r="C94" s="23"/>
      <c r="D94" s="23"/>
      <c r="E94" s="23"/>
      <c r="F94" s="23"/>
      <c r="G94" s="23"/>
      <c r="H94" s="23"/>
      <c r="I94" s="23"/>
      <c r="J94" s="23"/>
      <c r="K94" s="23"/>
      <c r="L94" s="23"/>
      <c r="M94" s="23"/>
      <c r="N94" s="23"/>
      <c r="O94" s="23"/>
      <c r="P94" s="23"/>
      <c r="Q94" s="23"/>
      <c r="R94" s="23"/>
      <c r="S94" s="23"/>
      <c r="T94" s="23"/>
    </row>
    <row r="95" spans="1:20" ht="26.25" customHeight="1" x14ac:dyDescent="0.2">
      <c r="A95" s="23"/>
      <c r="B95" s="23"/>
      <c r="C95" s="23"/>
      <c r="D95" s="23"/>
      <c r="E95" s="23"/>
      <c r="F95" s="23"/>
      <c r="G95" s="23"/>
      <c r="H95" s="23"/>
      <c r="I95" s="23"/>
      <c r="J95" s="23"/>
      <c r="K95" s="23"/>
      <c r="L95" s="23"/>
      <c r="M95" s="23"/>
      <c r="N95" s="23"/>
      <c r="O95" s="23"/>
      <c r="P95" s="23"/>
      <c r="Q95" s="23"/>
      <c r="R95" s="23"/>
      <c r="S95" s="23"/>
      <c r="T95" s="23"/>
    </row>
    <row r="96" spans="1:20" ht="26.25" customHeight="1" x14ac:dyDescent="0.2">
      <c r="A96" s="23"/>
      <c r="B96" s="23"/>
      <c r="C96" s="23"/>
      <c r="D96" s="23"/>
      <c r="E96" s="23"/>
      <c r="F96" s="23"/>
      <c r="G96" s="23"/>
      <c r="H96" s="23"/>
      <c r="I96" s="23"/>
      <c r="J96" s="23"/>
      <c r="K96" s="23"/>
      <c r="L96" s="23"/>
      <c r="M96" s="23"/>
      <c r="N96" s="23"/>
      <c r="O96" s="23"/>
      <c r="P96" s="23"/>
      <c r="Q96" s="23"/>
      <c r="R96" s="23"/>
      <c r="S96" s="23"/>
      <c r="T96" s="23"/>
    </row>
    <row r="97" spans="1:20" ht="26.25" customHeight="1" x14ac:dyDescent="0.2">
      <c r="A97" s="23"/>
      <c r="B97" s="23"/>
      <c r="C97" s="23"/>
      <c r="D97" s="23"/>
      <c r="E97" s="23"/>
      <c r="F97" s="23"/>
      <c r="G97" s="23"/>
      <c r="H97" s="23"/>
      <c r="I97" s="23"/>
      <c r="J97" s="23"/>
      <c r="K97" s="23"/>
      <c r="L97" s="23"/>
      <c r="M97" s="23"/>
      <c r="N97" s="23"/>
      <c r="O97" s="23"/>
      <c r="P97" s="23"/>
      <c r="Q97" s="23"/>
      <c r="R97" s="23"/>
      <c r="S97" s="23"/>
      <c r="T97" s="23"/>
    </row>
    <row r="98" spans="1:20" ht="26.25" customHeight="1" x14ac:dyDescent="0.2">
      <c r="A98" s="23"/>
      <c r="B98" s="23"/>
      <c r="C98" s="23"/>
      <c r="D98" s="23"/>
      <c r="E98" s="23"/>
      <c r="F98" s="23"/>
      <c r="G98" s="23"/>
      <c r="H98" s="23"/>
      <c r="I98" s="23"/>
      <c r="J98" s="23"/>
      <c r="K98" s="23"/>
      <c r="L98" s="23"/>
      <c r="M98" s="23"/>
      <c r="N98" s="23"/>
      <c r="O98" s="23"/>
      <c r="P98" s="23"/>
      <c r="Q98" s="23"/>
      <c r="R98" s="23"/>
      <c r="S98" s="23"/>
      <c r="T98" s="23"/>
    </row>
    <row r="99" spans="1:20" ht="26.25" customHeight="1" x14ac:dyDescent="0.2">
      <c r="A99" s="23"/>
      <c r="B99" s="23"/>
      <c r="C99" s="23"/>
      <c r="D99" s="23"/>
      <c r="E99" s="23"/>
      <c r="F99" s="23"/>
      <c r="G99" s="23"/>
      <c r="H99" s="23"/>
      <c r="I99" s="23"/>
      <c r="J99" s="23"/>
      <c r="K99" s="23"/>
      <c r="L99" s="23"/>
      <c r="M99" s="23"/>
      <c r="N99" s="23"/>
      <c r="O99" s="23"/>
      <c r="P99" s="23"/>
      <c r="Q99" s="23"/>
      <c r="R99" s="23"/>
      <c r="S99" s="23"/>
      <c r="T99" s="23"/>
    </row>
    <row r="100" spans="1:20" ht="26.25" customHeight="1" x14ac:dyDescent="0.2">
      <c r="A100" s="23"/>
      <c r="B100" s="23"/>
      <c r="C100" s="23"/>
      <c r="D100" s="23"/>
      <c r="E100" s="23"/>
      <c r="F100" s="23"/>
      <c r="G100" s="23"/>
      <c r="H100" s="23"/>
      <c r="I100" s="23"/>
      <c r="J100" s="23"/>
      <c r="K100" s="23"/>
      <c r="L100" s="23"/>
      <c r="M100" s="23"/>
      <c r="N100" s="23"/>
      <c r="O100" s="23"/>
      <c r="P100" s="23"/>
      <c r="Q100" s="23"/>
      <c r="R100" s="23"/>
      <c r="S100" s="23"/>
      <c r="T100" s="23"/>
    </row>
    <row r="101" spans="1:20" ht="26.25" customHeight="1" x14ac:dyDescent="0.2">
      <c r="A101" s="23"/>
      <c r="B101" s="23"/>
      <c r="C101" s="23"/>
      <c r="D101" s="23"/>
      <c r="E101" s="23"/>
      <c r="F101" s="23"/>
      <c r="G101" s="23"/>
      <c r="H101" s="23"/>
      <c r="I101" s="23"/>
      <c r="J101" s="23"/>
      <c r="K101" s="23"/>
      <c r="L101" s="23"/>
      <c r="M101" s="23"/>
      <c r="N101" s="23"/>
      <c r="O101" s="23"/>
      <c r="P101" s="23"/>
      <c r="Q101" s="23"/>
      <c r="R101" s="23"/>
      <c r="S101" s="23"/>
      <c r="T101" s="23"/>
    </row>
    <row r="102" spans="1:20" ht="26.25" customHeight="1" x14ac:dyDescent="0.2">
      <c r="A102" s="23"/>
      <c r="B102" s="23"/>
      <c r="C102" s="23"/>
      <c r="D102" s="23"/>
      <c r="E102" s="23"/>
      <c r="F102" s="23"/>
      <c r="G102" s="23"/>
      <c r="H102" s="23"/>
      <c r="I102" s="23"/>
      <c r="J102" s="23"/>
      <c r="K102" s="23"/>
      <c r="L102" s="23"/>
      <c r="M102" s="23"/>
      <c r="N102" s="23"/>
      <c r="O102" s="23"/>
      <c r="P102" s="23"/>
      <c r="Q102" s="23"/>
      <c r="R102" s="23"/>
      <c r="S102" s="23"/>
      <c r="T102" s="23"/>
    </row>
    <row r="103" spans="1:20" ht="26.25" customHeight="1" x14ac:dyDescent="0.2">
      <c r="A103" s="23"/>
      <c r="B103" s="23"/>
      <c r="C103" s="23"/>
      <c r="D103" s="23"/>
      <c r="E103" s="23"/>
      <c r="F103" s="23"/>
      <c r="G103" s="23"/>
      <c r="H103" s="23"/>
      <c r="I103" s="23"/>
      <c r="J103" s="23"/>
      <c r="K103" s="23"/>
      <c r="L103" s="23"/>
      <c r="M103" s="23"/>
      <c r="N103" s="23"/>
      <c r="O103" s="23"/>
      <c r="P103" s="23"/>
      <c r="Q103" s="23"/>
      <c r="R103" s="23"/>
      <c r="S103" s="23"/>
      <c r="T103" s="23"/>
    </row>
    <row r="104" spans="1:20" ht="26.25" customHeight="1" x14ac:dyDescent="0.2">
      <c r="A104" s="23"/>
      <c r="B104" s="23"/>
      <c r="C104" s="23"/>
      <c r="D104" s="23"/>
      <c r="E104" s="23"/>
      <c r="F104" s="23"/>
      <c r="G104" s="23"/>
      <c r="H104" s="23"/>
      <c r="I104" s="23"/>
      <c r="J104" s="23"/>
      <c r="K104" s="23"/>
      <c r="L104" s="23"/>
      <c r="M104" s="23"/>
      <c r="N104" s="23"/>
      <c r="O104" s="23"/>
      <c r="P104" s="23"/>
      <c r="Q104" s="23"/>
      <c r="R104" s="23"/>
      <c r="S104" s="23"/>
      <c r="T104" s="23"/>
    </row>
    <row r="105" spans="1:20" ht="26.25" customHeight="1" x14ac:dyDescent="0.2">
      <c r="A105" s="23"/>
      <c r="B105" s="23"/>
      <c r="C105" s="23"/>
      <c r="D105" s="23"/>
      <c r="E105" s="23"/>
      <c r="F105" s="23"/>
      <c r="G105" s="23"/>
      <c r="H105" s="23"/>
      <c r="I105" s="23"/>
      <c r="J105" s="23"/>
      <c r="K105" s="23"/>
      <c r="L105" s="23"/>
      <c r="M105" s="23"/>
      <c r="N105" s="23"/>
      <c r="O105" s="23"/>
      <c r="P105" s="23"/>
      <c r="Q105" s="23"/>
      <c r="R105" s="23"/>
      <c r="S105" s="23"/>
      <c r="T105" s="23"/>
    </row>
    <row r="106" spans="1:20" ht="26.25" customHeight="1" x14ac:dyDescent="0.2">
      <c r="A106" s="23"/>
      <c r="B106" s="23"/>
      <c r="C106" s="23"/>
      <c r="D106" s="23"/>
      <c r="E106" s="23"/>
      <c r="F106" s="23"/>
      <c r="G106" s="23"/>
      <c r="H106" s="23"/>
      <c r="I106" s="23"/>
      <c r="J106" s="23"/>
      <c r="K106" s="23"/>
      <c r="L106" s="23"/>
      <c r="M106" s="23"/>
      <c r="N106" s="23"/>
      <c r="O106" s="23"/>
      <c r="P106" s="23"/>
      <c r="Q106" s="23"/>
      <c r="R106" s="23"/>
      <c r="S106" s="23"/>
      <c r="T106" s="23"/>
    </row>
    <row r="107" spans="1:20" ht="26.25" customHeight="1" x14ac:dyDescent="0.2">
      <c r="A107" s="23"/>
      <c r="B107" s="23"/>
      <c r="C107" s="23"/>
      <c r="D107" s="23"/>
      <c r="E107" s="23"/>
      <c r="F107" s="23"/>
      <c r="G107" s="23"/>
      <c r="H107" s="23"/>
      <c r="I107" s="23"/>
      <c r="J107" s="23"/>
      <c r="K107" s="23"/>
      <c r="L107" s="23"/>
      <c r="M107" s="23"/>
      <c r="N107" s="23"/>
      <c r="O107" s="23"/>
      <c r="P107" s="23"/>
      <c r="Q107" s="23"/>
      <c r="R107" s="23"/>
      <c r="S107" s="23"/>
      <c r="T107" s="23"/>
    </row>
    <row r="108" spans="1:20" ht="26.25" customHeight="1" x14ac:dyDescent="0.2">
      <c r="A108" s="23"/>
      <c r="B108" s="23"/>
      <c r="C108" s="23"/>
      <c r="D108" s="23"/>
      <c r="E108" s="23"/>
      <c r="F108" s="23"/>
      <c r="G108" s="23"/>
      <c r="H108" s="23"/>
      <c r="I108" s="23"/>
      <c r="J108" s="23"/>
      <c r="K108" s="23"/>
      <c r="L108" s="23"/>
      <c r="M108" s="23"/>
      <c r="N108" s="23"/>
      <c r="O108" s="23"/>
      <c r="P108" s="23"/>
      <c r="Q108" s="23"/>
      <c r="R108" s="23"/>
      <c r="S108" s="23"/>
      <c r="T108" s="23"/>
    </row>
    <row r="109" spans="1:20" ht="26.25" customHeight="1" x14ac:dyDescent="0.2">
      <c r="A109" s="23"/>
      <c r="B109" s="23"/>
      <c r="C109" s="23"/>
      <c r="D109" s="23"/>
      <c r="E109" s="23"/>
      <c r="F109" s="23"/>
      <c r="G109" s="23"/>
      <c r="H109" s="23"/>
      <c r="I109" s="23"/>
      <c r="J109" s="23"/>
      <c r="K109" s="23"/>
      <c r="L109" s="23"/>
      <c r="M109" s="23"/>
      <c r="N109" s="23"/>
      <c r="O109" s="23"/>
      <c r="P109" s="23"/>
      <c r="Q109" s="23"/>
      <c r="R109" s="23"/>
      <c r="S109" s="23"/>
      <c r="T109" s="23"/>
    </row>
    <row r="110" spans="1:20" ht="26.25" customHeight="1" x14ac:dyDescent="0.2">
      <c r="A110" s="23"/>
      <c r="B110" s="23"/>
      <c r="C110" s="23"/>
      <c r="D110" s="23"/>
      <c r="E110" s="23"/>
      <c r="F110" s="23"/>
      <c r="G110" s="23"/>
      <c r="H110" s="23"/>
      <c r="I110" s="23"/>
      <c r="J110" s="23"/>
      <c r="K110" s="23"/>
      <c r="L110" s="23"/>
      <c r="M110" s="23"/>
      <c r="N110" s="23"/>
      <c r="O110" s="23"/>
      <c r="P110" s="23"/>
      <c r="Q110" s="23"/>
      <c r="R110" s="23"/>
      <c r="S110" s="23"/>
      <c r="T110" s="23"/>
    </row>
    <row r="111" spans="1:20" ht="26.25" customHeight="1" x14ac:dyDescent="0.2">
      <c r="A111" s="23"/>
      <c r="B111" s="23"/>
      <c r="C111" s="23"/>
      <c r="D111" s="23"/>
      <c r="E111" s="23"/>
      <c r="F111" s="23"/>
      <c r="G111" s="23"/>
      <c r="H111" s="23"/>
      <c r="I111" s="23"/>
      <c r="J111" s="23"/>
      <c r="K111" s="23"/>
      <c r="L111" s="23"/>
      <c r="M111" s="23"/>
      <c r="N111" s="23"/>
      <c r="O111" s="23"/>
      <c r="P111" s="23"/>
      <c r="Q111" s="23"/>
      <c r="R111" s="23"/>
      <c r="S111" s="23"/>
      <c r="T111" s="23"/>
    </row>
    <row r="112" spans="1:20" ht="26.25" customHeight="1" x14ac:dyDescent="0.2">
      <c r="A112" s="23"/>
      <c r="B112" s="23"/>
      <c r="C112" s="23"/>
      <c r="D112" s="23"/>
      <c r="E112" s="23"/>
      <c r="F112" s="23"/>
      <c r="G112" s="23"/>
      <c r="H112" s="23"/>
      <c r="I112" s="23"/>
      <c r="J112" s="23"/>
      <c r="K112" s="23"/>
      <c r="L112" s="23"/>
      <c r="M112" s="23"/>
      <c r="N112" s="23"/>
      <c r="O112" s="23"/>
      <c r="P112" s="23"/>
      <c r="Q112" s="23"/>
      <c r="R112" s="23"/>
      <c r="S112" s="23"/>
      <c r="T112" s="23"/>
    </row>
    <row r="113" spans="1:20" ht="26.25" customHeight="1" x14ac:dyDescent="0.2">
      <c r="A113" s="23"/>
      <c r="B113" s="23"/>
      <c r="C113" s="23"/>
      <c r="D113" s="23"/>
      <c r="E113" s="23"/>
      <c r="F113" s="23"/>
      <c r="G113" s="23"/>
      <c r="H113" s="23"/>
      <c r="I113" s="23"/>
      <c r="J113" s="23"/>
      <c r="K113" s="23"/>
      <c r="L113" s="23"/>
      <c r="M113" s="23"/>
      <c r="N113" s="23"/>
      <c r="O113" s="23"/>
      <c r="P113" s="23"/>
      <c r="Q113" s="23"/>
      <c r="R113" s="23"/>
      <c r="S113" s="23"/>
      <c r="T113" s="23"/>
    </row>
    <row r="114" spans="1:20" ht="26.25" customHeight="1" x14ac:dyDescent="0.2">
      <c r="A114" s="23"/>
      <c r="B114" s="23"/>
      <c r="C114" s="23"/>
      <c r="D114" s="23"/>
      <c r="E114" s="23"/>
      <c r="F114" s="23"/>
      <c r="G114" s="23"/>
      <c r="H114" s="23"/>
      <c r="I114" s="23"/>
      <c r="J114" s="23"/>
      <c r="K114" s="23"/>
      <c r="L114" s="23"/>
      <c r="M114" s="23"/>
      <c r="N114" s="23"/>
      <c r="O114" s="23"/>
      <c r="P114" s="23"/>
      <c r="Q114" s="23"/>
      <c r="R114" s="23"/>
      <c r="S114" s="23"/>
      <c r="T114" s="23"/>
    </row>
    <row r="115" spans="1:20" ht="26.25" customHeight="1" x14ac:dyDescent="0.2">
      <c r="A115" s="23"/>
      <c r="B115" s="23"/>
      <c r="C115" s="23"/>
      <c r="D115" s="23"/>
      <c r="E115" s="23"/>
      <c r="F115" s="23"/>
      <c r="G115" s="23"/>
      <c r="H115" s="23"/>
      <c r="I115" s="23"/>
      <c r="J115" s="23"/>
      <c r="K115" s="23"/>
      <c r="L115" s="23"/>
      <c r="M115" s="23"/>
      <c r="N115" s="23"/>
      <c r="O115" s="23"/>
      <c r="P115" s="23"/>
      <c r="Q115" s="23"/>
      <c r="R115" s="23"/>
      <c r="S115" s="23"/>
      <c r="T115" s="23"/>
    </row>
    <row r="116" spans="1:20" ht="26.25" customHeight="1" x14ac:dyDescent="0.2">
      <c r="A116" s="23"/>
      <c r="B116" s="23"/>
      <c r="C116" s="23"/>
      <c r="D116" s="23"/>
      <c r="E116" s="23"/>
      <c r="F116" s="23"/>
      <c r="G116" s="23"/>
      <c r="H116" s="23"/>
      <c r="I116" s="23"/>
      <c r="J116" s="23"/>
      <c r="K116" s="23"/>
      <c r="L116" s="23"/>
      <c r="M116" s="23"/>
      <c r="N116" s="23"/>
      <c r="O116" s="23"/>
      <c r="P116" s="23"/>
      <c r="Q116" s="23"/>
      <c r="R116" s="23"/>
      <c r="S116" s="23"/>
      <c r="T116" s="23"/>
    </row>
    <row r="117" spans="1:20" ht="26.25" customHeight="1" x14ac:dyDescent="0.2">
      <c r="A117" s="23"/>
      <c r="B117" s="23"/>
      <c r="C117" s="23"/>
      <c r="D117" s="23"/>
      <c r="E117" s="23"/>
      <c r="F117" s="23"/>
      <c r="G117" s="23"/>
      <c r="H117" s="23"/>
      <c r="I117" s="23"/>
      <c r="J117" s="23"/>
      <c r="K117" s="23"/>
      <c r="L117" s="23"/>
      <c r="M117" s="23"/>
      <c r="N117" s="23"/>
      <c r="O117" s="23"/>
      <c r="P117" s="23"/>
      <c r="Q117" s="23"/>
      <c r="R117" s="23"/>
      <c r="S117" s="23"/>
      <c r="T117" s="23"/>
    </row>
    <row r="118" spans="1:20" ht="26.25" customHeight="1" x14ac:dyDescent="0.2">
      <c r="A118" s="23"/>
      <c r="B118" s="23"/>
      <c r="C118" s="23"/>
      <c r="D118" s="23"/>
      <c r="E118" s="23"/>
      <c r="F118" s="23"/>
      <c r="G118" s="23"/>
      <c r="H118" s="23"/>
      <c r="I118" s="23"/>
      <c r="J118" s="23"/>
      <c r="K118" s="23"/>
      <c r="L118" s="23"/>
      <c r="M118" s="23"/>
      <c r="N118" s="23"/>
      <c r="O118" s="23"/>
      <c r="P118" s="23"/>
      <c r="Q118" s="23"/>
      <c r="R118" s="23"/>
      <c r="S118" s="23"/>
      <c r="T118" s="23"/>
    </row>
    <row r="119" spans="1:20" ht="26.25" customHeight="1" x14ac:dyDescent="0.2">
      <c r="A119" s="23"/>
      <c r="B119" s="23"/>
      <c r="C119" s="23"/>
      <c r="D119" s="23"/>
      <c r="E119" s="23"/>
      <c r="F119" s="23"/>
      <c r="G119" s="23"/>
      <c r="H119" s="23"/>
      <c r="I119" s="23"/>
      <c r="J119" s="23"/>
      <c r="K119" s="23"/>
      <c r="L119" s="23"/>
      <c r="M119" s="23"/>
      <c r="N119" s="23"/>
      <c r="O119" s="23"/>
      <c r="P119" s="23"/>
      <c r="Q119" s="23"/>
      <c r="R119" s="23"/>
      <c r="S119" s="23"/>
      <c r="T119" s="23"/>
    </row>
    <row r="120" spans="1:20" ht="26.25" customHeight="1" x14ac:dyDescent="0.2">
      <c r="A120" s="23"/>
      <c r="B120" s="23"/>
      <c r="C120" s="23"/>
      <c r="D120" s="23"/>
      <c r="E120" s="23"/>
      <c r="F120" s="23"/>
      <c r="G120" s="23"/>
      <c r="H120" s="23"/>
      <c r="I120" s="23"/>
      <c r="J120" s="23"/>
      <c r="K120" s="23"/>
      <c r="L120" s="23"/>
      <c r="M120" s="23"/>
      <c r="N120" s="23"/>
      <c r="O120" s="23"/>
      <c r="P120" s="23"/>
      <c r="Q120" s="23"/>
      <c r="R120" s="23"/>
      <c r="S120" s="23"/>
      <c r="T120" s="23"/>
    </row>
    <row r="121" spans="1:20" ht="26.25" customHeight="1" x14ac:dyDescent="0.2">
      <c r="A121" s="23"/>
      <c r="B121" s="23"/>
      <c r="C121" s="23"/>
      <c r="D121" s="23"/>
      <c r="E121" s="23"/>
      <c r="F121" s="23"/>
      <c r="G121" s="23"/>
      <c r="H121" s="23"/>
      <c r="I121" s="23"/>
      <c r="J121" s="23"/>
      <c r="K121" s="23"/>
      <c r="L121" s="23"/>
      <c r="M121" s="23"/>
      <c r="N121" s="23"/>
      <c r="O121" s="23"/>
      <c r="P121" s="23"/>
      <c r="Q121" s="23"/>
      <c r="R121" s="23"/>
      <c r="S121" s="23"/>
      <c r="T121" s="23"/>
    </row>
    <row r="122" spans="1:20" ht="26.25" customHeight="1" x14ac:dyDescent="0.2">
      <c r="A122" s="23"/>
      <c r="B122" s="23"/>
      <c r="C122" s="23"/>
      <c r="D122" s="23"/>
      <c r="E122" s="23"/>
      <c r="F122" s="23"/>
      <c r="G122" s="23"/>
      <c r="H122" s="23"/>
      <c r="I122" s="23"/>
      <c r="J122" s="23"/>
      <c r="K122" s="23"/>
      <c r="L122" s="23"/>
      <c r="M122" s="23"/>
      <c r="N122" s="23"/>
      <c r="O122" s="23"/>
      <c r="P122" s="23"/>
      <c r="Q122" s="23"/>
      <c r="R122" s="23"/>
      <c r="S122" s="23"/>
      <c r="T122" s="23"/>
    </row>
    <row r="123" spans="1:20" ht="26.25" customHeight="1" x14ac:dyDescent="0.2">
      <c r="A123" s="23"/>
      <c r="B123" s="23"/>
      <c r="C123" s="23"/>
      <c r="D123" s="23"/>
      <c r="E123" s="23"/>
      <c r="F123" s="23"/>
      <c r="G123" s="23"/>
      <c r="H123" s="23"/>
      <c r="I123" s="23"/>
      <c r="J123" s="23"/>
      <c r="K123" s="23"/>
      <c r="L123" s="23"/>
      <c r="M123" s="23"/>
      <c r="N123" s="23"/>
      <c r="O123" s="23"/>
      <c r="P123" s="23"/>
      <c r="Q123" s="23"/>
      <c r="R123" s="23"/>
      <c r="S123" s="23"/>
      <c r="T123" s="23"/>
    </row>
    <row r="124" spans="1:20" ht="26.25" customHeight="1" x14ac:dyDescent="0.2">
      <c r="A124" s="23"/>
      <c r="B124" s="23"/>
      <c r="C124" s="23"/>
      <c r="D124" s="23"/>
      <c r="E124" s="23"/>
      <c r="F124" s="23"/>
      <c r="G124" s="23"/>
      <c r="H124" s="23"/>
      <c r="I124" s="23"/>
      <c r="J124" s="23"/>
      <c r="K124" s="23"/>
      <c r="L124" s="23"/>
      <c r="M124" s="23"/>
      <c r="N124" s="23"/>
      <c r="O124" s="23"/>
      <c r="P124" s="23"/>
      <c r="Q124" s="23"/>
      <c r="R124" s="23"/>
      <c r="S124" s="23"/>
      <c r="T124" s="23"/>
    </row>
    <row r="125" spans="1:20" ht="26.25" customHeight="1" x14ac:dyDescent="0.2">
      <c r="A125" s="23"/>
      <c r="B125" s="23"/>
      <c r="C125" s="23"/>
      <c r="D125" s="23"/>
      <c r="E125" s="23"/>
      <c r="F125" s="23"/>
      <c r="G125" s="23"/>
      <c r="H125" s="23"/>
      <c r="I125" s="23"/>
      <c r="J125" s="23"/>
      <c r="K125" s="23"/>
      <c r="L125" s="23"/>
      <c r="M125" s="23"/>
      <c r="N125" s="23"/>
      <c r="O125" s="23"/>
      <c r="P125" s="23"/>
      <c r="Q125" s="23"/>
      <c r="R125" s="23"/>
      <c r="S125" s="23"/>
      <c r="T125" s="23"/>
    </row>
    <row r="126" spans="1:20" ht="26.25" customHeight="1" x14ac:dyDescent="0.2">
      <c r="A126" s="23"/>
      <c r="B126" s="23"/>
      <c r="C126" s="23"/>
      <c r="D126" s="23"/>
      <c r="E126" s="23"/>
      <c r="F126" s="23"/>
      <c r="G126" s="23"/>
      <c r="H126" s="23"/>
      <c r="I126" s="23"/>
      <c r="J126" s="23"/>
      <c r="K126" s="23"/>
      <c r="L126" s="23"/>
      <c r="M126" s="23"/>
      <c r="N126" s="23"/>
      <c r="O126" s="23"/>
      <c r="P126" s="23"/>
      <c r="Q126" s="23"/>
      <c r="R126" s="23"/>
      <c r="S126" s="23"/>
      <c r="T126" s="23"/>
    </row>
    <row r="127" spans="1:20" ht="26.25" customHeight="1" x14ac:dyDescent="0.2">
      <c r="A127" s="23"/>
      <c r="B127" s="23"/>
      <c r="C127" s="23"/>
      <c r="D127" s="23"/>
      <c r="E127" s="23"/>
      <c r="F127" s="23"/>
      <c r="G127" s="23"/>
      <c r="H127" s="23"/>
      <c r="I127" s="23"/>
      <c r="J127" s="23"/>
      <c r="K127" s="23"/>
      <c r="L127" s="23"/>
      <c r="M127" s="23"/>
      <c r="N127" s="23"/>
      <c r="O127" s="23"/>
      <c r="P127" s="23"/>
      <c r="Q127" s="23"/>
      <c r="R127" s="23"/>
      <c r="S127" s="23"/>
      <c r="T127" s="23"/>
    </row>
    <row r="128" spans="1:20" ht="26.25" customHeight="1" x14ac:dyDescent="0.2">
      <c r="A128" s="23"/>
      <c r="B128" s="23"/>
      <c r="C128" s="23"/>
      <c r="D128" s="23"/>
      <c r="E128" s="23"/>
      <c r="F128" s="23"/>
      <c r="G128" s="23"/>
      <c r="H128" s="23"/>
      <c r="I128" s="23"/>
      <c r="J128" s="23"/>
      <c r="K128" s="23"/>
      <c r="L128" s="23"/>
      <c r="M128" s="23"/>
      <c r="N128" s="23"/>
      <c r="O128" s="23"/>
      <c r="P128" s="23"/>
      <c r="Q128" s="23"/>
      <c r="R128" s="23"/>
      <c r="S128" s="23"/>
      <c r="T128" s="23"/>
    </row>
    <row r="129" spans="1:20" ht="26.25" customHeight="1" x14ac:dyDescent="0.2">
      <c r="A129" s="23"/>
      <c r="B129" s="23"/>
      <c r="C129" s="23"/>
      <c r="D129" s="23"/>
      <c r="E129" s="23"/>
      <c r="F129" s="23"/>
      <c r="G129" s="23"/>
      <c r="H129" s="23"/>
      <c r="I129" s="23"/>
      <c r="J129" s="23"/>
      <c r="K129" s="23"/>
      <c r="L129" s="23"/>
      <c r="M129" s="23"/>
      <c r="N129" s="23"/>
      <c r="O129" s="23"/>
      <c r="P129" s="23"/>
      <c r="Q129" s="23"/>
      <c r="R129" s="23"/>
      <c r="S129" s="23"/>
      <c r="T129" s="23"/>
    </row>
    <row r="130" spans="1:20" ht="26.25" customHeight="1" x14ac:dyDescent="0.2">
      <c r="A130" s="23"/>
      <c r="B130" s="23"/>
      <c r="C130" s="23"/>
      <c r="D130" s="23"/>
      <c r="E130" s="23"/>
      <c r="F130" s="23"/>
      <c r="G130" s="23"/>
      <c r="H130" s="23"/>
      <c r="I130" s="23"/>
      <c r="J130" s="23"/>
      <c r="K130" s="23"/>
      <c r="L130" s="23"/>
      <c r="M130" s="23"/>
      <c r="N130" s="23"/>
      <c r="O130" s="23"/>
      <c r="P130" s="23"/>
      <c r="Q130" s="23"/>
      <c r="R130" s="23"/>
      <c r="S130" s="23"/>
      <c r="T130" s="23"/>
    </row>
    <row r="131" spans="1:20" ht="26.25" customHeight="1" x14ac:dyDescent="0.2">
      <c r="A131" s="23"/>
      <c r="B131" s="23"/>
      <c r="C131" s="23"/>
      <c r="D131" s="23"/>
      <c r="E131" s="23"/>
      <c r="F131" s="23"/>
      <c r="G131" s="23"/>
      <c r="H131" s="23"/>
      <c r="I131" s="23"/>
      <c r="J131" s="23"/>
      <c r="K131" s="23"/>
      <c r="L131" s="23"/>
      <c r="M131" s="23"/>
      <c r="N131" s="23"/>
      <c r="O131" s="23"/>
      <c r="P131" s="23"/>
      <c r="Q131" s="23"/>
      <c r="R131" s="23"/>
      <c r="S131" s="23"/>
      <c r="T131" s="23"/>
    </row>
    <row r="132" spans="1:20" ht="26.25" customHeight="1" x14ac:dyDescent="0.2">
      <c r="A132" s="23"/>
      <c r="B132" s="23"/>
      <c r="C132" s="23"/>
      <c r="D132" s="23"/>
      <c r="E132" s="23"/>
      <c r="F132" s="23"/>
      <c r="G132" s="23"/>
      <c r="H132" s="23"/>
      <c r="I132" s="23"/>
      <c r="J132" s="23"/>
      <c r="K132" s="23"/>
      <c r="L132" s="23"/>
      <c r="M132" s="23"/>
      <c r="N132" s="23"/>
      <c r="O132" s="23"/>
      <c r="P132" s="23"/>
      <c r="Q132" s="23"/>
      <c r="R132" s="23"/>
      <c r="S132" s="23"/>
      <c r="T132" s="23"/>
    </row>
    <row r="133" spans="1:20" ht="26.25" customHeight="1" x14ac:dyDescent="0.2">
      <c r="A133" s="23"/>
      <c r="B133" s="23"/>
      <c r="C133" s="23"/>
      <c r="D133" s="23"/>
      <c r="E133" s="23"/>
      <c r="F133" s="23"/>
      <c r="G133" s="23"/>
      <c r="H133" s="23"/>
      <c r="I133" s="23"/>
      <c r="J133" s="23"/>
      <c r="K133" s="23"/>
      <c r="L133" s="23"/>
      <c r="M133" s="23"/>
      <c r="N133" s="23"/>
      <c r="O133" s="23"/>
      <c r="P133" s="23"/>
      <c r="Q133" s="23"/>
      <c r="R133" s="23"/>
      <c r="S133" s="23"/>
      <c r="T133" s="23"/>
    </row>
    <row r="134" spans="1:20" ht="26.25" customHeight="1" x14ac:dyDescent="0.2">
      <c r="A134" s="23"/>
      <c r="B134" s="23"/>
      <c r="C134" s="23"/>
      <c r="D134" s="23"/>
      <c r="E134" s="23"/>
      <c r="F134" s="23"/>
      <c r="G134" s="23"/>
      <c r="H134" s="23"/>
      <c r="I134" s="23"/>
      <c r="J134" s="23"/>
      <c r="K134" s="23"/>
      <c r="L134" s="23"/>
      <c r="M134" s="23"/>
      <c r="N134" s="23"/>
      <c r="O134" s="23"/>
      <c r="P134" s="23"/>
      <c r="Q134" s="23"/>
      <c r="R134" s="23"/>
      <c r="S134" s="23"/>
      <c r="T134" s="23"/>
    </row>
    <row r="135" spans="1:20" ht="26.25" customHeight="1" x14ac:dyDescent="0.2">
      <c r="A135" s="23"/>
      <c r="B135" s="23"/>
      <c r="C135" s="23"/>
      <c r="D135" s="23"/>
      <c r="E135" s="23"/>
      <c r="F135" s="23"/>
      <c r="G135" s="23"/>
      <c r="H135" s="23"/>
      <c r="I135" s="23"/>
      <c r="J135" s="23"/>
      <c r="K135" s="23"/>
      <c r="L135" s="23"/>
      <c r="M135" s="23"/>
      <c r="N135" s="23"/>
      <c r="O135" s="23"/>
      <c r="P135" s="23"/>
      <c r="Q135" s="23"/>
      <c r="R135" s="23"/>
      <c r="S135" s="23"/>
      <c r="T135" s="23"/>
    </row>
    <row r="136" spans="1:20" ht="26.25" customHeight="1" x14ac:dyDescent="0.2">
      <c r="A136" s="23"/>
      <c r="B136" s="23"/>
      <c r="C136" s="23"/>
      <c r="D136" s="23"/>
      <c r="E136" s="23"/>
      <c r="F136" s="23"/>
      <c r="G136" s="23"/>
      <c r="H136" s="23"/>
      <c r="I136" s="23"/>
      <c r="J136" s="23"/>
      <c r="K136" s="23"/>
      <c r="L136" s="23"/>
      <c r="M136" s="23"/>
      <c r="N136" s="23"/>
      <c r="O136" s="23"/>
      <c r="P136" s="23"/>
      <c r="Q136" s="23"/>
      <c r="R136" s="23"/>
      <c r="S136" s="23"/>
      <c r="T136" s="23"/>
    </row>
    <row r="137" spans="1:20" ht="26.25" customHeight="1" x14ac:dyDescent="0.2">
      <c r="A137" s="23"/>
      <c r="B137" s="23"/>
      <c r="C137" s="23"/>
      <c r="D137" s="23"/>
      <c r="E137" s="23"/>
      <c r="F137" s="23"/>
      <c r="G137" s="23"/>
      <c r="H137" s="23"/>
      <c r="I137" s="23"/>
      <c r="J137" s="23"/>
      <c r="K137" s="23"/>
      <c r="L137" s="23"/>
      <c r="M137" s="23"/>
      <c r="N137" s="23"/>
      <c r="O137" s="23"/>
      <c r="P137" s="23"/>
      <c r="Q137" s="23"/>
      <c r="R137" s="23"/>
      <c r="S137" s="23"/>
      <c r="T137" s="23"/>
    </row>
    <row r="138" spans="1:20" ht="26.25" customHeight="1" x14ac:dyDescent="0.2">
      <c r="A138" s="23"/>
      <c r="B138" s="23"/>
      <c r="C138" s="23"/>
      <c r="D138" s="23"/>
      <c r="E138" s="23"/>
      <c r="F138" s="23"/>
      <c r="G138" s="23"/>
      <c r="H138" s="23"/>
      <c r="I138" s="23"/>
      <c r="J138" s="23"/>
      <c r="K138" s="23"/>
      <c r="L138" s="23"/>
      <c r="M138" s="23"/>
      <c r="N138" s="23"/>
      <c r="O138" s="23"/>
      <c r="P138" s="23"/>
      <c r="Q138" s="23"/>
      <c r="R138" s="23"/>
      <c r="S138" s="23"/>
      <c r="T138" s="23"/>
    </row>
    <row r="139" spans="1:20" ht="26.25" customHeight="1" x14ac:dyDescent="0.2">
      <c r="A139" s="23"/>
      <c r="B139" s="23"/>
      <c r="C139" s="23"/>
      <c r="D139" s="23"/>
      <c r="E139" s="23"/>
      <c r="F139" s="23"/>
      <c r="G139" s="23"/>
      <c r="H139" s="23"/>
      <c r="I139" s="23"/>
      <c r="J139" s="23"/>
      <c r="K139" s="23"/>
      <c r="L139" s="23"/>
      <c r="M139" s="23"/>
      <c r="N139" s="23"/>
      <c r="O139" s="23"/>
      <c r="P139" s="23"/>
      <c r="Q139" s="23"/>
      <c r="R139" s="23"/>
      <c r="S139" s="23"/>
      <c r="T139" s="23"/>
    </row>
    <row r="140" spans="1:20" ht="26.25" customHeight="1" x14ac:dyDescent="0.2">
      <c r="A140" s="23"/>
      <c r="B140" s="23"/>
      <c r="C140" s="23"/>
      <c r="D140" s="23"/>
      <c r="E140" s="23"/>
      <c r="F140" s="23"/>
      <c r="G140" s="23"/>
      <c r="H140" s="23"/>
      <c r="I140" s="23"/>
      <c r="J140" s="23"/>
      <c r="K140" s="23"/>
      <c r="L140" s="23"/>
      <c r="M140" s="23"/>
      <c r="N140" s="23"/>
      <c r="O140" s="23"/>
      <c r="P140" s="23"/>
      <c r="Q140" s="23"/>
      <c r="R140" s="23"/>
      <c r="S140" s="23"/>
      <c r="T140" s="23"/>
    </row>
    <row r="141" spans="1:20" ht="26.25" customHeight="1" x14ac:dyDescent="0.2">
      <c r="A141" s="23"/>
      <c r="B141" s="23"/>
      <c r="C141" s="23"/>
      <c r="D141" s="23"/>
      <c r="E141" s="23"/>
      <c r="F141" s="23"/>
      <c r="G141" s="23"/>
      <c r="H141" s="23"/>
      <c r="I141" s="23"/>
      <c r="J141" s="23"/>
      <c r="K141" s="23"/>
      <c r="L141" s="23"/>
      <c r="M141" s="23"/>
      <c r="N141" s="23"/>
      <c r="O141" s="23"/>
      <c r="P141" s="23"/>
      <c r="Q141" s="23"/>
      <c r="R141" s="23"/>
      <c r="S141" s="23"/>
      <c r="T141" s="23"/>
    </row>
    <row r="142" spans="1:20" ht="26.25" customHeight="1" x14ac:dyDescent="0.2">
      <c r="A142" s="23"/>
      <c r="B142" s="23"/>
      <c r="C142" s="23"/>
      <c r="D142" s="23"/>
      <c r="E142" s="23"/>
      <c r="F142" s="23"/>
      <c r="G142" s="23"/>
      <c r="H142" s="23"/>
      <c r="I142" s="23"/>
      <c r="J142" s="23"/>
      <c r="K142" s="23"/>
      <c r="L142" s="23"/>
      <c r="M142" s="23"/>
      <c r="N142" s="23"/>
      <c r="O142" s="23"/>
      <c r="P142" s="23"/>
      <c r="Q142" s="23"/>
      <c r="R142" s="23"/>
      <c r="S142" s="23"/>
      <c r="T142" s="23"/>
    </row>
    <row r="143" spans="1:20" ht="26.25" customHeight="1" x14ac:dyDescent="0.2">
      <c r="A143" s="23"/>
      <c r="B143" s="23"/>
      <c r="C143" s="23"/>
      <c r="D143" s="23"/>
      <c r="E143" s="23"/>
      <c r="F143" s="23"/>
      <c r="G143" s="23"/>
      <c r="H143" s="23"/>
      <c r="I143" s="23"/>
      <c r="J143" s="23"/>
      <c r="K143" s="23"/>
      <c r="L143" s="23"/>
      <c r="M143" s="23"/>
      <c r="N143" s="23"/>
      <c r="O143" s="23"/>
      <c r="P143" s="23"/>
      <c r="Q143" s="23"/>
      <c r="R143" s="23"/>
      <c r="S143" s="23"/>
      <c r="T143" s="23"/>
    </row>
    <row r="144" spans="1:20" ht="26.25" customHeight="1" x14ac:dyDescent="0.2">
      <c r="A144" s="23"/>
      <c r="B144" s="23"/>
      <c r="C144" s="23"/>
      <c r="D144" s="23"/>
      <c r="E144" s="23"/>
      <c r="F144" s="23"/>
      <c r="G144" s="23"/>
      <c r="H144" s="23"/>
      <c r="I144" s="23"/>
      <c r="J144" s="23"/>
      <c r="K144" s="23"/>
      <c r="L144" s="23"/>
      <c r="M144" s="23"/>
      <c r="N144" s="23"/>
      <c r="O144" s="23"/>
      <c r="P144" s="23"/>
      <c r="Q144" s="23"/>
      <c r="R144" s="23"/>
      <c r="S144" s="23"/>
      <c r="T144" s="23"/>
    </row>
    <row r="145" spans="1:20" ht="26.25" customHeight="1" x14ac:dyDescent="0.2">
      <c r="A145" s="23"/>
      <c r="B145" s="23"/>
      <c r="C145" s="23"/>
      <c r="D145" s="23"/>
      <c r="E145" s="23"/>
      <c r="F145" s="23"/>
      <c r="G145" s="23"/>
      <c r="H145" s="23"/>
      <c r="I145" s="23"/>
      <c r="J145" s="23"/>
      <c r="K145" s="23"/>
      <c r="L145" s="23"/>
      <c r="M145" s="23"/>
      <c r="N145" s="23"/>
      <c r="O145" s="23"/>
      <c r="P145" s="23"/>
      <c r="Q145" s="23"/>
      <c r="R145" s="23"/>
      <c r="S145" s="23"/>
      <c r="T145" s="23"/>
    </row>
    <row r="146" spans="1:20" ht="26.25" customHeight="1" x14ac:dyDescent="0.2">
      <c r="A146" s="23"/>
      <c r="B146" s="23"/>
      <c r="C146" s="23"/>
      <c r="D146" s="23"/>
      <c r="E146" s="23"/>
      <c r="F146" s="23"/>
      <c r="G146" s="23"/>
      <c r="H146" s="23"/>
      <c r="I146" s="23"/>
      <c r="J146" s="23"/>
      <c r="K146" s="23"/>
      <c r="L146" s="23"/>
      <c r="M146" s="23"/>
      <c r="N146" s="23"/>
      <c r="O146" s="23"/>
      <c r="P146" s="23"/>
      <c r="Q146" s="23"/>
      <c r="R146" s="23"/>
      <c r="S146" s="23"/>
      <c r="T146" s="23"/>
    </row>
    <row r="147" spans="1:20" ht="26.25" customHeight="1" x14ac:dyDescent="0.2">
      <c r="A147" s="23"/>
      <c r="B147" s="23"/>
      <c r="C147" s="23"/>
      <c r="D147" s="23"/>
      <c r="E147" s="23"/>
      <c r="F147" s="23"/>
      <c r="G147" s="23"/>
      <c r="H147" s="23"/>
      <c r="I147" s="23"/>
      <c r="J147" s="23"/>
      <c r="K147" s="23"/>
      <c r="L147" s="23"/>
      <c r="M147" s="23"/>
      <c r="N147" s="23"/>
      <c r="O147" s="23"/>
      <c r="P147" s="23"/>
      <c r="Q147" s="23"/>
      <c r="R147" s="23"/>
      <c r="S147" s="23"/>
      <c r="T147" s="23"/>
    </row>
    <row r="148" spans="1:20" ht="26.25" customHeight="1" x14ac:dyDescent="0.2">
      <c r="A148" s="23"/>
      <c r="B148" s="23"/>
      <c r="C148" s="23"/>
      <c r="D148" s="23"/>
      <c r="E148" s="23"/>
      <c r="F148" s="23"/>
      <c r="G148" s="23"/>
      <c r="H148" s="23"/>
      <c r="I148" s="23"/>
      <c r="J148" s="23"/>
      <c r="K148" s="23"/>
      <c r="L148" s="23"/>
      <c r="M148" s="23"/>
      <c r="N148" s="23"/>
      <c r="O148" s="23"/>
      <c r="P148" s="23"/>
      <c r="Q148" s="23"/>
      <c r="R148" s="23"/>
      <c r="S148" s="23"/>
      <c r="T148" s="23"/>
    </row>
    <row r="149" spans="1:20" ht="26.25" customHeight="1" x14ac:dyDescent="0.2">
      <c r="A149" s="23"/>
      <c r="B149" s="23"/>
      <c r="C149" s="23"/>
      <c r="D149" s="23"/>
      <c r="E149" s="23"/>
      <c r="F149" s="23"/>
      <c r="G149" s="23"/>
      <c r="H149" s="23"/>
      <c r="I149" s="23"/>
      <c r="J149" s="23"/>
      <c r="K149" s="23"/>
      <c r="L149" s="23"/>
      <c r="M149" s="23"/>
      <c r="N149" s="23"/>
      <c r="O149" s="23"/>
      <c r="P149" s="23"/>
      <c r="Q149" s="23"/>
      <c r="R149" s="23"/>
      <c r="S149" s="23"/>
      <c r="T149" s="23"/>
    </row>
    <row r="150" spans="1:20" ht="26.25" customHeight="1" x14ac:dyDescent="0.2">
      <c r="A150" s="23"/>
      <c r="B150" s="23"/>
      <c r="C150" s="23"/>
      <c r="D150" s="23"/>
      <c r="E150" s="23"/>
      <c r="F150" s="23"/>
      <c r="G150" s="23"/>
      <c r="H150" s="23"/>
      <c r="I150" s="23"/>
      <c r="J150" s="23"/>
      <c r="K150" s="23"/>
      <c r="L150" s="23"/>
      <c r="M150" s="23"/>
      <c r="N150" s="23"/>
      <c r="O150" s="23"/>
      <c r="P150" s="23"/>
      <c r="Q150" s="23"/>
      <c r="R150" s="23"/>
      <c r="S150" s="23"/>
      <c r="T150" s="23"/>
    </row>
    <row r="151" spans="1:20" ht="26.25" customHeight="1" x14ac:dyDescent="0.2">
      <c r="A151" s="23"/>
      <c r="B151" s="23"/>
      <c r="C151" s="23"/>
      <c r="D151" s="23"/>
      <c r="E151" s="23"/>
      <c r="F151" s="23"/>
      <c r="G151" s="23"/>
      <c r="H151" s="23"/>
      <c r="I151" s="23"/>
      <c r="J151" s="23"/>
      <c r="K151" s="23"/>
      <c r="L151" s="23"/>
      <c r="M151" s="23"/>
      <c r="N151" s="23"/>
      <c r="O151" s="23"/>
      <c r="P151" s="23"/>
      <c r="Q151" s="23"/>
      <c r="R151" s="23"/>
      <c r="S151" s="23"/>
      <c r="T151" s="23"/>
    </row>
    <row r="152" spans="1:20" ht="26.25" customHeight="1" x14ac:dyDescent="0.2">
      <c r="A152" s="23"/>
      <c r="B152" s="23"/>
      <c r="C152" s="23"/>
      <c r="D152" s="23"/>
      <c r="E152" s="23"/>
      <c r="F152" s="23"/>
      <c r="G152" s="23"/>
      <c r="H152" s="23"/>
      <c r="I152" s="23"/>
      <c r="J152" s="23"/>
      <c r="K152" s="23"/>
      <c r="L152" s="23"/>
      <c r="M152" s="23"/>
      <c r="N152" s="23"/>
      <c r="O152" s="23"/>
      <c r="P152" s="23"/>
      <c r="Q152" s="23"/>
      <c r="R152" s="23"/>
      <c r="S152" s="23"/>
      <c r="T152" s="23"/>
    </row>
    <row r="153" spans="1:20" ht="26.25" customHeight="1" x14ac:dyDescent="0.2">
      <c r="A153" s="23"/>
      <c r="B153" s="23"/>
      <c r="C153" s="23"/>
      <c r="D153" s="23"/>
      <c r="E153" s="23"/>
      <c r="F153" s="23"/>
      <c r="G153" s="23"/>
      <c r="H153" s="23"/>
      <c r="I153" s="23"/>
      <c r="J153" s="23"/>
      <c r="K153" s="23"/>
      <c r="L153" s="23"/>
      <c r="M153" s="23"/>
      <c r="N153" s="23"/>
      <c r="O153" s="23"/>
      <c r="P153" s="23"/>
      <c r="Q153" s="23"/>
      <c r="R153" s="23"/>
      <c r="S153" s="23"/>
      <c r="T153" s="23"/>
    </row>
    <row r="154" spans="1:20" ht="26.25" customHeight="1" x14ac:dyDescent="0.2">
      <c r="A154" s="23"/>
      <c r="B154" s="23"/>
      <c r="C154" s="23"/>
      <c r="D154" s="23"/>
      <c r="E154" s="23"/>
      <c r="F154" s="23"/>
      <c r="G154" s="23"/>
      <c r="H154" s="23"/>
      <c r="I154" s="23"/>
      <c r="J154" s="23"/>
      <c r="K154" s="23"/>
      <c r="L154" s="23"/>
      <c r="M154" s="23"/>
      <c r="N154" s="23"/>
      <c r="O154" s="23"/>
      <c r="P154" s="23"/>
      <c r="Q154" s="23"/>
      <c r="R154" s="23"/>
      <c r="S154" s="23"/>
      <c r="T154" s="23"/>
    </row>
    <row r="155" spans="1:20" ht="26.25" customHeight="1" x14ac:dyDescent="0.2">
      <c r="A155" s="23"/>
      <c r="B155" s="23"/>
      <c r="C155" s="23"/>
      <c r="D155" s="23"/>
      <c r="E155" s="23"/>
      <c r="F155" s="23"/>
      <c r="G155" s="23"/>
      <c r="H155" s="23"/>
      <c r="I155" s="23"/>
      <c r="J155" s="23"/>
      <c r="K155" s="23"/>
      <c r="L155" s="23"/>
      <c r="M155" s="23"/>
      <c r="N155" s="23"/>
      <c r="O155" s="23"/>
      <c r="P155" s="23"/>
      <c r="Q155" s="23"/>
      <c r="R155" s="23"/>
      <c r="S155" s="23"/>
      <c r="T155" s="23"/>
    </row>
    <row r="156" spans="1:20" ht="26.25" customHeight="1" x14ac:dyDescent="0.2">
      <c r="A156" s="23"/>
      <c r="B156" s="23"/>
      <c r="C156" s="23"/>
      <c r="D156" s="23"/>
      <c r="E156" s="23"/>
      <c r="F156" s="23"/>
      <c r="G156" s="23"/>
      <c r="H156" s="23"/>
      <c r="I156" s="23"/>
      <c r="J156" s="23"/>
      <c r="K156" s="23"/>
      <c r="L156" s="23"/>
      <c r="M156" s="23"/>
      <c r="N156" s="23"/>
      <c r="O156" s="23"/>
      <c r="P156" s="23"/>
      <c r="Q156" s="23"/>
      <c r="R156" s="23"/>
      <c r="S156" s="23"/>
      <c r="T156" s="23"/>
    </row>
    <row r="157" spans="1:20" ht="26.25" customHeight="1" x14ac:dyDescent="0.2">
      <c r="A157" s="23"/>
      <c r="B157" s="23"/>
      <c r="C157" s="23"/>
      <c r="D157" s="23"/>
      <c r="E157" s="23"/>
      <c r="F157" s="23"/>
      <c r="G157" s="23"/>
      <c r="H157" s="23"/>
      <c r="I157" s="23"/>
      <c r="J157" s="23"/>
      <c r="K157" s="23"/>
      <c r="L157" s="23"/>
      <c r="M157" s="23"/>
      <c r="N157" s="23"/>
      <c r="O157" s="23"/>
      <c r="P157" s="23"/>
      <c r="Q157" s="23"/>
      <c r="R157" s="23"/>
      <c r="S157" s="23"/>
      <c r="T157" s="23"/>
    </row>
    <row r="158" spans="1:20" ht="26.25" customHeight="1" x14ac:dyDescent="0.2">
      <c r="A158" s="23"/>
      <c r="B158" s="23"/>
      <c r="C158" s="23"/>
      <c r="D158" s="23"/>
      <c r="E158" s="23"/>
      <c r="F158" s="23"/>
      <c r="G158" s="23"/>
      <c r="H158" s="23"/>
      <c r="I158" s="23"/>
      <c r="J158" s="23"/>
      <c r="K158" s="23"/>
      <c r="L158" s="23"/>
      <c r="M158" s="23"/>
      <c r="N158" s="23"/>
      <c r="O158" s="23"/>
      <c r="P158" s="23"/>
      <c r="Q158" s="23"/>
      <c r="R158" s="23"/>
      <c r="S158" s="23"/>
      <c r="T158" s="23"/>
    </row>
    <row r="159" spans="1:20" ht="26.25" customHeight="1" x14ac:dyDescent="0.2">
      <c r="A159" s="23"/>
      <c r="B159" s="23"/>
      <c r="C159" s="23"/>
      <c r="D159" s="23"/>
      <c r="E159" s="23"/>
      <c r="F159" s="23"/>
      <c r="G159" s="23"/>
      <c r="H159" s="23"/>
      <c r="I159" s="23"/>
      <c r="J159" s="23"/>
      <c r="K159" s="23"/>
      <c r="L159" s="23"/>
      <c r="M159" s="23"/>
      <c r="N159" s="23"/>
      <c r="O159" s="23"/>
      <c r="P159" s="23"/>
      <c r="Q159" s="23"/>
      <c r="R159" s="23"/>
      <c r="S159" s="23"/>
      <c r="T159" s="23"/>
    </row>
    <row r="160" spans="1:20" ht="26.25" customHeight="1" x14ac:dyDescent="0.2">
      <c r="A160" s="23"/>
      <c r="B160" s="23"/>
      <c r="C160" s="23"/>
      <c r="D160" s="23"/>
      <c r="E160" s="23"/>
      <c r="F160" s="23"/>
      <c r="G160" s="23"/>
      <c r="H160" s="23"/>
      <c r="I160" s="23"/>
      <c r="J160" s="23"/>
      <c r="K160" s="23"/>
      <c r="L160" s="23"/>
      <c r="M160" s="23"/>
      <c r="N160" s="23"/>
      <c r="O160" s="23"/>
      <c r="P160" s="23"/>
      <c r="Q160" s="23"/>
      <c r="R160" s="23"/>
      <c r="S160" s="23"/>
      <c r="T160" s="23"/>
    </row>
    <row r="161" spans="1:20" ht="26.25" customHeight="1" x14ac:dyDescent="0.2">
      <c r="A161" s="23"/>
      <c r="B161" s="23"/>
      <c r="C161" s="23"/>
      <c r="D161" s="23"/>
      <c r="E161" s="23"/>
      <c r="F161" s="23"/>
      <c r="G161" s="23"/>
      <c r="H161" s="23"/>
      <c r="I161" s="23"/>
      <c r="J161" s="23"/>
      <c r="K161" s="23"/>
      <c r="L161" s="23"/>
      <c r="M161" s="23"/>
      <c r="N161" s="23"/>
      <c r="O161" s="23"/>
      <c r="P161" s="23"/>
      <c r="Q161" s="23"/>
      <c r="R161" s="23"/>
      <c r="S161" s="23"/>
      <c r="T161" s="23"/>
    </row>
    <row r="162" spans="1:20" ht="26.25" customHeight="1" x14ac:dyDescent="0.2">
      <c r="A162" s="23"/>
      <c r="B162" s="23"/>
      <c r="C162" s="23"/>
      <c r="D162" s="23"/>
      <c r="E162" s="23"/>
      <c r="F162" s="23"/>
      <c r="G162" s="23"/>
      <c r="H162" s="23"/>
      <c r="I162" s="23"/>
      <c r="J162" s="23"/>
      <c r="K162" s="23"/>
      <c r="L162" s="23"/>
      <c r="M162" s="23"/>
      <c r="N162" s="23"/>
      <c r="O162" s="23"/>
      <c r="P162" s="23"/>
      <c r="Q162" s="23"/>
      <c r="R162" s="23"/>
      <c r="S162" s="23"/>
      <c r="T162" s="23"/>
    </row>
    <row r="163" spans="1:20" ht="26.25" customHeight="1" x14ac:dyDescent="0.2">
      <c r="A163" s="23"/>
      <c r="B163" s="23"/>
      <c r="C163" s="23"/>
      <c r="D163" s="23"/>
      <c r="E163" s="23"/>
      <c r="F163" s="23"/>
      <c r="G163" s="23"/>
      <c r="H163" s="23"/>
      <c r="I163" s="23"/>
      <c r="J163" s="23"/>
      <c r="K163" s="23"/>
      <c r="L163" s="23"/>
      <c r="M163" s="23"/>
      <c r="N163" s="23"/>
      <c r="O163" s="23"/>
      <c r="P163" s="23"/>
      <c r="Q163" s="23"/>
      <c r="R163" s="23"/>
      <c r="S163" s="23"/>
      <c r="T163" s="23"/>
    </row>
    <row r="164" spans="1:20" ht="26.25" customHeight="1" x14ac:dyDescent="0.2">
      <c r="A164" s="23"/>
      <c r="B164" s="23"/>
      <c r="C164" s="23"/>
      <c r="D164" s="23"/>
      <c r="E164" s="23"/>
      <c r="F164" s="23"/>
      <c r="G164" s="23"/>
      <c r="H164" s="23"/>
      <c r="I164" s="23"/>
      <c r="J164" s="23"/>
      <c r="K164" s="23"/>
      <c r="L164" s="23"/>
      <c r="M164" s="23"/>
      <c r="N164" s="23"/>
      <c r="O164" s="23"/>
      <c r="P164" s="23"/>
      <c r="Q164" s="23"/>
      <c r="R164" s="23"/>
      <c r="S164" s="23"/>
      <c r="T164" s="23"/>
    </row>
    <row r="165" spans="1:20" ht="26.25" customHeight="1" x14ac:dyDescent="0.2">
      <c r="A165" s="23"/>
      <c r="B165" s="23"/>
      <c r="C165" s="23"/>
      <c r="D165" s="23"/>
      <c r="E165" s="23"/>
      <c r="F165" s="23"/>
      <c r="G165" s="23"/>
      <c r="H165" s="23"/>
      <c r="I165" s="23"/>
      <c r="J165" s="23"/>
      <c r="K165" s="23"/>
      <c r="L165" s="23"/>
      <c r="M165" s="23"/>
      <c r="N165" s="23"/>
      <c r="O165" s="23"/>
      <c r="P165" s="23"/>
      <c r="Q165" s="23"/>
      <c r="R165" s="23"/>
      <c r="S165" s="23"/>
      <c r="T165" s="23"/>
    </row>
    <row r="166" spans="1:20" ht="26.25" customHeight="1" x14ac:dyDescent="0.2">
      <c r="A166" s="23"/>
      <c r="B166" s="23"/>
      <c r="C166" s="23"/>
      <c r="D166" s="23"/>
      <c r="E166" s="23"/>
      <c r="F166" s="23"/>
      <c r="G166" s="23"/>
      <c r="H166" s="23"/>
      <c r="I166" s="23"/>
      <c r="J166" s="23"/>
      <c r="K166" s="23"/>
      <c r="L166" s="23"/>
      <c r="M166" s="23"/>
      <c r="N166" s="23"/>
      <c r="O166" s="23"/>
      <c r="P166" s="23"/>
      <c r="Q166" s="23"/>
      <c r="R166" s="23"/>
      <c r="S166" s="23"/>
      <c r="T166" s="23"/>
    </row>
    <row r="167" spans="1:20" ht="26.25" customHeight="1" x14ac:dyDescent="0.2">
      <c r="A167" s="23"/>
      <c r="B167" s="23"/>
      <c r="C167" s="23"/>
      <c r="D167" s="23"/>
      <c r="E167" s="23"/>
      <c r="F167" s="23"/>
      <c r="G167" s="23"/>
      <c r="H167" s="23"/>
      <c r="I167" s="23"/>
      <c r="J167" s="23"/>
      <c r="K167" s="23"/>
      <c r="L167" s="23"/>
      <c r="M167" s="23"/>
      <c r="N167" s="23"/>
      <c r="O167" s="23"/>
      <c r="P167" s="23"/>
      <c r="Q167" s="23"/>
      <c r="R167" s="23"/>
      <c r="S167" s="23"/>
      <c r="T167" s="23"/>
    </row>
    <row r="168" spans="1:20" ht="26.25" customHeight="1" x14ac:dyDescent="0.2">
      <c r="A168" s="23"/>
      <c r="B168" s="23"/>
      <c r="C168" s="23"/>
      <c r="D168" s="23"/>
      <c r="E168" s="23"/>
      <c r="F168" s="23"/>
      <c r="G168" s="23"/>
      <c r="H168" s="23"/>
      <c r="I168" s="23"/>
      <c r="J168" s="23"/>
      <c r="K168" s="23"/>
      <c r="L168" s="23"/>
      <c r="M168" s="23"/>
      <c r="N168" s="23"/>
      <c r="O168" s="23"/>
      <c r="P168" s="23"/>
      <c r="Q168" s="23"/>
      <c r="R168" s="23"/>
      <c r="S168" s="23"/>
      <c r="T168" s="23"/>
    </row>
    <row r="169" spans="1:20" ht="26.25" customHeight="1" x14ac:dyDescent="0.2">
      <c r="A169" s="23"/>
      <c r="B169" s="23"/>
      <c r="C169" s="23"/>
      <c r="D169" s="23"/>
      <c r="E169" s="23"/>
      <c r="F169" s="23"/>
      <c r="G169" s="23"/>
      <c r="H169" s="23"/>
      <c r="I169" s="23"/>
      <c r="J169" s="23"/>
      <c r="K169" s="23"/>
      <c r="L169" s="23"/>
      <c r="M169" s="23"/>
      <c r="N169" s="23"/>
      <c r="O169" s="23"/>
      <c r="P169" s="23"/>
      <c r="Q169" s="23"/>
      <c r="R169" s="23"/>
      <c r="S169" s="23"/>
      <c r="T169" s="23"/>
    </row>
    <row r="170" spans="1:20" ht="26.25" customHeight="1" x14ac:dyDescent="0.2">
      <c r="A170" s="23"/>
      <c r="B170" s="23"/>
      <c r="C170" s="23"/>
      <c r="D170" s="23"/>
      <c r="E170" s="23"/>
      <c r="F170" s="23"/>
      <c r="G170" s="23"/>
      <c r="H170" s="23"/>
      <c r="I170" s="23"/>
      <c r="J170" s="23"/>
      <c r="K170" s="23"/>
      <c r="L170" s="23"/>
      <c r="M170" s="23"/>
      <c r="N170" s="23"/>
      <c r="O170" s="23"/>
      <c r="P170" s="23"/>
      <c r="Q170" s="23"/>
      <c r="R170" s="23"/>
      <c r="S170" s="23"/>
      <c r="T170" s="23"/>
    </row>
    <row r="171" spans="1:20" ht="26.25" customHeight="1" x14ac:dyDescent="0.2">
      <c r="A171" s="23"/>
      <c r="B171" s="23"/>
      <c r="C171" s="23"/>
      <c r="D171" s="23"/>
      <c r="E171" s="23"/>
      <c r="F171" s="23"/>
      <c r="G171" s="23"/>
      <c r="H171" s="23"/>
      <c r="I171" s="23"/>
      <c r="J171" s="23"/>
      <c r="K171" s="23"/>
      <c r="L171" s="23"/>
      <c r="M171" s="23"/>
      <c r="N171" s="23"/>
      <c r="O171" s="23"/>
      <c r="P171" s="23"/>
      <c r="Q171" s="23"/>
      <c r="R171" s="23"/>
      <c r="S171" s="23"/>
      <c r="T171" s="23"/>
    </row>
    <row r="172" spans="1:20" ht="26.25" customHeight="1" x14ac:dyDescent="0.2">
      <c r="A172" s="23"/>
      <c r="B172" s="23"/>
      <c r="C172" s="23"/>
      <c r="D172" s="23"/>
      <c r="E172" s="23"/>
      <c r="F172" s="23"/>
      <c r="G172" s="23"/>
      <c r="H172" s="23"/>
      <c r="I172" s="23"/>
      <c r="J172" s="23"/>
      <c r="K172" s="23"/>
      <c r="L172" s="23"/>
      <c r="M172" s="23"/>
      <c r="N172" s="23"/>
      <c r="O172" s="23"/>
      <c r="P172" s="23"/>
      <c r="Q172" s="23"/>
      <c r="R172" s="23"/>
      <c r="S172" s="23"/>
      <c r="T172" s="23"/>
    </row>
    <row r="173" spans="1:20" ht="26.25" customHeight="1" x14ac:dyDescent="0.2">
      <c r="A173" s="23"/>
      <c r="B173" s="23"/>
      <c r="C173" s="23"/>
      <c r="D173" s="23"/>
      <c r="E173" s="23"/>
      <c r="F173" s="23"/>
      <c r="G173" s="23"/>
      <c r="H173" s="23"/>
      <c r="I173" s="23"/>
      <c r="J173" s="23"/>
      <c r="K173" s="23"/>
      <c r="L173" s="23"/>
      <c r="M173" s="23"/>
      <c r="N173" s="23"/>
      <c r="O173" s="23"/>
      <c r="P173" s="23"/>
      <c r="Q173" s="23"/>
      <c r="R173" s="23"/>
      <c r="S173" s="23"/>
      <c r="T173" s="23"/>
    </row>
    <row r="174" spans="1:20" ht="26.25" customHeight="1" x14ac:dyDescent="0.2">
      <c r="A174" s="23"/>
      <c r="B174" s="23"/>
      <c r="C174" s="23"/>
      <c r="D174" s="23"/>
      <c r="E174" s="23"/>
      <c r="F174" s="23"/>
      <c r="G174" s="23"/>
      <c r="H174" s="23"/>
      <c r="I174" s="23"/>
      <c r="J174" s="23"/>
      <c r="K174" s="23"/>
      <c r="L174" s="23"/>
      <c r="M174" s="23"/>
      <c r="N174" s="23"/>
      <c r="O174" s="23"/>
      <c r="P174" s="23"/>
      <c r="Q174" s="23"/>
      <c r="R174" s="23"/>
      <c r="S174" s="23"/>
      <c r="T174" s="23"/>
    </row>
    <row r="175" spans="1:20" ht="26.25" customHeight="1" x14ac:dyDescent="0.2">
      <c r="A175" s="23"/>
      <c r="B175" s="23"/>
      <c r="C175" s="23"/>
      <c r="D175" s="23"/>
      <c r="E175" s="23"/>
      <c r="F175" s="23"/>
      <c r="G175" s="23"/>
      <c r="H175" s="23"/>
      <c r="I175" s="23"/>
      <c r="J175" s="23"/>
      <c r="K175" s="23"/>
      <c r="L175" s="23"/>
      <c r="M175" s="23"/>
      <c r="N175" s="23"/>
      <c r="O175" s="23"/>
      <c r="P175" s="23"/>
      <c r="Q175" s="23"/>
      <c r="R175" s="23"/>
      <c r="S175" s="23"/>
      <c r="T175" s="23"/>
    </row>
    <row r="176" spans="1:20" ht="26.25" customHeight="1" x14ac:dyDescent="0.2">
      <c r="A176" s="23"/>
      <c r="B176" s="23"/>
      <c r="C176" s="23"/>
      <c r="D176" s="23"/>
      <c r="E176" s="23"/>
      <c r="F176" s="23"/>
      <c r="G176" s="23"/>
      <c r="H176" s="23"/>
      <c r="I176" s="23"/>
      <c r="J176" s="23"/>
      <c r="K176" s="23"/>
      <c r="L176" s="23"/>
      <c r="M176" s="23"/>
      <c r="N176" s="23"/>
      <c r="O176" s="23"/>
      <c r="P176" s="23"/>
      <c r="Q176" s="23"/>
      <c r="R176" s="23"/>
      <c r="S176" s="23"/>
      <c r="T176" s="23"/>
    </row>
    <row r="177" spans="1:20" ht="26.25" customHeight="1" x14ac:dyDescent="0.2">
      <c r="A177" s="23"/>
      <c r="B177" s="23"/>
      <c r="C177" s="23"/>
      <c r="D177" s="23"/>
      <c r="E177" s="23"/>
      <c r="F177" s="23"/>
      <c r="G177" s="23"/>
      <c r="H177" s="23"/>
      <c r="I177" s="23"/>
      <c r="J177" s="23"/>
      <c r="K177" s="23"/>
      <c r="L177" s="23"/>
      <c r="M177" s="23"/>
      <c r="N177" s="23"/>
      <c r="O177" s="23"/>
      <c r="P177" s="23"/>
      <c r="Q177" s="23"/>
      <c r="R177" s="23"/>
      <c r="S177" s="23"/>
      <c r="T177" s="23"/>
    </row>
    <row r="178" spans="1:20" ht="26.25" customHeight="1" x14ac:dyDescent="0.2">
      <c r="A178" s="23"/>
      <c r="B178" s="23"/>
      <c r="C178" s="23"/>
      <c r="D178" s="23"/>
      <c r="E178" s="23"/>
      <c r="F178" s="23"/>
      <c r="G178" s="23"/>
      <c r="H178" s="23"/>
      <c r="I178" s="23"/>
      <c r="J178" s="23"/>
      <c r="K178" s="23"/>
      <c r="L178" s="23"/>
      <c r="M178" s="23"/>
      <c r="N178" s="23"/>
      <c r="O178" s="23"/>
      <c r="P178" s="23"/>
      <c r="Q178" s="23"/>
      <c r="R178" s="23"/>
      <c r="S178" s="23"/>
      <c r="T178" s="23"/>
    </row>
    <row r="179" spans="1:20" ht="26.25" customHeight="1" x14ac:dyDescent="0.2">
      <c r="A179" s="23"/>
      <c r="B179" s="23"/>
      <c r="C179" s="23"/>
      <c r="D179" s="23"/>
      <c r="E179" s="23"/>
      <c r="F179" s="23"/>
      <c r="G179" s="23"/>
      <c r="H179" s="23"/>
      <c r="I179" s="23"/>
      <c r="J179" s="23"/>
      <c r="K179" s="23"/>
      <c r="L179" s="23"/>
      <c r="M179" s="23"/>
      <c r="N179" s="23"/>
      <c r="O179" s="23"/>
      <c r="P179" s="23"/>
      <c r="Q179" s="23"/>
      <c r="R179" s="23"/>
      <c r="S179" s="23"/>
      <c r="T179" s="23"/>
    </row>
    <row r="180" spans="1:20" ht="26.25" customHeight="1" x14ac:dyDescent="0.2">
      <c r="A180" s="23"/>
      <c r="B180" s="23"/>
      <c r="C180" s="23"/>
      <c r="D180" s="23"/>
      <c r="E180" s="23"/>
      <c r="F180" s="23"/>
      <c r="G180" s="23"/>
      <c r="H180" s="23"/>
      <c r="I180" s="23"/>
      <c r="J180" s="23"/>
      <c r="K180" s="23"/>
      <c r="L180" s="23"/>
      <c r="M180" s="23"/>
      <c r="N180" s="23"/>
      <c r="O180" s="23"/>
      <c r="P180" s="23"/>
      <c r="Q180" s="23"/>
      <c r="R180" s="23"/>
      <c r="S180" s="23"/>
      <c r="T180" s="23"/>
    </row>
    <row r="181" spans="1:20" ht="26.25" customHeight="1" x14ac:dyDescent="0.2">
      <c r="A181" s="23"/>
      <c r="B181" s="23"/>
      <c r="C181" s="23"/>
      <c r="D181" s="23"/>
      <c r="E181" s="23"/>
      <c r="F181" s="23"/>
      <c r="G181" s="23"/>
      <c r="H181" s="23"/>
      <c r="I181" s="23"/>
      <c r="J181" s="23"/>
      <c r="K181" s="23"/>
      <c r="L181" s="23"/>
      <c r="M181" s="23"/>
      <c r="N181" s="23"/>
      <c r="O181" s="23"/>
      <c r="P181" s="23"/>
      <c r="Q181" s="23"/>
      <c r="R181" s="23"/>
      <c r="S181" s="23"/>
      <c r="T181" s="23"/>
    </row>
    <row r="182" spans="1:20" ht="26.25" customHeight="1" x14ac:dyDescent="0.2">
      <c r="A182" s="23"/>
      <c r="B182" s="23"/>
      <c r="C182" s="23"/>
      <c r="D182" s="23"/>
      <c r="E182" s="23"/>
      <c r="F182" s="23"/>
      <c r="G182" s="23"/>
      <c r="H182" s="23"/>
      <c r="I182" s="23"/>
      <c r="J182" s="23"/>
      <c r="K182" s="23"/>
      <c r="L182" s="23"/>
      <c r="M182" s="23"/>
      <c r="N182" s="23"/>
      <c r="O182" s="23"/>
      <c r="P182" s="23"/>
      <c r="Q182" s="23"/>
      <c r="R182" s="23"/>
      <c r="S182" s="23"/>
      <c r="T182" s="23"/>
    </row>
    <row r="183" spans="1:20" ht="26.25" customHeight="1" x14ac:dyDescent="0.2">
      <c r="A183" s="23"/>
      <c r="B183" s="23"/>
      <c r="C183" s="23"/>
      <c r="D183" s="23"/>
      <c r="E183" s="23"/>
      <c r="F183" s="23"/>
      <c r="G183" s="23"/>
      <c r="H183" s="23"/>
      <c r="I183" s="23"/>
      <c r="J183" s="23"/>
      <c r="K183" s="23"/>
      <c r="L183" s="23"/>
      <c r="M183" s="23"/>
      <c r="N183" s="23"/>
      <c r="O183" s="23"/>
      <c r="P183" s="23"/>
      <c r="Q183" s="23"/>
      <c r="R183" s="23"/>
      <c r="S183" s="23"/>
      <c r="T183" s="23"/>
    </row>
    <row r="184" spans="1:20" ht="26.25" customHeight="1" x14ac:dyDescent="0.2">
      <c r="A184" s="23"/>
      <c r="B184" s="23"/>
      <c r="C184" s="23"/>
      <c r="D184" s="23"/>
      <c r="E184" s="23"/>
      <c r="F184" s="23"/>
      <c r="G184" s="23"/>
      <c r="H184" s="23"/>
      <c r="I184" s="23"/>
      <c r="J184" s="23"/>
      <c r="K184" s="23"/>
      <c r="L184" s="23"/>
      <c r="M184" s="23"/>
      <c r="N184" s="23"/>
      <c r="O184" s="23"/>
      <c r="P184" s="23"/>
      <c r="Q184" s="23"/>
      <c r="R184" s="23"/>
      <c r="S184" s="23"/>
      <c r="T184" s="23"/>
    </row>
    <row r="185" spans="1:20" ht="26.25" customHeight="1" x14ac:dyDescent="0.2">
      <c r="A185" s="23"/>
      <c r="B185" s="23"/>
      <c r="C185" s="23"/>
      <c r="D185" s="23"/>
      <c r="E185" s="23"/>
      <c r="F185" s="23"/>
      <c r="G185" s="23"/>
      <c r="H185" s="23"/>
      <c r="I185" s="23"/>
      <c r="J185" s="23"/>
      <c r="K185" s="23"/>
      <c r="L185" s="23"/>
      <c r="M185" s="23"/>
      <c r="N185" s="23"/>
      <c r="O185" s="23"/>
      <c r="P185" s="23"/>
      <c r="Q185" s="23"/>
      <c r="R185" s="23"/>
      <c r="S185" s="23"/>
      <c r="T185" s="23"/>
    </row>
    <row r="186" spans="1:20" ht="26.25" customHeight="1" x14ac:dyDescent="0.2">
      <c r="A186" s="23"/>
      <c r="B186" s="23"/>
      <c r="C186" s="23"/>
      <c r="D186" s="23"/>
      <c r="E186" s="23"/>
      <c r="F186" s="23"/>
      <c r="G186" s="23"/>
      <c r="H186" s="23"/>
      <c r="I186" s="23"/>
      <c r="J186" s="23"/>
      <c r="K186" s="23"/>
      <c r="L186" s="23"/>
      <c r="M186" s="23"/>
      <c r="N186" s="23"/>
      <c r="O186" s="23"/>
      <c r="P186" s="23"/>
      <c r="Q186" s="23"/>
      <c r="R186" s="23"/>
      <c r="S186" s="23"/>
      <c r="T186" s="23"/>
    </row>
    <row r="187" spans="1:20" ht="26.25" customHeight="1" x14ac:dyDescent="0.2">
      <c r="A187" s="23"/>
      <c r="B187" s="23"/>
      <c r="C187" s="23"/>
      <c r="D187" s="23"/>
      <c r="E187" s="23"/>
      <c r="F187" s="23"/>
      <c r="G187" s="23"/>
      <c r="H187" s="23"/>
      <c r="I187" s="23"/>
      <c r="J187" s="23"/>
      <c r="K187" s="23"/>
      <c r="L187" s="23"/>
      <c r="M187" s="23"/>
      <c r="N187" s="23"/>
      <c r="O187" s="23"/>
      <c r="P187" s="23"/>
      <c r="Q187" s="23"/>
      <c r="R187" s="23"/>
      <c r="S187" s="23"/>
      <c r="T187" s="23"/>
    </row>
    <row r="188" spans="1:20" ht="26.25" customHeight="1" x14ac:dyDescent="0.2">
      <c r="A188" s="23"/>
      <c r="B188" s="23"/>
      <c r="C188" s="23"/>
      <c r="D188" s="23"/>
      <c r="E188" s="23"/>
      <c r="F188" s="23"/>
      <c r="G188" s="23"/>
      <c r="H188" s="23"/>
      <c r="I188" s="23"/>
      <c r="J188" s="23"/>
      <c r="K188" s="23"/>
      <c r="L188" s="23"/>
      <c r="M188" s="23"/>
      <c r="N188" s="23"/>
      <c r="O188" s="23"/>
      <c r="P188" s="23"/>
      <c r="Q188" s="23"/>
      <c r="R188" s="23"/>
      <c r="S188" s="23"/>
      <c r="T188" s="23"/>
    </row>
    <row r="189" spans="1:20" ht="26.25" customHeight="1" x14ac:dyDescent="0.2">
      <c r="A189" s="23"/>
      <c r="B189" s="23"/>
      <c r="C189" s="23"/>
      <c r="D189" s="23"/>
      <c r="E189" s="23"/>
      <c r="F189" s="23"/>
      <c r="G189" s="23"/>
      <c r="H189" s="23"/>
      <c r="I189" s="23"/>
      <c r="J189" s="23"/>
      <c r="K189" s="23"/>
      <c r="L189" s="23"/>
      <c r="M189" s="23"/>
      <c r="N189" s="23"/>
      <c r="O189" s="23"/>
      <c r="P189" s="23"/>
      <c r="Q189" s="23"/>
      <c r="R189" s="23"/>
      <c r="S189" s="23"/>
      <c r="T189" s="23"/>
    </row>
    <row r="190" spans="1:20" ht="26.25" customHeight="1" x14ac:dyDescent="0.2">
      <c r="A190" s="23"/>
      <c r="B190" s="23"/>
      <c r="C190" s="23"/>
      <c r="D190" s="23"/>
      <c r="E190" s="23"/>
      <c r="F190" s="23"/>
      <c r="G190" s="23"/>
      <c r="H190" s="23"/>
      <c r="I190" s="23"/>
      <c r="J190" s="23"/>
      <c r="K190" s="23"/>
      <c r="L190" s="23"/>
      <c r="M190" s="23"/>
      <c r="N190" s="23"/>
      <c r="O190" s="23"/>
      <c r="P190" s="23"/>
      <c r="Q190" s="23"/>
      <c r="R190" s="23"/>
      <c r="S190" s="23"/>
      <c r="T190" s="23"/>
    </row>
    <row r="191" spans="1:20" ht="26.25" customHeight="1" x14ac:dyDescent="0.2">
      <c r="A191" s="23"/>
      <c r="B191" s="23"/>
      <c r="C191" s="23"/>
      <c r="D191" s="23"/>
      <c r="E191" s="23"/>
      <c r="F191" s="23"/>
      <c r="G191" s="23"/>
      <c r="H191" s="23"/>
      <c r="I191" s="23"/>
      <c r="J191" s="23"/>
      <c r="K191" s="23"/>
      <c r="L191" s="23"/>
      <c r="M191" s="23"/>
      <c r="N191" s="23"/>
      <c r="O191" s="23"/>
      <c r="P191" s="23"/>
      <c r="Q191" s="23"/>
      <c r="R191" s="23"/>
      <c r="S191" s="23"/>
      <c r="T191" s="23"/>
    </row>
    <row r="192" spans="1:20" ht="26.25" customHeight="1" x14ac:dyDescent="0.2">
      <c r="A192" s="23"/>
      <c r="B192" s="23"/>
      <c r="C192" s="23"/>
      <c r="D192" s="23"/>
      <c r="E192" s="23"/>
      <c r="F192" s="23"/>
      <c r="G192" s="23"/>
      <c r="H192" s="23"/>
      <c r="I192" s="23"/>
      <c r="J192" s="23"/>
      <c r="K192" s="23"/>
      <c r="L192" s="23"/>
      <c r="M192" s="23"/>
      <c r="N192" s="23"/>
      <c r="O192" s="23"/>
      <c r="P192" s="23"/>
      <c r="Q192" s="23"/>
      <c r="R192" s="23"/>
      <c r="S192" s="23"/>
      <c r="T192" s="23"/>
    </row>
    <row r="193" spans="1:20" ht="26.25" customHeight="1" x14ac:dyDescent="0.2">
      <c r="A193" s="23"/>
      <c r="B193" s="23"/>
      <c r="C193" s="23"/>
      <c r="D193" s="23"/>
      <c r="E193" s="23"/>
      <c r="F193" s="23"/>
      <c r="G193" s="23"/>
      <c r="H193" s="23"/>
      <c r="I193" s="23"/>
      <c r="J193" s="23"/>
      <c r="K193" s="23"/>
      <c r="L193" s="23"/>
      <c r="M193" s="23"/>
      <c r="N193" s="23"/>
      <c r="O193" s="23"/>
      <c r="P193" s="23"/>
      <c r="Q193" s="23"/>
      <c r="R193" s="23"/>
      <c r="S193" s="23"/>
      <c r="T193" s="23"/>
    </row>
    <row r="194" spans="1:20" ht="26.25" customHeight="1" x14ac:dyDescent="0.2">
      <c r="A194" s="23"/>
      <c r="B194" s="23"/>
      <c r="C194" s="23"/>
      <c r="D194" s="23"/>
      <c r="E194" s="23"/>
      <c r="F194" s="23"/>
      <c r="G194" s="23"/>
      <c r="H194" s="23"/>
      <c r="I194" s="23"/>
      <c r="J194" s="23"/>
      <c r="K194" s="23"/>
      <c r="L194" s="23"/>
      <c r="M194" s="23"/>
      <c r="N194" s="23"/>
      <c r="O194" s="23"/>
      <c r="P194" s="23"/>
      <c r="Q194" s="23"/>
      <c r="R194" s="23"/>
      <c r="S194" s="23"/>
      <c r="T194" s="23"/>
    </row>
    <row r="195" spans="1:20" ht="26.25" customHeight="1" x14ac:dyDescent="0.2">
      <c r="A195" s="23"/>
      <c r="B195" s="23"/>
      <c r="C195" s="23"/>
      <c r="D195" s="23"/>
      <c r="E195" s="23"/>
      <c r="F195" s="23"/>
      <c r="G195" s="23"/>
      <c r="H195" s="23"/>
      <c r="I195" s="23"/>
      <c r="J195" s="23"/>
      <c r="K195" s="23"/>
      <c r="L195" s="23"/>
      <c r="M195" s="23"/>
      <c r="N195" s="23"/>
      <c r="O195" s="23"/>
      <c r="P195" s="23"/>
      <c r="Q195" s="23"/>
      <c r="R195" s="23"/>
      <c r="S195" s="23"/>
      <c r="T195" s="23"/>
    </row>
    <row r="196" spans="1:20" ht="26.25" customHeight="1" x14ac:dyDescent="0.2">
      <c r="A196" s="23"/>
      <c r="B196" s="23"/>
      <c r="C196" s="23"/>
      <c r="D196" s="23"/>
      <c r="E196" s="23"/>
      <c r="F196" s="23"/>
      <c r="G196" s="23"/>
      <c r="H196" s="23"/>
      <c r="I196" s="23"/>
      <c r="J196" s="23"/>
      <c r="K196" s="23"/>
      <c r="L196" s="23"/>
      <c r="M196" s="23"/>
      <c r="N196" s="23"/>
      <c r="O196" s="23"/>
      <c r="P196" s="23"/>
      <c r="Q196" s="23"/>
      <c r="R196" s="23"/>
      <c r="S196" s="23"/>
      <c r="T196" s="23"/>
    </row>
    <row r="197" spans="1:20" ht="26.25" customHeight="1" x14ac:dyDescent="0.2">
      <c r="A197" s="23"/>
      <c r="B197" s="23"/>
      <c r="C197" s="23"/>
      <c r="D197" s="23"/>
      <c r="E197" s="23"/>
      <c r="F197" s="23"/>
      <c r="G197" s="23"/>
      <c r="H197" s="23"/>
      <c r="I197" s="23"/>
      <c r="J197" s="23"/>
      <c r="K197" s="23"/>
      <c r="L197" s="23"/>
      <c r="M197" s="23"/>
      <c r="N197" s="23"/>
      <c r="O197" s="23"/>
      <c r="P197" s="23"/>
      <c r="Q197" s="23"/>
      <c r="R197" s="23"/>
      <c r="S197" s="23"/>
      <c r="T197" s="23"/>
    </row>
    <row r="198" spans="1:20" ht="26.25" customHeight="1" x14ac:dyDescent="0.2">
      <c r="A198" s="23"/>
      <c r="B198" s="23"/>
      <c r="C198" s="23"/>
      <c r="D198" s="23"/>
      <c r="E198" s="23"/>
      <c r="F198" s="23"/>
      <c r="G198" s="23"/>
      <c r="H198" s="23"/>
      <c r="I198" s="23"/>
      <c r="J198" s="23"/>
      <c r="K198" s="23"/>
      <c r="L198" s="23"/>
      <c r="M198" s="23"/>
      <c r="N198" s="23"/>
      <c r="O198" s="23"/>
      <c r="P198" s="23"/>
      <c r="Q198" s="23"/>
      <c r="R198" s="23"/>
      <c r="S198" s="23"/>
      <c r="T198" s="23"/>
    </row>
    <row r="199" spans="1:20" ht="26.25" customHeight="1" x14ac:dyDescent="0.2">
      <c r="A199" s="23"/>
      <c r="B199" s="23"/>
      <c r="C199" s="23"/>
      <c r="D199" s="23"/>
      <c r="E199" s="23"/>
      <c r="F199" s="23"/>
      <c r="G199" s="23"/>
      <c r="H199" s="23"/>
      <c r="I199" s="23"/>
      <c r="J199" s="23"/>
      <c r="K199" s="23"/>
      <c r="L199" s="23"/>
      <c r="M199" s="23"/>
      <c r="N199" s="23"/>
      <c r="O199" s="23"/>
      <c r="P199" s="23"/>
      <c r="Q199" s="23"/>
      <c r="R199" s="23"/>
      <c r="S199" s="23"/>
      <c r="T199" s="23"/>
    </row>
    <row r="200" spans="1:20" ht="26.25" customHeight="1" x14ac:dyDescent="0.2">
      <c r="A200" s="23"/>
      <c r="B200" s="23"/>
      <c r="C200" s="23"/>
      <c r="D200" s="23"/>
      <c r="E200" s="23"/>
      <c r="F200" s="23"/>
      <c r="G200" s="23"/>
      <c r="H200" s="23"/>
      <c r="I200" s="23"/>
      <c r="J200" s="23"/>
      <c r="K200" s="23"/>
      <c r="L200" s="23"/>
      <c r="M200" s="23"/>
      <c r="N200" s="23"/>
      <c r="O200" s="23"/>
      <c r="P200" s="23"/>
      <c r="Q200" s="23"/>
      <c r="R200" s="23"/>
      <c r="S200" s="23"/>
      <c r="T200" s="23"/>
    </row>
    <row r="201" spans="1:20" ht="26.25" customHeight="1" x14ac:dyDescent="0.2">
      <c r="A201" s="23"/>
      <c r="B201" s="23"/>
      <c r="C201" s="23"/>
      <c r="D201" s="23"/>
      <c r="E201" s="23"/>
      <c r="F201" s="23"/>
      <c r="G201" s="23"/>
      <c r="H201" s="23"/>
      <c r="I201" s="23"/>
      <c r="J201" s="23"/>
      <c r="K201" s="23"/>
      <c r="L201" s="23"/>
      <c r="M201" s="23"/>
      <c r="N201" s="23"/>
      <c r="O201" s="23"/>
      <c r="P201" s="23"/>
      <c r="Q201" s="23"/>
      <c r="R201" s="23"/>
      <c r="S201" s="23"/>
      <c r="T201" s="23"/>
    </row>
    <row r="202" spans="1:20" ht="26.25" customHeight="1" x14ac:dyDescent="0.2">
      <c r="A202" s="23"/>
      <c r="B202" s="23"/>
      <c r="C202" s="23"/>
      <c r="D202" s="23"/>
      <c r="E202" s="23"/>
      <c r="F202" s="23"/>
      <c r="G202" s="23"/>
      <c r="H202" s="23"/>
      <c r="I202" s="23"/>
      <c r="J202" s="23"/>
      <c r="K202" s="23"/>
      <c r="L202" s="23"/>
      <c r="M202" s="23"/>
      <c r="N202" s="23"/>
      <c r="O202" s="23"/>
      <c r="P202" s="23"/>
      <c r="Q202" s="23"/>
      <c r="R202" s="23"/>
      <c r="S202" s="23"/>
      <c r="T202" s="23"/>
    </row>
    <row r="203" spans="1:20" ht="26.25" customHeight="1" x14ac:dyDescent="0.2">
      <c r="A203" s="23"/>
      <c r="B203" s="23"/>
      <c r="C203" s="23"/>
      <c r="D203" s="23"/>
      <c r="E203" s="23"/>
      <c r="F203" s="23"/>
      <c r="G203" s="23"/>
      <c r="H203" s="23"/>
      <c r="I203" s="23"/>
      <c r="J203" s="23"/>
      <c r="K203" s="23"/>
      <c r="L203" s="23"/>
      <c r="M203" s="23"/>
      <c r="N203" s="23"/>
      <c r="O203" s="23"/>
      <c r="P203" s="23"/>
      <c r="Q203" s="23"/>
      <c r="R203" s="23"/>
      <c r="S203" s="23"/>
      <c r="T203" s="23"/>
    </row>
    <row r="204" spans="1:20" ht="26.25" customHeight="1" x14ac:dyDescent="0.2">
      <c r="A204" s="23"/>
      <c r="B204" s="23"/>
      <c r="C204" s="23"/>
      <c r="D204" s="23"/>
      <c r="E204" s="23"/>
      <c r="F204" s="23"/>
      <c r="G204" s="23"/>
      <c r="H204" s="23"/>
      <c r="I204" s="23"/>
      <c r="J204" s="23"/>
      <c r="K204" s="23"/>
      <c r="L204" s="23"/>
      <c r="M204" s="23"/>
      <c r="N204" s="23"/>
      <c r="O204" s="23"/>
      <c r="P204" s="23"/>
      <c r="Q204" s="23"/>
      <c r="R204" s="23"/>
      <c r="S204" s="23"/>
      <c r="T204" s="23"/>
    </row>
    <row r="205" spans="1:20" ht="26.25" customHeight="1" x14ac:dyDescent="0.2">
      <c r="A205" s="23"/>
      <c r="B205" s="23"/>
      <c r="C205" s="23"/>
      <c r="D205" s="23"/>
      <c r="E205" s="23"/>
      <c r="F205" s="23"/>
      <c r="G205" s="23"/>
      <c r="H205" s="23"/>
      <c r="I205" s="23"/>
      <c r="J205" s="23"/>
      <c r="K205" s="23"/>
      <c r="L205" s="23"/>
      <c r="M205" s="23"/>
      <c r="N205" s="23"/>
      <c r="O205" s="23"/>
      <c r="P205" s="23"/>
      <c r="Q205" s="23"/>
      <c r="R205" s="23"/>
      <c r="S205" s="23"/>
      <c r="T205" s="23"/>
    </row>
    <row r="206" spans="1:20" ht="26.25" customHeight="1" x14ac:dyDescent="0.2">
      <c r="A206" s="23"/>
      <c r="B206" s="23"/>
      <c r="C206" s="23"/>
      <c r="D206" s="23"/>
      <c r="E206" s="23"/>
      <c r="F206" s="23"/>
      <c r="G206" s="23"/>
      <c r="H206" s="23"/>
      <c r="I206" s="23"/>
      <c r="J206" s="23"/>
      <c r="K206" s="23"/>
      <c r="L206" s="23"/>
      <c r="M206" s="23"/>
      <c r="N206" s="23"/>
      <c r="O206" s="23"/>
      <c r="P206" s="23"/>
      <c r="Q206" s="23"/>
      <c r="R206" s="23"/>
      <c r="S206" s="23"/>
      <c r="T206" s="23"/>
    </row>
    <row r="207" spans="1:20" ht="26.25" customHeight="1" x14ac:dyDescent="0.2">
      <c r="A207" s="23"/>
      <c r="B207" s="23"/>
      <c r="C207" s="23"/>
      <c r="D207" s="23"/>
      <c r="E207" s="23"/>
      <c r="F207" s="23"/>
      <c r="G207" s="23"/>
      <c r="H207" s="23"/>
      <c r="I207" s="23"/>
      <c r="J207" s="23"/>
      <c r="K207" s="23"/>
      <c r="L207" s="23"/>
      <c r="M207" s="23"/>
      <c r="N207" s="23"/>
      <c r="O207" s="23"/>
      <c r="P207" s="23"/>
      <c r="Q207" s="23"/>
      <c r="R207" s="23"/>
      <c r="S207" s="23"/>
      <c r="T207" s="23"/>
    </row>
    <row r="208" spans="1:20" ht="26.25" customHeight="1" x14ac:dyDescent="0.2">
      <c r="A208" s="23"/>
      <c r="B208" s="23"/>
      <c r="C208" s="23"/>
      <c r="D208" s="23"/>
      <c r="E208" s="23"/>
      <c r="F208" s="23"/>
      <c r="G208" s="23"/>
      <c r="H208" s="23"/>
      <c r="I208" s="23"/>
      <c r="J208" s="23"/>
      <c r="K208" s="23"/>
      <c r="L208" s="23"/>
      <c r="M208" s="23"/>
      <c r="N208" s="23"/>
      <c r="O208" s="23"/>
      <c r="P208" s="23"/>
      <c r="Q208" s="23"/>
      <c r="R208" s="23"/>
      <c r="S208" s="23"/>
      <c r="T208" s="23"/>
    </row>
    <row r="209" spans="1:20" ht="26.25" customHeight="1" x14ac:dyDescent="0.2">
      <c r="A209" s="23"/>
      <c r="B209" s="23"/>
      <c r="C209" s="23"/>
      <c r="D209" s="23"/>
      <c r="E209" s="23"/>
      <c r="F209" s="23"/>
      <c r="G209" s="23"/>
      <c r="H209" s="23"/>
      <c r="I209" s="23"/>
      <c r="J209" s="23"/>
      <c r="K209" s="23"/>
      <c r="L209" s="23"/>
      <c r="M209" s="23"/>
      <c r="N209" s="23"/>
      <c r="O209" s="23"/>
      <c r="P209" s="23"/>
      <c r="Q209" s="23"/>
      <c r="R209" s="23"/>
      <c r="S209" s="23"/>
      <c r="T209" s="23"/>
    </row>
    <row r="210" spans="1:20" ht="26.25" customHeight="1" x14ac:dyDescent="0.2">
      <c r="A210" s="23"/>
      <c r="B210" s="23"/>
      <c r="C210" s="23"/>
      <c r="D210" s="23"/>
      <c r="E210" s="23"/>
      <c r="F210" s="23"/>
      <c r="G210" s="23"/>
      <c r="H210" s="23"/>
      <c r="I210" s="23"/>
      <c r="J210" s="23"/>
      <c r="K210" s="23"/>
      <c r="L210" s="23"/>
      <c r="M210" s="23"/>
      <c r="N210" s="23"/>
      <c r="O210" s="23"/>
      <c r="P210" s="23"/>
      <c r="Q210" s="23"/>
      <c r="R210" s="23"/>
      <c r="S210" s="23"/>
      <c r="T210" s="23"/>
    </row>
    <row r="211" spans="1:20" ht="26.25" customHeight="1" x14ac:dyDescent="0.2">
      <c r="A211" s="23"/>
      <c r="B211" s="23"/>
      <c r="C211" s="23"/>
      <c r="D211" s="23"/>
      <c r="E211" s="23"/>
      <c r="F211" s="23"/>
      <c r="G211" s="23"/>
      <c r="H211" s="23"/>
      <c r="I211" s="23"/>
      <c r="J211" s="23"/>
      <c r="K211" s="23"/>
      <c r="L211" s="23"/>
      <c r="M211" s="23"/>
      <c r="N211" s="23"/>
      <c r="O211" s="23"/>
      <c r="P211" s="23"/>
      <c r="Q211" s="23"/>
      <c r="R211" s="23"/>
      <c r="S211" s="23"/>
      <c r="T211" s="23"/>
    </row>
    <row r="212" spans="1:20" ht="26.25" customHeight="1" x14ac:dyDescent="0.2">
      <c r="A212" s="23"/>
      <c r="B212" s="23"/>
      <c r="C212" s="23"/>
      <c r="D212" s="23"/>
      <c r="E212" s="23"/>
      <c r="F212" s="23"/>
      <c r="G212" s="23"/>
      <c r="H212" s="23"/>
      <c r="I212" s="23"/>
      <c r="J212" s="23"/>
      <c r="K212" s="23"/>
      <c r="L212" s="23"/>
      <c r="M212" s="23"/>
      <c r="N212" s="23"/>
      <c r="O212" s="23"/>
      <c r="P212" s="23"/>
      <c r="Q212" s="23"/>
      <c r="R212" s="23"/>
      <c r="S212" s="23"/>
      <c r="T212" s="23"/>
    </row>
    <row r="213" spans="1:20" ht="26.25" customHeight="1" x14ac:dyDescent="0.2">
      <c r="A213" s="23"/>
      <c r="B213" s="23"/>
      <c r="C213" s="23"/>
      <c r="D213" s="23"/>
      <c r="E213" s="23"/>
      <c r="F213" s="23"/>
      <c r="G213" s="23"/>
      <c r="H213" s="23"/>
      <c r="I213" s="23"/>
      <c r="J213" s="23"/>
      <c r="K213" s="23"/>
      <c r="L213" s="23"/>
      <c r="M213" s="23"/>
      <c r="N213" s="23"/>
      <c r="O213" s="23"/>
      <c r="P213" s="23"/>
      <c r="Q213" s="23"/>
      <c r="R213" s="23"/>
      <c r="S213" s="23"/>
      <c r="T213" s="23"/>
    </row>
    <row r="214" spans="1:20" ht="26.25" customHeight="1" x14ac:dyDescent="0.2">
      <c r="A214" s="23"/>
      <c r="B214" s="23"/>
      <c r="C214" s="23"/>
      <c r="D214" s="23"/>
      <c r="E214" s="23"/>
      <c r="F214" s="23"/>
      <c r="G214" s="23"/>
      <c r="H214" s="23"/>
      <c r="I214" s="23"/>
      <c r="J214" s="23"/>
      <c r="K214" s="23"/>
      <c r="L214" s="23"/>
      <c r="M214" s="23"/>
      <c r="N214" s="23"/>
      <c r="O214" s="23"/>
      <c r="P214" s="23"/>
      <c r="Q214" s="23"/>
      <c r="R214" s="23"/>
      <c r="S214" s="23"/>
      <c r="T214" s="23"/>
    </row>
    <row r="215" spans="1:20" ht="26.25" customHeight="1" x14ac:dyDescent="0.2">
      <c r="A215" s="23"/>
      <c r="B215" s="23"/>
      <c r="C215" s="23"/>
      <c r="D215" s="23"/>
      <c r="E215" s="23"/>
      <c r="F215" s="23"/>
      <c r="G215" s="23"/>
      <c r="H215" s="23"/>
      <c r="I215" s="23"/>
      <c r="J215" s="23"/>
      <c r="K215" s="23"/>
      <c r="L215" s="23"/>
      <c r="M215" s="23"/>
      <c r="N215" s="23"/>
      <c r="O215" s="23"/>
      <c r="P215" s="23"/>
      <c r="Q215" s="23"/>
      <c r="R215" s="23"/>
      <c r="S215" s="23"/>
      <c r="T215" s="23"/>
    </row>
    <row r="216" spans="1:20" ht="26.25" customHeight="1" x14ac:dyDescent="0.2">
      <c r="A216" s="23"/>
      <c r="B216" s="23"/>
      <c r="C216" s="23"/>
      <c r="D216" s="23"/>
      <c r="E216" s="23"/>
      <c r="F216" s="23"/>
      <c r="G216" s="23"/>
      <c r="H216" s="23"/>
      <c r="I216" s="23"/>
      <c r="J216" s="23"/>
      <c r="K216" s="23"/>
      <c r="L216" s="23"/>
      <c r="M216" s="23"/>
      <c r="N216" s="23"/>
      <c r="O216" s="23"/>
      <c r="P216" s="23"/>
      <c r="Q216" s="23"/>
      <c r="R216" s="23"/>
      <c r="S216" s="23"/>
      <c r="T216" s="23"/>
    </row>
    <row r="217" spans="1:20" ht="26.25" customHeight="1" x14ac:dyDescent="0.2">
      <c r="A217" s="23"/>
      <c r="B217" s="23"/>
      <c r="C217" s="23"/>
      <c r="D217" s="23"/>
      <c r="E217" s="23"/>
      <c r="F217" s="23"/>
      <c r="G217" s="23"/>
      <c r="H217" s="23"/>
      <c r="I217" s="23"/>
      <c r="J217" s="23"/>
      <c r="K217" s="23"/>
      <c r="L217" s="23"/>
      <c r="M217" s="23"/>
      <c r="N217" s="23"/>
      <c r="O217" s="23"/>
      <c r="P217" s="23"/>
      <c r="Q217" s="23"/>
      <c r="R217" s="23"/>
      <c r="S217" s="23"/>
      <c r="T217" s="23"/>
    </row>
    <row r="218" spans="1:20" ht="26.25" customHeight="1" x14ac:dyDescent="0.2">
      <c r="A218" s="23"/>
      <c r="B218" s="23"/>
      <c r="C218" s="23"/>
      <c r="D218" s="23"/>
      <c r="E218" s="23"/>
      <c r="F218" s="23"/>
      <c r="G218" s="23"/>
      <c r="H218" s="23"/>
      <c r="I218" s="23"/>
      <c r="J218" s="23"/>
      <c r="K218" s="23"/>
      <c r="L218" s="23"/>
      <c r="M218" s="23"/>
      <c r="N218" s="23"/>
      <c r="O218" s="23"/>
      <c r="P218" s="23"/>
      <c r="Q218" s="23"/>
      <c r="R218" s="23"/>
      <c r="S218" s="23"/>
      <c r="T218" s="23"/>
    </row>
    <row r="219" spans="1:20" ht="26.25" customHeight="1" x14ac:dyDescent="0.2">
      <c r="A219" s="23"/>
      <c r="B219" s="23"/>
      <c r="C219" s="23"/>
      <c r="D219" s="23"/>
      <c r="E219" s="23"/>
      <c r="F219" s="23"/>
      <c r="G219" s="23"/>
      <c r="H219" s="23"/>
      <c r="I219" s="23"/>
      <c r="J219" s="23"/>
      <c r="K219" s="23"/>
      <c r="L219" s="23"/>
      <c r="M219" s="23"/>
      <c r="N219" s="23"/>
      <c r="O219" s="23"/>
      <c r="P219" s="23"/>
      <c r="Q219" s="23"/>
      <c r="R219" s="23"/>
      <c r="S219" s="23"/>
      <c r="T219" s="23"/>
    </row>
    <row r="220" spans="1:20" ht="26.25" customHeight="1" x14ac:dyDescent="0.2">
      <c r="A220" s="23"/>
      <c r="B220" s="23"/>
      <c r="C220" s="23"/>
      <c r="D220" s="23"/>
      <c r="E220" s="23"/>
      <c r="F220" s="23"/>
      <c r="G220" s="23"/>
      <c r="H220" s="23"/>
      <c r="I220" s="23"/>
      <c r="J220" s="23"/>
      <c r="K220" s="23"/>
      <c r="L220" s="23"/>
      <c r="M220" s="23"/>
      <c r="N220" s="23"/>
      <c r="O220" s="23"/>
      <c r="P220" s="23"/>
      <c r="Q220" s="23"/>
      <c r="R220" s="23"/>
      <c r="S220" s="23"/>
      <c r="T220" s="23"/>
    </row>
    <row r="221" spans="1:20" ht="26.25" customHeight="1" x14ac:dyDescent="0.2">
      <c r="A221" s="23"/>
      <c r="B221" s="23"/>
      <c r="C221" s="23"/>
      <c r="D221" s="23"/>
      <c r="E221" s="23"/>
      <c r="F221" s="23"/>
      <c r="G221" s="23"/>
      <c r="H221" s="23"/>
      <c r="I221" s="23"/>
      <c r="J221" s="23"/>
      <c r="K221" s="23"/>
      <c r="L221" s="23"/>
      <c r="M221" s="23"/>
      <c r="N221" s="23"/>
      <c r="O221" s="23"/>
      <c r="P221" s="23"/>
      <c r="Q221" s="23"/>
      <c r="R221" s="23"/>
      <c r="S221" s="23"/>
      <c r="T221" s="23"/>
    </row>
    <row r="222" spans="1:20" ht="26.25" customHeight="1" x14ac:dyDescent="0.2">
      <c r="A222" s="23"/>
      <c r="B222" s="23"/>
      <c r="C222" s="23"/>
      <c r="D222" s="23"/>
      <c r="E222" s="23"/>
      <c r="F222" s="23"/>
      <c r="G222" s="23"/>
      <c r="H222" s="23"/>
      <c r="I222" s="23"/>
      <c r="J222" s="23"/>
      <c r="K222" s="23"/>
      <c r="L222" s="23"/>
      <c r="M222" s="23"/>
      <c r="N222" s="23"/>
      <c r="O222" s="23"/>
      <c r="P222" s="23"/>
      <c r="Q222" s="23"/>
      <c r="R222" s="23"/>
      <c r="S222" s="23"/>
      <c r="T222" s="23"/>
    </row>
    <row r="223" spans="1:20" ht="26.25" customHeight="1" x14ac:dyDescent="0.2">
      <c r="A223" s="23"/>
      <c r="B223" s="23"/>
      <c r="C223" s="23"/>
      <c r="D223" s="23"/>
      <c r="E223" s="23"/>
      <c r="F223" s="23"/>
      <c r="G223" s="23"/>
      <c r="H223" s="23"/>
      <c r="I223" s="23"/>
      <c r="J223" s="23"/>
      <c r="K223" s="23"/>
      <c r="L223" s="23"/>
      <c r="M223" s="23"/>
      <c r="N223" s="23"/>
      <c r="O223" s="23"/>
      <c r="P223" s="23"/>
      <c r="Q223" s="23"/>
      <c r="R223" s="23"/>
      <c r="S223" s="23"/>
      <c r="T223" s="23"/>
    </row>
    <row r="224" spans="1:20" ht="26.25" customHeight="1" x14ac:dyDescent="0.2">
      <c r="A224" s="23"/>
      <c r="B224" s="23"/>
      <c r="C224" s="23"/>
      <c r="D224" s="23"/>
      <c r="E224" s="23"/>
      <c r="F224" s="23"/>
      <c r="G224" s="23"/>
      <c r="H224" s="23"/>
      <c r="I224" s="23"/>
      <c r="J224" s="23"/>
      <c r="K224" s="23"/>
      <c r="L224" s="23"/>
      <c r="M224" s="23"/>
      <c r="N224" s="23"/>
      <c r="O224" s="23"/>
      <c r="P224" s="23"/>
      <c r="Q224" s="23"/>
      <c r="R224" s="23"/>
      <c r="S224" s="23"/>
      <c r="T224" s="23"/>
    </row>
    <row r="225" spans="1:20" ht="26.25" customHeight="1" x14ac:dyDescent="0.2">
      <c r="A225" s="23"/>
      <c r="B225" s="23"/>
      <c r="C225" s="23"/>
      <c r="D225" s="23"/>
      <c r="E225" s="23"/>
      <c r="F225" s="23"/>
      <c r="G225" s="23"/>
      <c r="H225" s="23"/>
      <c r="I225" s="23"/>
      <c r="J225" s="23"/>
      <c r="K225" s="23"/>
      <c r="L225" s="23"/>
      <c r="M225" s="23"/>
      <c r="N225" s="23"/>
      <c r="O225" s="23"/>
      <c r="P225" s="23"/>
      <c r="Q225" s="23"/>
      <c r="R225" s="23"/>
      <c r="S225" s="23"/>
      <c r="T225" s="23"/>
    </row>
    <row r="226" spans="1:20" ht="26.25" customHeight="1" x14ac:dyDescent="0.2">
      <c r="A226" s="23"/>
      <c r="B226" s="23"/>
      <c r="C226" s="23"/>
      <c r="D226" s="23"/>
      <c r="E226" s="23"/>
      <c r="F226" s="23"/>
      <c r="G226" s="23"/>
      <c r="H226" s="23"/>
      <c r="I226" s="23"/>
      <c r="J226" s="23"/>
      <c r="K226" s="23"/>
      <c r="L226" s="23"/>
      <c r="M226" s="23"/>
      <c r="N226" s="23"/>
      <c r="O226" s="23"/>
      <c r="P226" s="23"/>
      <c r="Q226" s="23"/>
      <c r="R226" s="23"/>
      <c r="S226" s="23"/>
      <c r="T226" s="23"/>
    </row>
    <row r="227" spans="1:20" ht="26.25" customHeight="1" x14ac:dyDescent="0.2">
      <c r="A227" s="23"/>
      <c r="B227" s="23"/>
      <c r="C227" s="23"/>
      <c r="D227" s="23"/>
      <c r="E227" s="23"/>
      <c r="F227" s="23"/>
      <c r="G227" s="23"/>
      <c r="H227" s="23"/>
      <c r="I227" s="23"/>
      <c r="J227" s="23"/>
      <c r="K227" s="23"/>
      <c r="L227" s="23"/>
      <c r="M227" s="23"/>
      <c r="N227" s="23"/>
      <c r="O227" s="23"/>
      <c r="P227" s="23"/>
      <c r="Q227" s="23"/>
      <c r="R227" s="23"/>
      <c r="S227" s="23"/>
      <c r="T227" s="23"/>
    </row>
    <row r="228" spans="1:20" ht="26.25" customHeight="1" x14ac:dyDescent="0.2">
      <c r="A228" s="23"/>
      <c r="B228" s="23"/>
      <c r="C228" s="23"/>
      <c r="D228" s="23"/>
      <c r="E228" s="23"/>
      <c r="F228" s="23"/>
      <c r="G228" s="23"/>
      <c r="H228" s="23"/>
      <c r="I228" s="23"/>
      <c r="J228" s="23"/>
      <c r="K228" s="23"/>
      <c r="L228" s="23"/>
      <c r="M228" s="23"/>
      <c r="N228" s="23"/>
      <c r="O228" s="23"/>
      <c r="P228" s="23"/>
      <c r="Q228" s="23"/>
      <c r="R228" s="23"/>
      <c r="S228" s="23"/>
      <c r="T228" s="23"/>
    </row>
    <row r="229" spans="1:20" ht="26.25" customHeight="1" x14ac:dyDescent="0.2">
      <c r="A229" s="23"/>
      <c r="B229" s="23"/>
      <c r="C229" s="23"/>
      <c r="D229" s="23"/>
      <c r="E229" s="23"/>
      <c r="F229" s="23"/>
      <c r="G229" s="23"/>
      <c r="H229" s="23"/>
      <c r="I229" s="23"/>
      <c r="J229" s="23"/>
      <c r="K229" s="23"/>
      <c r="L229" s="23"/>
      <c r="M229" s="23"/>
      <c r="N229" s="23"/>
      <c r="O229" s="23"/>
      <c r="P229" s="23"/>
      <c r="Q229" s="23"/>
      <c r="R229" s="23"/>
      <c r="S229" s="23"/>
      <c r="T229" s="23"/>
    </row>
    <row r="230" spans="1:20" ht="26.25" customHeight="1" x14ac:dyDescent="0.2">
      <c r="A230" s="23"/>
      <c r="B230" s="23"/>
      <c r="C230" s="23"/>
      <c r="D230" s="23"/>
      <c r="E230" s="23"/>
      <c r="F230" s="23"/>
      <c r="G230" s="23"/>
      <c r="H230" s="23"/>
      <c r="I230" s="23"/>
      <c r="J230" s="23"/>
      <c r="K230" s="23"/>
      <c r="L230" s="23"/>
      <c r="M230" s="23"/>
      <c r="N230" s="23"/>
      <c r="O230" s="23"/>
      <c r="P230" s="23"/>
      <c r="Q230" s="23"/>
      <c r="R230" s="23"/>
      <c r="S230" s="23"/>
      <c r="T230" s="23"/>
    </row>
    <row r="231" spans="1:20" ht="26.25" customHeight="1" x14ac:dyDescent="0.2">
      <c r="A231" s="23"/>
      <c r="B231" s="23"/>
      <c r="C231" s="23"/>
      <c r="D231" s="23"/>
      <c r="E231" s="23"/>
      <c r="F231" s="23"/>
      <c r="G231" s="23"/>
      <c r="H231" s="23"/>
      <c r="I231" s="23"/>
      <c r="J231" s="23"/>
      <c r="K231" s="23"/>
      <c r="L231" s="23"/>
      <c r="M231" s="23"/>
      <c r="N231" s="23"/>
      <c r="O231" s="23"/>
      <c r="P231" s="23"/>
      <c r="Q231" s="23"/>
      <c r="R231" s="23"/>
      <c r="S231" s="23"/>
      <c r="T231" s="23"/>
    </row>
    <row r="232" spans="1:20" ht="26.25" customHeight="1" x14ac:dyDescent="0.2">
      <c r="A232" s="23"/>
      <c r="B232" s="23"/>
      <c r="C232" s="23"/>
      <c r="D232" s="23"/>
      <c r="E232" s="23"/>
      <c r="F232" s="23"/>
      <c r="G232" s="23"/>
      <c r="H232" s="23"/>
      <c r="I232" s="23"/>
      <c r="J232" s="23"/>
      <c r="K232" s="23"/>
      <c r="L232" s="23"/>
      <c r="M232" s="23"/>
      <c r="N232" s="23"/>
      <c r="O232" s="23"/>
      <c r="P232" s="23"/>
      <c r="Q232" s="23"/>
      <c r="R232" s="23"/>
      <c r="S232" s="23"/>
      <c r="T232" s="23"/>
    </row>
    <row r="233" spans="1:20" ht="26.25" customHeight="1" x14ac:dyDescent="0.2">
      <c r="A233" s="23"/>
      <c r="B233" s="23"/>
      <c r="C233" s="23"/>
      <c r="D233" s="23"/>
      <c r="E233" s="23"/>
      <c r="F233" s="23"/>
      <c r="G233" s="23"/>
      <c r="H233" s="23"/>
      <c r="I233" s="23"/>
      <c r="J233" s="23"/>
      <c r="K233" s="23"/>
      <c r="L233" s="23"/>
      <c r="M233" s="23"/>
      <c r="N233" s="23"/>
      <c r="O233" s="23"/>
      <c r="P233" s="23"/>
      <c r="Q233" s="23"/>
      <c r="R233" s="23"/>
      <c r="S233" s="23"/>
      <c r="T233" s="23"/>
    </row>
    <row r="234" spans="1:20" ht="26.25" customHeight="1" x14ac:dyDescent="0.2">
      <c r="A234" s="23"/>
      <c r="B234" s="23"/>
      <c r="C234" s="23"/>
      <c r="D234" s="23"/>
      <c r="E234" s="23"/>
      <c r="F234" s="23"/>
      <c r="G234" s="23"/>
      <c r="H234" s="23"/>
      <c r="I234" s="23"/>
      <c r="J234" s="23"/>
      <c r="K234" s="23"/>
      <c r="L234" s="23"/>
      <c r="M234" s="23"/>
      <c r="N234" s="23"/>
      <c r="O234" s="23"/>
      <c r="P234" s="23"/>
      <c r="Q234" s="23"/>
      <c r="R234" s="23"/>
      <c r="S234" s="23"/>
      <c r="T234" s="23"/>
    </row>
    <row r="235" spans="1:20" ht="26.25" customHeight="1" x14ac:dyDescent="0.2">
      <c r="A235" s="23"/>
      <c r="B235" s="23"/>
      <c r="C235" s="23"/>
      <c r="D235" s="23"/>
      <c r="E235" s="23"/>
      <c r="F235" s="23"/>
      <c r="G235" s="23"/>
      <c r="H235" s="23"/>
      <c r="I235" s="23"/>
      <c r="J235" s="23"/>
      <c r="K235" s="23"/>
      <c r="L235" s="23"/>
      <c r="M235" s="23"/>
      <c r="N235" s="23"/>
      <c r="O235" s="23"/>
      <c r="P235" s="23"/>
      <c r="Q235" s="23"/>
      <c r="R235" s="23"/>
      <c r="S235" s="23"/>
      <c r="T235" s="23"/>
    </row>
    <row r="236" spans="1:20" ht="26.25" customHeight="1" x14ac:dyDescent="0.2">
      <c r="A236" s="23"/>
      <c r="B236" s="23"/>
      <c r="C236" s="23"/>
      <c r="D236" s="23"/>
      <c r="E236" s="23"/>
      <c r="F236" s="23"/>
      <c r="G236" s="23"/>
      <c r="H236" s="23"/>
      <c r="I236" s="23"/>
      <c r="J236" s="23"/>
      <c r="K236" s="23"/>
      <c r="L236" s="23"/>
      <c r="M236" s="23"/>
      <c r="N236" s="23"/>
      <c r="O236" s="23"/>
      <c r="P236" s="23"/>
      <c r="Q236" s="23"/>
      <c r="R236" s="23"/>
      <c r="S236" s="23"/>
      <c r="T236" s="23"/>
    </row>
    <row r="237" spans="1:20" ht="26.25" customHeight="1" x14ac:dyDescent="0.2">
      <c r="A237" s="23"/>
      <c r="B237" s="23"/>
      <c r="C237" s="23"/>
      <c r="D237" s="23"/>
      <c r="E237" s="23"/>
      <c r="F237" s="23"/>
      <c r="G237" s="23"/>
      <c r="H237" s="23"/>
      <c r="I237" s="23"/>
      <c r="J237" s="23"/>
      <c r="K237" s="23"/>
      <c r="L237" s="23"/>
      <c r="M237" s="23"/>
      <c r="N237" s="23"/>
      <c r="O237" s="23"/>
      <c r="P237" s="23"/>
      <c r="Q237" s="23"/>
      <c r="R237" s="23"/>
      <c r="S237" s="23"/>
      <c r="T237" s="23"/>
    </row>
    <row r="238" spans="1:20" ht="26.25" customHeight="1" x14ac:dyDescent="0.2">
      <c r="A238" s="23"/>
      <c r="B238" s="23"/>
      <c r="C238" s="23"/>
      <c r="D238" s="23"/>
      <c r="E238" s="23"/>
      <c r="F238" s="23"/>
      <c r="G238" s="23"/>
      <c r="H238" s="23"/>
      <c r="I238" s="23"/>
      <c r="J238" s="23"/>
      <c r="K238" s="23"/>
      <c r="L238" s="23"/>
      <c r="M238" s="23"/>
      <c r="N238" s="23"/>
      <c r="O238" s="23"/>
      <c r="P238" s="23"/>
      <c r="Q238" s="23"/>
      <c r="R238" s="23"/>
      <c r="S238" s="23"/>
      <c r="T238" s="23"/>
    </row>
    <row r="239" spans="1:20" ht="26.25" customHeight="1" x14ac:dyDescent="0.2">
      <c r="A239" s="23"/>
      <c r="B239" s="23"/>
      <c r="C239" s="23"/>
      <c r="D239" s="23"/>
      <c r="E239" s="23"/>
      <c r="F239" s="23"/>
      <c r="G239" s="23"/>
      <c r="H239" s="23"/>
      <c r="I239" s="23"/>
      <c r="J239" s="23"/>
      <c r="K239" s="23"/>
      <c r="L239" s="23"/>
      <c r="M239" s="23"/>
      <c r="N239" s="23"/>
      <c r="O239" s="23"/>
      <c r="P239" s="23"/>
      <c r="Q239" s="23"/>
      <c r="R239" s="23"/>
      <c r="S239" s="23"/>
      <c r="T239" s="23"/>
    </row>
    <row r="240" spans="1:20" ht="26.25" customHeight="1" x14ac:dyDescent="0.2">
      <c r="A240" s="23"/>
      <c r="B240" s="23"/>
      <c r="C240" s="23"/>
      <c r="D240" s="23"/>
      <c r="E240" s="23"/>
      <c r="F240" s="23"/>
      <c r="G240" s="23"/>
      <c r="H240" s="23"/>
      <c r="I240" s="23"/>
      <c r="J240" s="23"/>
      <c r="K240" s="23"/>
      <c r="L240" s="23"/>
      <c r="M240" s="23"/>
      <c r="N240" s="23"/>
      <c r="O240" s="23"/>
      <c r="P240" s="23"/>
      <c r="Q240" s="23"/>
      <c r="R240" s="23"/>
      <c r="S240" s="23"/>
      <c r="T240" s="23"/>
    </row>
    <row r="241" spans="1:20" ht="26.25" customHeight="1" x14ac:dyDescent="0.2">
      <c r="A241" s="23"/>
      <c r="B241" s="23"/>
      <c r="C241" s="23"/>
      <c r="D241" s="23"/>
      <c r="E241" s="23"/>
      <c r="F241" s="23"/>
      <c r="G241" s="23"/>
      <c r="H241" s="23"/>
      <c r="I241" s="23"/>
      <c r="J241" s="23"/>
      <c r="K241" s="23"/>
      <c r="L241" s="23"/>
      <c r="M241" s="23"/>
      <c r="N241" s="23"/>
      <c r="O241" s="23"/>
      <c r="P241" s="23"/>
      <c r="Q241" s="23"/>
      <c r="R241" s="23"/>
      <c r="S241" s="23"/>
      <c r="T241" s="23"/>
    </row>
    <row r="242" spans="1:20" ht="26.25" customHeight="1" x14ac:dyDescent="0.2">
      <c r="A242" s="23"/>
      <c r="B242" s="23"/>
      <c r="C242" s="23"/>
      <c r="D242" s="23"/>
      <c r="E242" s="23"/>
      <c r="F242" s="23"/>
      <c r="G242" s="23"/>
      <c r="H242" s="23"/>
      <c r="I242" s="23"/>
      <c r="J242" s="23"/>
      <c r="K242" s="23"/>
      <c r="L242" s="23"/>
      <c r="M242" s="23"/>
      <c r="N242" s="23"/>
      <c r="O242" s="23"/>
      <c r="P242" s="23"/>
      <c r="Q242" s="23"/>
      <c r="R242" s="23"/>
      <c r="S242" s="23"/>
      <c r="T242" s="23"/>
    </row>
    <row r="243" spans="1:20" ht="26.25" customHeight="1" x14ac:dyDescent="0.2">
      <c r="A243" s="23"/>
      <c r="B243" s="23"/>
      <c r="C243" s="23"/>
      <c r="D243" s="23"/>
      <c r="E243" s="23"/>
      <c r="F243" s="23"/>
      <c r="G243" s="23"/>
      <c r="H243" s="23"/>
      <c r="I243" s="23"/>
      <c r="J243" s="23"/>
      <c r="K243" s="23"/>
      <c r="L243" s="23"/>
      <c r="M243" s="23"/>
      <c r="N243" s="23"/>
      <c r="O243" s="23"/>
      <c r="P243" s="23"/>
      <c r="Q243" s="23"/>
      <c r="R243" s="23"/>
      <c r="S243" s="23"/>
      <c r="T243" s="23"/>
    </row>
    <row r="244" spans="1:20" ht="26.25" customHeight="1" x14ac:dyDescent="0.2">
      <c r="A244" s="23"/>
      <c r="B244" s="23"/>
      <c r="C244" s="23"/>
      <c r="D244" s="23"/>
      <c r="E244" s="23"/>
      <c r="F244" s="23"/>
      <c r="G244" s="23"/>
      <c r="H244" s="23"/>
      <c r="I244" s="23"/>
      <c r="J244" s="23"/>
      <c r="K244" s="23"/>
      <c r="L244" s="23"/>
      <c r="M244" s="23"/>
      <c r="N244" s="23"/>
      <c r="O244" s="23"/>
      <c r="P244" s="23"/>
      <c r="Q244" s="23"/>
      <c r="R244" s="23"/>
      <c r="S244" s="23"/>
      <c r="T244" s="23"/>
    </row>
    <row r="245" spans="1:20" ht="26.25" customHeight="1" x14ac:dyDescent="0.2">
      <c r="A245" s="23"/>
      <c r="B245" s="23"/>
      <c r="C245" s="23"/>
      <c r="D245" s="23"/>
      <c r="E245" s="23"/>
      <c r="F245" s="23"/>
      <c r="G245" s="23"/>
      <c r="H245" s="23"/>
      <c r="I245" s="23"/>
      <c r="J245" s="23"/>
      <c r="K245" s="23"/>
      <c r="L245" s="23"/>
      <c r="M245" s="23"/>
      <c r="N245" s="23"/>
      <c r="O245" s="23"/>
      <c r="P245" s="23"/>
      <c r="Q245" s="23"/>
      <c r="R245" s="23"/>
      <c r="S245" s="23"/>
      <c r="T245" s="23"/>
    </row>
    <row r="246" spans="1:20" ht="26.25" customHeight="1" x14ac:dyDescent="0.2">
      <c r="A246" s="23"/>
      <c r="B246" s="23"/>
      <c r="C246" s="23"/>
      <c r="D246" s="23"/>
      <c r="E246" s="23"/>
      <c r="F246" s="23"/>
      <c r="G246" s="23"/>
      <c r="H246" s="23"/>
      <c r="I246" s="23"/>
      <c r="J246" s="23"/>
      <c r="K246" s="23"/>
      <c r="L246" s="23"/>
      <c r="M246" s="23"/>
      <c r="N246" s="23"/>
      <c r="O246" s="23"/>
      <c r="P246" s="23"/>
      <c r="Q246" s="23"/>
      <c r="R246" s="23"/>
      <c r="S246" s="23"/>
      <c r="T246" s="23"/>
    </row>
    <row r="247" spans="1:20" ht="26.25" customHeight="1" x14ac:dyDescent="0.2">
      <c r="A247" s="23"/>
      <c r="B247" s="23"/>
      <c r="C247" s="23"/>
      <c r="D247" s="23"/>
      <c r="E247" s="23"/>
      <c r="F247" s="23"/>
      <c r="G247" s="23"/>
      <c r="H247" s="23"/>
      <c r="I247" s="23"/>
      <c r="J247" s="23"/>
      <c r="K247" s="23"/>
      <c r="L247" s="23"/>
      <c r="M247" s="23"/>
      <c r="N247" s="23"/>
      <c r="O247" s="23"/>
      <c r="P247" s="23"/>
      <c r="Q247" s="23"/>
      <c r="R247" s="23"/>
      <c r="S247" s="23"/>
      <c r="T247" s="23"/>
    </row>
    <row r="248" spans="1:20" ht="26.25" customHeight="1" x14ac:dyDescent="0.2">
      <c r="A248" s="23"/>
      <c r="B248" s="23"/>
      <c r="C248" s="23"/>
      <c r="D248" s="23"/>
      <c r="E248" s="23"/>
      <c r="F248" s="23"/>
      <c r="G248" s="23"/>
      <c r="H248" s="23"/>
      <c r="I248" s="23"/>
      <c r="J248" s="23"/>
      <c r="K248" s="23"/>
      <c r="L248" s="23"/>
      <c r="M248" s="23"/>
      <c r="N248" s="23"/>
      <c r="O248" s="23"/>
      <c r="P248" s="23"/>
      <c r="Q248" s="23"/>
      <c r="R248" s="23"/>
      <c r="S248" s="23"/>
      <c r="T248" s="23"/>
    </row>
    <row r="249" spans="1:20" ht="26.25" customHeight="1" x14ac:dyDescent="0.2">
      <c r="A249" s="23"/>
      <c r="B249" s="23"/>
      <c r="C249" s="23"/>
      <c r="D249" s="23"/>
      <c r="E249" s="23"/>
      <c r="F249" s="23"/>
      <c r="G249" s="23"/>
      <c r="H249" s="23"/>
      <c r="I249" s="23"/>
      <c r="J249" s="23"/>
      <c r="K249" s="23"/>
      <c r="L249" s="23"/>
      <c r="M249" s="23"/>
      <c r="N249" s="23"/>
      <c r="O249" s="23"/>
      <c r="P249" s="23"/>
      <c r="Q249" s="23"/>
      <c r="R249" s="23"/>
      <c r="S249" s="23"/>
      <c r="T249" s="23"/>
    </row>
    <row r="250" spans="1:20" ht="26.25" customHeight="1" x14ac:dyDescent="0.2">
      <c r="A250" s="23"/>
      <c r="B250" s="23"/>
      <c r="C250" s="23"/>
      <c r="D250" s="23"/>
      <c r="E250" s="23"/>
      <c r="F250" s="23"/>
      <c r="G250" s="23"/>
      <c r="H250" s="23"/>
      <c r="I250" s="23"/>
      <c r="J250" s="23"/>
      <c r="K250" s="23"/>
      <c r="L250" s="23"/>
      <c r="M250" s="23"/>
      <c r="N250" s="23"/>
      <c r="O250" s="23"/>
      <c r="P250" s="23"/>
      <c r="Q250" s="23"/>
      <c r="R250" s="23"/>
      <c r="S250" s="23"/>
      <c r="T250" s="23"/>
    </row>
    <row r="251" spans="1:20" ht="26.25" customHeight="1" x14ac:dyDescent="0.2">
      <c r="A251" s="23"/>
      <c r="B251" s="23"/>
      <c r="C251" s="23"/>
      <c r="D251" s="23"/>
      <c r="E251" s="23"/>
      <c r="F251" s="23"/>
      <c r="G251" s="23"/>
      <c r="H251" s="23"/>
      <c r="I251" s="23"/>
      <c r="J251" s="23"/>
      <c r="K251" s="23"/>
      <c r="L251" s="23"/>
      <c r="M251" s="23"/>
      <c r="N251" s="23"/>
      <c r="O251" s="23"/>
      <c r="P251" s="23"/>
      <c r="Q251" s="23"/>
      <c r="R251" s="23"/>
      <c r="S251" s="23"/>
      <c r="T251" s="23"/>
    </row>
    <row r="252" spans="1:20" ht="26.25" customHeight="1" x14ac:dyDescent="0.2">
      <c r="A252" s="23"/>
      <c r="B252" s="23"/>
      <c r="C252" s="23"/>
      <c r="D252" s="23"/>
      <c r="E252" s="23"/>
      <c r="F252" s="23"/>
      <c r="G252" s="23"/>
      <c r="H252" s="23"/>
      <c r="I252" s="23"/>
      <c r="J252" s="23"/>
      <c r="K252" s="23"/>
      <c r="L252" s="23"/>
      <c r="M252" s="23"/>
      <c r="N252" s="23"/>
      <c r="O252" s="23"/>
      <c r="P252" s="23"/>
      <c r="Q252" s="23"/>
      <c r="R252" s="23"/>
      <c r="S252" s="23"/>
      <c r="T252" s="23"/>
    </row>
    <row r="253" spans="1:20" ht="26.25" customHeight="1" x14ac:dyDescent="0.2">
      <c r="A253" s="23"/>
      <c r="B253" s="23"/>
      <c r="C253" s="23"/>
      <c r="D253" s="23"/>
      <c r="E253" s="23"/>
      <c r="F253" s="23"/>
      <c r="G253" s="23"/>
      <c r="H253" s="23"/>
      <c r="I253" s="23"/>
      <c r="J253" s="23"/>
      <c r="K253" s="23"/>
      <c r="L253" s="23"/>
      <c r="M253" s="23"/>
      <c r="N253" s="23"/>
      <c r="O253" s="23"/>
      <c r="P253" s="23"/>
      <c r="Q253" s="23"/>
      <c r="R253" s="23"/>
      <c r="S253" s="23"/>
      <c r="T253" s="23"/>
    </row>
    <row r="254" spans="1:20" ht="26.25" customHeight="1" x14ac:dyDescent="0.2">
      <c r="A254" s="23"/>
      <c r="B254" s="23"/>
      <c r="C254" s="23"/>
      <c r="D254" s="23"/>
      <c r="E254" s="23"/>
      <c r="F254" s="23"/>
      <c r="G254" s="23"/>
      <c r="H254" s="23"/>
      <c r="I254" s="23"/>
      <c r="J254" s="23"/>
      <c r="K254" s="23"/>
      <c r="L254" s="23"/>
      <c r="M254" s="23"/>
      <c r="N254" s="23"/>
      <c r="O254" s="23"/>
      <c r="P254" s="23"/>
      <c r="Q254" s="23"/>
      <c r="R254" s="23"/>
      <c r="S254" s="23"/>
      <c r="T254" s="23"/>
    </row>
    <row r="255" spans="1:20" ht="26.25" customHeight="1" x14ac:dyDescent="0.2">
      <c r="A255" s="23"/>
      <c r="B255" s="23"/>
      <c r="C255" s="23"/>
      <c r="D255" s="23"/>
      <c r="E255" s="23"/>
      <c r="F255" s="23"/>
      <c r="G255" s="23"/>
      <c r="H255" s="23"/>
      <c r="I255" s="23"/>
      <c r="J255" s="23"/>
      <c r="K255" s="23"/>
      <c r="L255" s="23"/>
      <c r="M255" s="23"/>
      <c r="N255" s="23"/>
      <c r="O255" s="23"/>
      <c r="P255" s="23"/>
      <c r="Q255" s="23"/>
      <c r="R255" s="23"/>
      <c r="S255" s="23"/>
      <c r="T255" s="23"/>
    </row>
    <row r="256" spans="1:20" ht="26.25" customHeight="1" x14ac:dyDescent="0.2">
      <c r="A256" s="23"/>
      <c r="B256" s="23"/>
      <c r="C256" s="23"/>
      <c r="D256" s="23"/>
      <c r="E256" s="23"/>
      <c r="F256" s="23"/>
      <c r="G256" s="23"/>
      <c r="H256" s="23"/>
      <c r="I256" s="23"/>
      <c r="J256" s="23"/>
      <c r="K256" s="23"/>
      <c r="L256" s="23"/>
      <c r="M256" s="23"/>
      <c r="N256" s="23"/>
      <c r="O256" s="23"/>
      <c r="P256" s="23"/>
      <c r="Q256" s="23"/>
      <c r="R256" s="23"/>
      <c r="S256" s="23"/>
      <c r="T256" s="23"/>
    </row>
    <row r="257" spans="1:20" ht="26.25" customHeight="1" x14ac:dyDescent="0.2">
      <c r="A257" s="23"/>
      <c r="B257" s="23"/>
      <c r="C257" s="23"/>
      <c r="D257" s="23"/>
      <c r="E257" s="23"/>
      <c r="F257" s="23"/>
      <c r="G257" s="23"/>
      <c r="H257" s="23"/>
      <c r="I257" s="23"/>
      <c r="J257" s="23"/>
      <c r="K257" s="23"/>
      <c r="L257" s="23"/>
      <c r="M257" s="23"/>
      <c r="N257" s="23"/>
      <c r="O257" s="23"/>
      <c r="P257" s="23"/>
      <c r="Q257" s="23"/>
      <c r="R257" s="23"/>
      <c r="S257" s="23"/>
      <c r="T257" s="23"/>
    </row>
    <row r="258" spans="1:20" ht="26.25" customHeight="1" x14ac:dyDescent="0.2">
      <c r="A258" s="23"/>
      <c r="B258" s="23"/>
      <c r="C258" s="23"/>
      <c r="D258" s="23"/>
      <c r="E258" s="23"/>
      <c r="F258" s="23"/>
      <c r="G258" s="23"/>
      <c r="H258" s="23"/>
      <c r="I258" s="23"/>
      <c r="J258" s="23"/>
      <c r="K258" s="23"/>
      <c r="L258" s="23"/>
      <c r="M258" s="23"/>
      <c r="N258" s="23"/>
      <c r="O258" s="23"/>
      <c r="P258" s="23"/>
      <c r="Q258" s="23"/>
      <c r="R258" s="23"/>
      <c r="S258" s="23"/>
      <c r="T258" s="23"/>
    </row>
    <row r="259" spans="1:20" ht="26.25" customHeight="1" x14ac:dyDescent="0.2">
      <c r="A259" s="23"/>
      <c r="B259" s="23"/>
      <c r="C259" s="23"/>
      <c r="D259" s="23"/>
      <c r="E259" s="23"/>
      <c r="F259" s="23"/>
      <c r="G259" s="23"/>
      <c r="H259" s="23"/>
      <c r="I259" s="23"/>
      <c r="J259" s="23"/>
      <c r="K259" s="23"/>
      <c r="L259" s="23"/>
      <c r="M259" s="23"/>
      <c r="N259" s="23"/>
      <c r="O259" s="23"/>
      <c r="P259" s="23"/>
      <c r="Q259" s="23"/>
      <c r="R259" s="23"/>
      <c r="S259" s="23"/>
      <c r="T259" s="23"/>
    </row>
    <row r="260" spans="1:20" ht="26.25" customHeight="1" x14ac:dyDescent="0.2">
      <c r="A260" s="23"/>
      <c r="B260" s="23"/>
      <c r="C260" s="23"/>
      <c r="D260" s="23"/>
      <c r="E260" s="23"/>
      <c r="F260" s="23"/>
      <c r="G260" s="23"/>
      <c r="H260" s="23"/>
      <c r="I260" s="23"/>
      <c r="J260" s="23"/>
      <c r="K260" s="23"/>
      <c r="L260" s="23"/>
      <c r="M260" s="23"/>
      <c r="N260" s="23"/>
      <c r="O260" s="23"/>
      <c r="P260" s="23"/>
      <c r="Q260" s="23"/>
      <c r="R260" s="23"/>
      <c r="S260" s="23"/>
      <c r="T260" s="23"/>
    </row>
    <row r="261" spans="1:20" ht="26.25" customHeight="1" x14ac:dyDescent="0.2">
      <c r="A261" s="23"/>
      <c r="B261" s="23"/>
      <c r="C261" s="23"/>
      <c r="D261" s="23"/>
      <c r="E261" s="23"/>
      <c r="F261" s="23"/>
      <c r="G261" s="23"/>
      <c r="H261" s="23"/>
      <c r="I261" s="23"/>
      <c r="J261" s="23"/>
      <c r="K261" s="23"/>
      <c r="L261" s="23"/>
      <c r="M261" s="23"/>
      <c r="N261" s="23"/>
      <c r="O261" s="23"/>
      <c r="P261" s="23"/>
      <c r="Q261" s="23"/>
      <c r="R261" s="23"/>
      <c r="S261" s="23"/>
      <c r="T261" s="23"/>
    </row>
    <row r="262" spans="1:20" ht="26.25" customHeight="1" x14ac:dyDescent="0.2">
      <c r="A262" s="23"/>
      <c r="B262" s="23"/>
      <c r="C262" s="23"/>
      <c r="D262" s="23"/>
      <c r="E262" s="23"/>
      <c r="F262" s="23"/>
      <c r="G262" s="23"/>
      <c r="H262" s="23"/>
      <c r="I262" s="23"/>
      <c r="J262" s="23"/>
      <c r="K262" s="23"/>
      <c r="L262" s="23"/>
      <c r="M262" s="23"/>
      <c r="N262" s="23"/>
      <c r="O262" s="23"/>
      <c r="P262" s="23"/>
      <c r="Q262" s="23"/>
      <c r="R262" s="23"/>
      <c r="S262" s="23"/>
      <c r="T262" s="23"/>
    </row>
    <row r="263" spans="1:20" ht="26.25" customHeight="1" x14ac:dyDescent="0.2">
      <c r="A263" s="23"/>
      <c r="B263" s="23"/>
      <c r="C263" s="23"/>
      <c r="D263" s="23"/>
      <c r="E263" s="23"/>
      <c r="F263" s="23"/>
      <c r="G263" s="23"/>
      <c r="H263" s="23"/>
      <c r="I263" s="23"/>
      <c r="J263" s="23"/>
      <c r="K263" s="23"/>
      <c r="L263" s="23"/>
      <c r="M263" s="23"/>
      <c r="N263" s="23"/>
      <c r="O263" s="23"/>
      <c r="P263" s="23"/>
      <c r="Q263" s="23"/>
      <c r="R263" s="23"/>
      <c r="S263" s="23"/>
      <c r="T263" s="23"/>
    </row>
  </sheetData>
  <mergeCells count="12">
    <mergeCell ref="L9:N9"/>
    <mergeCell ref="P27:Q27"/>
    <mergeCell ref="B1:Q1"/>
    <mergeCell ref="O4:S4"/>
    <mergeCell ref="A7:A12"/>
    <mergeCell ref="B7:E9"/>
    <mergeCell ref="F7:R7"/>
    <mergeCell ref="F8:H8"/>
    <mergeCell ref="I8:N8"/>
    <mergeCell ref="O8:Q9"/>
    <mergeCell ref="F9:H9"/>
    <mergeCell ref="I9:K9"/>
  </mergeCells>
  <phoneticPr fontId="18"/>
  <pageMargins left="0.78740157480314965" right="0" top="1.1811023622047245" bottom="0" header="0.51181102362204722" footer="0.15748031496062992"/>
  <pageSetup paperSize="9" scale="55"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72C8D-2407-4D59-8ABA-214553B217FB}">
  <sheetPr>
    <pageSetUpPr fitToPage="1"/>
  </sheetPr>
  <dimension ref="A1:E19"/>
  <sheetViews>
    <sheetView view="pageBreakPreview" zoomScaleNormal="100" zoomScaleSheetLayoutView="100" workbookViewId="0">
      <selection sqref="A1:B1"/>
    </sheetView>
  </sheetViews>
  <sheetFormatPr defaultColWidth="9" defaultRowHeight="13" x14ac:dyDescent="0.2"/>
  <cols>
    <col min="1" max="1" width="17.7265625" style="175" customWidth="1"/>
    <col min="2" max="2" width="22.90625" style="175" customWidth="1"/>
    <col min="3" max="3" width="22.6328125" style="175" customWidth="1"/>
    <col min="4" max="4" width="9" style="175"/>
    <col min="5" max="5" width="9.453125" style="175" bestFit="1" customWidth="1"/>
    <col min="6" max="16384" width="9" style="175"/>
  </cols>
  <sheetData>
    <row r="1" spans="1:5" ht="16.5" x14ac:dyDescent="0.2">
      <c r="A1" s="323" t="s">
        <v>194</v>
      </c>
      <c r="B1" s="323"/>
      <c r="C1" s="268" t="s">
        <v>33</v>
      </c>
    </row>
    <row r="2" spans="1:5" ht="16.5" x14ac:dyDescent="0.2">
      <c r="A2" s="53"/>
    </row>
    <row r="3" spans="1:5" ht="37.5" customHeight="1" x14ac:dyDescent="0.2">
      <c r="A3" s="301" t="s">
        <v>191</v>
      </c>
      <c r="B3" s="321" t="s">
        <v>202</v>
      </c>
      <c r="C3" s="322"/>
    </row>
    <row r="4" spans="1:5" ht="36" customHeight="1" x14ac:dyDescent="0.2">
      <c r="A4" s="301" t="s">
        <v>169</v>
      </c>
      <c r="B4" s="302" t="s">
        <v>192</v>
      </c>
      <c r="C4" s="302" t="s">
        <v>193</v>
      </c>
    </row>
    <row r="5" spans="1:5" ht="17.5" customHeight="1" x14ac:dyDescent="0.2">
      <c r="A5" s="303" t="s">
        <v>195</v>
      </c>
      <c r="B5" s="304">
        <v>1020</v>
      </c>
      <c r="C5" s="304">
        <v>566049</v>
      </c>
      <c r="E5" s="299"/>
    </row>
    <row r="6" spans="1:5" ht="17.5" customHeight="1" x14ac:dyDescent="0.2">
      <c r="A6" s="303" t="s">
        <v>109</v>
      </c>
      <c r="B6" s="304">
        <v>1006</v>
      </c>
      <c r="C6" s="304">
        <v>555460</v>
      </c>
      <c r="E6" s="299"/>
    </row>
    <row r="7" spans="1:5" ht="17.5" customHeight="1" x14ac:dyDescent="0.2">
      <c r="A7" s="303" t="s">
        <v>110</v>
      </c>
      <c r="B7" s="304">
        <v>1056</v>
      </c>
      <c r="C7" s="304">
        <v>586111</v>
      </c>
      <c r="E7" s="299"/>
    </row>
    <row r="8" spans="1:5" ht="17.5" customHeight="1" x14ac:dyDescent="0.2">
      <c r="A8" s="303" t="s">
        <v>111</v>
      </c>
      <c r="B8" s="304">
        <v>1034</v>
      </c>
      <c r="C8" s="304">
        <v>588343</v>
      </c>
      <c r="E8" s="299"/>
    </row>
    <row r="9" spans="1:5" ht="17.5" customHeight="1" x14ac:dyDescent="0.2">
      <c r="A9" s="303" t="s">
        <v>112</v>
      </c>
      <c r="B9" s="304">
        <v>1070</v>
      </c>
      <c r="C9" s="304">
        <v>601963</v>
      </c>
      <c r="E9" s="299"/>
    </row>
    <row r="10" spans="1:5" ht="17.5" customHeight="1" x14ac:dyDescent="0.2">
      <c r="A10" s="303" t="s">
        <v>113</v>
      </c>
      <c r="B10" s="304">
        <v>1042</v>
      </c>
      <c r="C10" s="304">
        <v>528378</v>
      </c>
      <c r="E10" s="299"/>
    </row>
    <row r="11" spans="1:5" ht="17.5" customHeight="1" x14ac:dyDescent="0.2">
      <c r="A11" s="303" t="s">
        <v>196</v>
      </c>
      <c r="B11" s="304">
        <v>994</v>
      </c>
      <c r="C11" s="304">
        <v>487946</v>
      </c>
      <c r="E11" s="299"/>
    </row>
    <row r="12" spans="1:5" ht="17.5" customHeight="1" x14ac:dyDescent="0.2">
      <c r="A12" s="303" t="s">
        <v>197</v>
      </c>
      <c r="B12" s="304">
        <v>1030</v>
      </c>
      <c r="C12" s="304">
        <v>566959</v>
      </c>
      <c r="E12" s="307"/>
    </row>
    <row r="13" spans="1:5" ht="17.5" customHeight="1" x14ac:dyDescent="0.2">
      <c r="A13" s="303" t="s">
        <v>198</v>
      </c>
      <c r="B13" s="304">
        <v>1051</v>
      </c>
      <c r="C13" s="304">
        <v>597255</v>
      </c>
      <c r="D13" s="308"/>
      <c r="E13" s="309"/>
    </row>
    <row r="14" spans="1:5" ht="17.5" customHeight="1" x14ac:dyDescent="0.2">
      <c r="A14" s="303" t="s">
        <v>199</v>
      </c>
      <c r="B14" s="304">
        <v>770</v>
      </c>
      <c r="C14" s="304">
        <v>352275</v>
      </c>
      <c r="D14" s="308"/>
      <c r="E14" s="309"/>
    </row>
    <row r="15" spans="1:5" ht="17.5" customHeight="1" x14ac:dyDescent="0.2">
      <c r="A15" s="303" t="s">
        <v>200</v>
      </c>
      <c r="B15" s="304">
        <v>794</v>
      </c>
      <c r="C15" s="304">
        <v>439413</v>
      </c>
      <c r="D15" s="308"/>
      <c r="E15" s="309"/>
    </row>
    <row r="16" spans="1:5" ht="17.5" customHeight="1" x14ac:dyDescent="0.2">
      <c r="A16" s="303" t="s">
        <v>201</v>
      </c>
      <c r="B16" s="304">
        <v>1013</v>
      </c>
      <c r="C16" s="304">
        <v>516410</v>
      </c>
      <c r="D16" s="308"/>
      <c r="E16" s="309"/>
    </row>
    <row r="17" spans="1:3" ht="17.5" customHeight="1" x14ac:dyDescent="0.2">
      <c r="A17" s="301" t="s">
        <v>189</v>
      </c>
      <c r="B17" s="305"/>
      <c r="C17" s="306">
        <f>SUM(C5:C16)</f>
        <v>6386562</v>
      </c>
    </row>
    <row r="18" spans="1:3" ht="17.5" customHeight="1" x14ac:dyDescent="0.2">
      <c r="A18" s="295"/>
    </row>
    <row r="19" spans="1:3" ht="17.5" customHeight="1" x14ac:dyDescent="0.2"/>
  </sheetData>
  <mergeCells count="2">
    <mergeCell ref="B3:C3"/>
    <mergeCell ref="A1:B1"/>
  </mergeCells>
  <phoneticPr fontId="18"/>
  <printOptions horizontalCentered="1"/>
  <pageMargins left="0.78740157480314965" right="0.39370078740157483" top="0.78740157480314965" bottom="0.78740157480314965" header="0.51181102362204722" footer="0.51181102362204722"/>
  <pageSetup paperSize="9"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63"/>
  <sheetViews>
    <sheetView showZeros="0" view="pageBreakPreview" topLeftCell="A10" zoomScale="85" zoomScaleNormal="80" zoomScaleSheetLayoutView="85" workbookViewId="0">
      <selection activeCell="P17" sqref="K17:Q28"/>
    </sheetView>
  </sheetViews>
  <sheetFormatPr defaultColWidth="9" defaultRowHeight="26.25" customHeight="1" x14ac:dyDescent="0.2"/>
  <cols>
    <col min="1" max="1" width="13.7265625" style="3" customWidth="1"/>
    <col min="2" max="4" width="10" style="3" customWidth="1"/>
    <col min="5" max="5" width="18.7265625" style="3" customWidth="1"/>
    <col min="6" max="7" width="10.6328125" style="3" customWidth="1"/>
    <col min="8" max="8" width="16.26953125" style="3" customWidth="1"/>
    <col min="9" max="10" width="10.6328125" style="3" customWidth="1"/>
    <col min="11" max="11" width="16.26953125" style="3" customWidth="1"/>
    <col min="12" max="12" width="10.6328125" style="3" customWidth="1"/>
    <col min="13" max="13" width="10.7265625" style="3" customWidth="1"/>
    <col min="14" max="14" width="16.26953125" style="3" customWidth="1"/>
    <col min="15" max="16" width="10.6328125" style="3" customWidth="1"/>
    <col min="17" max="17" width="16.26953125" style="3" customWidth="1"/>
    <col min="18" max="19" width="18.7265625" style="3" customWidth="1"/>
    <col min="20" max="20" width="5" style="3" customWidth="1"/>
    <col min="21" max="16384" width="9" style="7"/>
  </cols>
  <sheetData>
    <row r="1" spans="1:20" ht="39" customHeight="1" x14ac:dyDescent="0.2">
      <c r="A1" s="7"/>
      <c r="B1" s="333" t="s">
        <v>83</v>
      </c>
      <c r="C1" s="333"/>
      <c r="D1" s="333"/>
      <c r="E1" s="333"/>
      <c r="F1" s="333"/>
      <c r="G1" s="333"/>
      <c r="H1" s="333"/>
      <c r="I1" s="333"/>
      <c r="J1" s="333"/>
      <c r="K1" s="333"/>
      <c r="L1" s="333"/>
      <c r="M1" s="333"/>
      <c r="N1" s="333"/>
      <c r="O1" s="333"/>
      <c r="P1" s="333"/>
      <c r="Q1" s="333"/>
      <c r="S1" s="168" t="s">
        <v>32</v>
      </c>
    </row>
    <row r="2" spans="1:20" ht="18.75" customHeight="1" x14ac:dyDescent="0.2">
      <c r="A2" s="89"/>
      <c r="B2" s="1"/>
      <c r="C2" s="1"/>
      <c r="D2" s="1"/>
      <c r="E2" s="2"/>
      <c r="G2" s="4"/>
      <c r="H2" s="4"/>
      <c r="I2" s="4"/>
      <c r="J2" s="4"/>
      <c r="L2" s="5"/>
      <c r="M2" s="6"/>
      <c r="N2" s="6"/>
      <c r="O2" s="1"/>
      <c r="P2" s="1"/>
      <c r="Q2" s="1"/>
      <c r="R2" s="47"/>
      <c r="S2" s="47"/>
    </row>
    <row r="3" spans="1:20" ht="21.75" customHeight="1" x14ac:dyDescent="0.2">
      <c r="A3" s="48" t="s">
        <v>146</v>
      </c>
      <c r="B3" s="1"/>
      <c r="C3" s="1"/>
      <c r="D3" s="1"/>
      <c r="E3" s="2"/>
      <c r="G3" s="4"/>
      <c r="H3" s="4"/>
      <c r="I3" s="4"/>
      <c r="J3" s="4"/>
      <c r="L3" s="5"/>
      <c r="M3" s="6"/>
      <c r="N3" s="6"/>
      <c r="O3" s="1"/>
      <c r="P3" s="1"/>
      <c r="Q3" s="1"/>
      <c r="R3" s="47"/>
      <c r="S3" s="47"/>
    </row>
    <row r="4" spans="1:20" ht="21.75" customHeight="1" x14ac:dyDescent="0.2">
      <c r="A4" s="48" t="s">
        <v>147</v>
      </c>
      <c r="B4" s="1"/>
      <c r="C4" s="1"/>
      <c r="D4" s="1"/>
      <c r="E4" s="2"/>
      <c r="G4" s="4"/>
      <c r="H4" s="4"/>
      <c r="I4" s="4"/>
      <c r="J4" s="53"/>
      <c r="L4" s="5"/>
      <c r="M4" s="6"/>
      <c r="O4" s="334" t="s">
        <v>74</v>
      </c>
      <c r="P4" s="334"/>
      <c r="Q4" s="334"/>
      <c r="R4" s="334"/>
      <c r="S4" s="334"/>
    </row>
    <row r="5" spans="1:20" ht="21.75" customHeight="1" x14ac:dyDescent="0.2">
      <c r="A5" s="48" t="s">
        <v>73</v>
      </c>
      <c r="B5" s="1"/>
      <c r="C5" s="1"/>
      <c r="D5" s="1"/>
      <c r="E5" s="2"/>
      <c r="G5" s="4"/>
      <c r="H5" s="4"/>
      <c r="I5" s="4"/>
      <c r="J5" s="53"/>
      <c r="L5" s="5"/>
      <c r="M5" s="6"/>
      <c r="N5" s="6"/>
      <c r="O5" s="1"/>
      <c r="P5" s="1"/>
      <c r="Q5" s="1"/>
      <c r="R5" s="1"/>
      <c r="S5" s="1"/>
    </row>
    <row r="6" spans="1:20" ht="17.5" customHeight="1" thickBot="1" x14ac:dyDescent="0.25">
      <c r="A6" s="92"/>
      <c r="B6" s="92"/>
      <c r="C6" s="92"/>
      <c r="D6" s="92"/>
      <c r="E6" s="92"/>
      <c r="F6" s="92"/>
      <c r="G6" s="92"/>
      <c r="H6" s="92"/>
      <c r="I6" s="92"/>
      <c r="J6" s="92"/>
      <c r="K6" s="92"/>
      <c r="L6" s="92"/>
      <c r="M6" s="92"/>
      <c r="N6" s="92"/>
      <c r="O6" s="92"/>
      <c r="P6" s="92"/>
      <c r="Q6" s="92"/>
      <c r="R6" s="92"/>
      <c r="S6" s="92"/>
    </row>
    <row r="7" spans="1:20" s="8" customFormat="1" ht="26.25" customHeight="1" x14ac:dyDescent="0.2">
      <c r="A7" s="324" t="s">
        <v>57</v>
      </c>
      <c r="B7" s="343" t="s">
        <v>0</v>
      </c>
      <c r="C7" s="344"/>
      <c r="D7" s="344"/>
      <c r="E7" s="345"/>
      <c r="F7" s="327" t="s">
        <v>76</v>
      </c>
      <c r="G7" s="328"/>
      <c r="H7" s="328"/>
      <c r="I7" s="328"/>
      <c r="J7" s="328"/>
      <c r="K7" s="328"/>
      <c r="L7" s="328"/>
      <c r="M7" s="328"/>
      <c r="N7" s="328"/>
      <c r="O7" s="328"/>
      <c r="P7" s="328"/>
      <c r="Q7" s="328"/>
      <c r="R7" s="328"/>
      <c r="S7" s="163"/>
    </row>
    <row r="8" spans="1:20" s="9" customFormat="1" ht="26.25" customHeight="1" x14ac:dyDescent="0.2">
      <c r="A8" s="325"/>
      <c r="B8" s="346"/>
      <c r="C8" s="347"/>
      <c r="D8" s="347"/>
      <c r="E8" s="348"/>
      <c r="F8" s="332" t="s">
        <v>1</v>
      </c>
      <c r="G8" s="330"/>
      <c r="H8" s="331"/>
      <c r="I8" s="329" t="s">
        <v>2</v>
      </c>
      <c r="J8" s="330"/>
      <c r="K8" s="330"/>
      <c r="L8" s="330"/>
      <c r="M8" s="330"/>
      <c r="N8" s="331"/>
      <c r="O8" s="337" t="s">
        <v>3</v>
      </c>
      <c r="P8" s="338"/>
      <c r="Q8" s="339"/>
      <c r="R8" s="157"/>
      <c r="S8" s="164"/>
    </row>
    <row r="9" spans="1:20" ht="26.25" customHeight="1" x14ac:dyDescent="0.2">
      <c r="A9" s="325"/>
      <c r="B9" s="349"/>
      <c r="C9" s="341"/>
      <c r="D9" s="341"/>
      <c r="E9" s="350"/>
      <c r="F9" s="332" t="s">
        <v>5</v>
      </c>
      <c r="G9" s="330"/>
      <c r="H9" s="331"/>
      <c r="I9" s="329" t="s">
        <v>5</v>
      </c>
      <c r="J9" s="330"/>
      <c r="K9" s="331"/>
      <c r="L9" s="329" t="s">
        <v>6</v>
      </c>
      <c r="M9" s="330"/>
      <c r="N9" s="331"/>
      <c r="O9" s="340"/>
      <c r="P9" s="341"/>
      <c r="Q9" s="342"/>
      <c r="R9" s="129"/>
      <c r="S9" s="115" t="s">
        <v>82</v>
      </c>
      <c r="T9" s="7"/>
    </row>
    <row r="10" spans="1:20" s="3" customFormat="1" ht="36.75" customHeight="1" x14ac:dyDescent="0.2">
      <c r="A10" s="325"/>
      <c r="B10" s="31" t="s">
        <v>84</v>
      </c>
      <c r="C10" s="116" t="s">
        <v>7</v>
      </c>
      <c r="D10" s="30" t="s">
        <v>16</v>
      </c>
      <c r="E10" s="117" t="s">
        <v>55</v>
      </c>
      <c r="F10" s="118" t="s">
        <v>56</v>
      </c>
      <c r="G10" s="119" t="s">
        <v>7</v>
      </c>
      <c r="H10" s="117" t="s">
        <v>58</v>
      </c>
      <c r="I10" s="131" t="s">
        <v>56</v>
      </c>
      <c r="J10" s="119" t="s">
        <v>7</v>
      </c>
      <c r="K10" s="117" t="s">
        <v>58</v>
      </c>
      <c r="L10" s="131" t="s">
        <v>56</v>
      </c>
      <c r="M10" s="119" t="s">
        <v>7</v>
      </c>
      <c r="N10" s="117" t="s">
        <v>58</v>
      </c>
      <c r="O10" s="131" t="s">
        <v>56</v>
      </c>
      <c r="P10" s="119" t="s">
        <v>7</v>
      </c>
      <c r="Q10" s="117" t="s">
        <v>58</v>
      </c>
      <c r="R10" s="159" t="s">
        <v>59</v>
      </c>
      <c r="S10" s="115" t="s">
        <v>4</v>
      </c>
      <c r="T10" s="7"/>
    </row>
    <row r="11" spans="1:20" ht="26.25" customHeight="1" x14ac:dyDescent="0.2">
      <c r="A11" s="325"/>
      <c r="B11" s="31" t="s">
        <v>51</v>
      </c>
      <c r="C11" s="120" t="s">
        <v>52</v>
      </c>
      <c r="D11" s="121">
        <v>0.85</v>
      </c>
      <c r="E11" s="122" t="s">
        <v>4</v>
      </c>
      <c r="F11" s="31" t="s">
        <v>53</v>
      </c>
      <c r="G11" s="30" t="s">
        <v>54</v>
      </c>
      <c r="H11" s="122" t="s">
        <v>4</v>
      </c>
      <c r="I11" s="130" t="s">
        <v>53</v>
      </c>
      <c r="J11" s="30" t="s">
        <v>54</v>
      </c>
      <c r="K11" s="122" t="s">
        <v>4</v>
      </c>
      <c r="L11" s="130" t="s">
        <v>53</v>
      </c>
      <c r="M11" s="30" t="s">
        <v>54</v>
      </c>
      <c r="N11" s="30" t="s">
        <v>4</v>
      </c>
      <c r="O11" s="32" t="s">
        <v>53</v>
      </c>
      <c r="P11" s="30" t="s">
        <v>54</v>
      </c>
      <c r="Q11" s="30" t="s">
        <v>4</v>
      </c>
      <c r="R11" s="158" t="s">
        <v>4</v>
      </c>
      <c r="S11" s="115" t="s">
        <v>78</v>
      </c>
      <c r="T11" s="7"/>
    </row>
    <row r="12" spans="1:20" ht="26.25" customHeight="1" thickBot="1" x14ac:dyDescent="0.25">
      <c r="A12" s="326"/>
      <c r="B12" s="124" t="s">
        <v>8</v>
      </c>
      <c r="C12" s="125" t="s">
        <v>9</v>
      </c>
      <c r="D12" s="126" t="s">
        <v>10</v>
      </c>
      <c r="E12" s="132" t="s">
        <v>36</v>
      </c>
      <c r="F12" s="127" t="s">
        <v>60</v>
      </c>
      <c r="G12" s="126" t="s">
        <v>61</v>
      </c>
      <c r="H12" s="126" t="s">
        <v>62</v>
      </c>
      <c r="I12" s="128" t="s">
        <v>63</v>
      </c>
      <c r="J12" s="126" t="s">
        <v>64</v>
      </c>
      <c r="K12" s="126" t="s">
        <v>65</v>
      </c>
      <c r="L12" s="128" t="s">
        <v>66</v>
      </c>
      <c r="M12" s="126" t="s">
        <v>67</v>
      </c>
      <c r="N12" s="126" t="s">
        <v>68</v>
      </c>
      <c r="O12" s="128" t="s">
        <v>69</v>
      </c>
      <c r="P12" s="126" t="s">
        <v>70</v>
      </c>
      <c r="Q12" s="126" t="s">
        <v>71</v>
      </c>
      <c r="R12" s="160" t="s">
        <v>77</v>
      </c>
      <c r="S12" s="123" t="s">
        <v>80</v>
      </c>
      <c r="T12" s="7"/>
    </row>
    <row r="13" spans="1:20" s="9" customFormat="1" ht="26.25" customHeight="1" x14ac:dyDescent="0.2">
      <c r="A13" s="190" t="s">
        <v>134</v>
      </c>
      <c r="B13" s="153">
        <v>1150</v>
      </c>
      <c r="C13" s="138">
        <v>2268</v>
      </c>
      <c r="D13" s="54">
        <v>0.85</v>
      </c>
      <c r="E13" s="24">
        <f>ROUNDDOWN(B13*C13*(1.85-D13),2)</f>
        <v>2608200</v>
      </c>
      <c r="F13" s="10"/>
      <c r="G13" s="141"/>
      <c r="H13" s="141"/>
      <c r="I13" s="141"/>
      <c r="J13" s="141"/>
      <c r="K13" s="141"/>
      <c r="L13" s="145">
        <f>'電力量割振計算（予定）'!K21</f>
        <v>286600</v>
      </c>
      <c r="M13" s="139">
        <v>23.41</v>
      </c>
      <c r="N13" s="28">
        <f>ROUNDDOWN(L13*M13,2)</f>
        <v>6709306</v>
      </c>
      <c r="O13" s="145">
        <f>'電力量割振計算（予定）'!N21</f>
        <v>303000</v>
      </c>
      <c r="P13" s="139">
        <v>23.41</v>
      </c>
      <c r="Q13" s="28">
        <f>ROUNDDOWN(O13*P13,2)</f>
        <v>7093230</v>
      </c>
      <c r="R13" s="161">
        <f>H13+K13+N13+Q13</f>
        <v>13802536</v>
      </c>
      <c r="S13" s="165">
        <f>E13+R13</f>
        <v>16410736</v>
      </c>
    </row>
    <row r="14" spans="1:20" s="9" customFormat="1" ht="26.25" customHeight="1" x14ac:dyDescent="0.2">
      <c r="A14" s="190" t="s">
        <v>135</v>
      </c>
      <c r="B14" s="153">
        <f>B13</f>
        <v>1150</v>
      </c>
      <c r="C14" s="138">
        <f>C13</f>
        <v>2268</v>
      </c>
      <c r="D14" s="54">
        <v>0.85</v>
      </c>
      <c r="E14" s="24">
        <f t="shared" ref="E14:E24" si="0">ROUNDDOWN(B14*C14*(1.85-D14),2)</f>
        <v>2608200</v>
      </c>
      <c r="F14" s="140"/>
      <c r="G14" s="141"/>
      <c r="H14" s="141"/>
      <c r="I14" s="141"/>
      <c r="J14" s="141"/>
      <c r="K14" s="141"/>
      <c r="L14" s="145">
        <f>'電力量割振計算（予定）'!K22</f>
        <v>269900</v>
      </c>
      <c r="M14" s="139">
        <f>M13</f>
        <v>23.41</v>
      </c>
      <c r="N14" s="28">
        <f t="shared" ref="N14:N15" si="1">ROUNDDOWN(L14*M14,2)</f>
        <v>6318359</v>
      </c>
      <c r="O14" s="145">
        <f>'電力量割振計算（予定）'!N22</f>
        <v>327700</v>
      </c>
      <c r="P14" s="139">
        <f>P13</f>
        <v>23.41</v>
      </c>
      <c r="Q14" s="28">
        <f t="shared" ref="Q14:Q24" si="2">ROUNDDOWN(O14*P14,2)</f>
        <v>7671457</v>
      </c>
      <c r="R14" s="161">
        <f t="shared" ref="R14:R24" si="3">H14+K14+N14+Q14</f>
        <v>13989816</v>
      </c>
      <c r="S14" s="165">
        <f t="shared" ref="S14:S24" si="4">E14+R14</f>
        <v>16598016</v>
      </c>
    </row>
    <row r="15" spans="1:20" s="9" customFormat="1" ht="26.25" customHeight="1" x14ac:dyDescent="0.2">
      <c r="A15" s="190" t="s">
        <v>136</v>
      </c>
      <c r="B15" s="153">
        <f t="shared" ref="B15:B24" si="5">B14</f>
        <v>1150</v>
      </c>
      <c r="C15" s="138">
        <f>C14</f>
        <v>2268</v>
      </c>
      <c r="D15" s="54">
        <v>0.85</v>
      </c>
      <c r="E15" s="24">
        <f t="shared" si="0"/>
        <v>2608200</v>
      </c>
      <c r="F15" s="10"/>
      <c r="G15" s="141"/>
      <c r="H15" s="141"/>
      <c r="I15" s="141"/>
      <c r="J15" s="141"/>
      <c r="K15" s="141"/>
      <c r="L15" s="145">
        <f>'電力量割振計算（予定）'!K23</f>
        <v>290300</v>
      </c>
      <c r="M15" s="139">
        <f>M14</f>
        <v>23.41</v>
      </c>
      <c r="N15" s="28">
        <f t="shared" si="1"/>
        <v>6795923</v>
      </c>
      <c r="O15" s="145">
        <f>'電力量割振計算（予定）'!N23</f>
        <v>306900</v>
      </c>
      <c r="P15" s="139">
        <f>P14</f>
        <v>23.41</v>
      </c>
      <c r="Q15" s="28">
        <f t="shared" si="2"/>
        <v>7184529</v>
      </c>
      <c r="R15" s="161">
        <f t="shared" si="3"/>
        <v>13980452</v>
      </c>
      <c r="S15" s="165">
        <f t="shared" si="4"/>
        <v>16588652</v>
      </c>
    </row>
    <row r="16" spans="1:20" s="9" customFormat="1" ht="26.25" customHeight="1" x14ac:dyDescent="0.2">
      <c r="A16" s="190" t="s">
        <v>137</v>
      </c>
      <c r="B16" s="153">
        <f t="shared" si="5"/>
        <v>1150</v>
      </c>
      <c r="C16" s="138">
        <f t="shared" ref="C16:C24" si="6">C15</f>
        <v>2268</v>
      </c>
      <c r="D16" s="54">
        <v>0.85</v>
      </c>
      <c r="E16" s="24">
        <f t="shared" si="0"/>
        <v>2608200</v>
      </c>
      <c r="F16" s="170">
        <f>'電力量割振計算（予定）'!I24</f>
        <v>62100</v>
      </c>
      <c r="G16" s="139">
        <v>23.41</v>
      </c>
      <c r="H16" s="28">
        <f>ROUNDDOWN(F16*G16,2)</f>
        <v>1453761</v>
      </c>
      <c r="I16" s="149">
        <f>'電力量割振計算（予定）'!J24</f>
        <v>227800</v>
      </c>
      <c r="J16" s="139">
        <v>23.41</v>
      </c>
      <c r="K16" s="28">
        <f>ROUNDDOWN(I16*J16,2)</f>
        <v>5332798</v>
      </c>
      <c r="L16" s="147"/>
      <c r="M16" s="143"/>
      <c r="N16" s="141"/>
      <c r="O16" s="145">
        <f>'電力量割振計算（予定）'!N24</f>
        <v>302800</v>
      </c>
      <c r="P16" s="139">
        <f>P15</f>
        <v>23.41</v>
      </c>
      <c r="Q16" s="28">
        <f t="shared" si="2"/>
        <v>7088548</v>
      </c>
      <c r="R16" s="161">
        <f t="shared" si="3"/>
        <v>13875107</v>
      </c>
      <c r="S16" s="165">
        <f t="shared" si="4"/>
        <v>16483307</v>
      </c>
    </row>
    <row r="17" spans="1:20" s="9" customFormat="1" ht="26.25" customHeight="1" x14ac:dyDescent="0.2">
      <c r="A17" s="190" t="s">
        <v>138</v>
      </c>
      <c r="B17" s="153">
        <f t="shared" si="5"/>
        <v>1150</v>
      </c>
      <c r="C17" s="138">
        <f t="shared" si="6"/>
        <v>2268</v>
      </c>
      <c r="D17" s="54">
        <v>0.85</v>
      </c>
      <c r="E17" s="24">
        <f t="shared" si="0"/>
        <v>2608200</v>
      </c>
      <c r="F17" s="170">
        <f>'電力量割振計算（予定）'!I25</f>
        <v>59300</v>
      </c>
      <c r="G17" s="139">
        <f>G16</f>
        <v>23.41</v>
      </c>
      <c r="H17" s="28">
        <f t="shared" ref="H17:H18" si="7">ROUNDDOWN(F17*G17,2)</f>
        <v>1388213</v>
      </c>
      <c r="I17" s="149">
        <f>'電力量割振計算（予定）'!J25</f>
        <v>217300</v>
      </c>
      <c r="J17" s="139">
        <f>J16</f>
        <v>23.41</v>
      </c>
      <c r="K17" s="28">
        <f t="shared" ref="K17:K18" si="8">ROUNDDOWN(I17*J17,2)</f>
        <v>5086993</v>
      </c>
      <c r="L17" s="147"/>
      <c r="M17" s="143"/>
      <c r="N17" s="141"/>
      <c r="O17" s="145">
        <f>'電力量割振計算（予定）'!N25</f>
        <v>311200</v>
      </c>
      <c r="P17" s="139">
        <f t="shared" ref="P17:P24" si="9">P16</f>
        <v>23.41</v>
      </c>
      <c r="Q17" s="28">
        <f t="shared" si="2"/>
        <v>7285192</v>
      </c>
      <c r="R17" s="161">
        <f t="shared" si="3"/>
        <v>13760398</v>
      </c>
      <c r="S17" s="165">
        <f t="shared" si="4"/>
        <v>16368598</v>
      </c>
    </row>
    <row r="18" spans="1:20" s="9" customFormat="1" ht="26.25" customHeight="1" x14ac:dyDescent="0.2">
      <c r="A18" s="190" t="s">
        <v>139</v>
      </c>
      <c r="B18" s="153">
        <f t="shared" si="5"/>
        <v>1150</v>
      </c>
      <c r="C18" s="138">
        <f t="shared" si="6"/>
        <v>2268</v>
      </c>
      <c r="D18" s="54">
        <v>0.85</v>
      </c>
      <c r="E18" s="24">
        <f t="shared" si="0"/>
        <v>2608200</v>
      </c>
      <c r="F18" s="170">
        <f>'電力量割振計算（予定）'!I26</f>
        <v>58900</v>
      </c>
      <c r="G18" s="139">
        <f>G17</f>
        <v>23.41</v>
      </c>
      <c r="H18" s="28">
        <f t="shared" si="7"/>
        <v>1378849</v>
      </c>
      <c r="I18" s="149">
        <f>'電力量割振計算（予定）'!J26</f>
        <v>216000</v>
      </c>
      <c r="J18" s="139">
        <f>J17</f>
        <v>23.41</v>
      </c>
      <c r="K18" s="28">
        <f t="shared" si="8"/>
        <v>5056560</v>
      </c>
      <c r="L18" s="147"/>
      <c r="M18" s="143"/>
      <c r="N18" s="141"/>
      <c r="O18" s="145">
        <f>'電力量割振計算（予定）'!N26</f>
        <v>314100</v>
      </c>
      <c r="P18" s="139">
        <f t="shared" si="9"/>
        <v>23.41</v>
      </c>
      <c r="Q18" s="28">
        <f t="shared" si="2"/>
        <v>7353081</v>
      </c>
      <c r="R18" s="161">
        <f t="shared" si="3"/>
        <v>13788490</v>
      </c>
      <c r="S18" s="165">
        <f t="shared" si="4"/>
        <v>16396690</v>
      </c>
    </row>
    <row r="19" spans="1:20" s="9" customFormat="1" ht="26.25" customHeight="1" x14ac:dyDescent="0.2">
      <c r="A19" s="190" t="s">
        <v>127</v>
      </c>
      <c r="B19" s="153">
        <f t="shared" si="5"/>
        <v>1150</v>
      </c>
      <c r="C19" s="138">
        <f t="shared" si="6"/>
        <v>2268</v>
      </c>
      <c r="D19" s="54">
        <v>0.85</v>
      </c>
      <c r="E19" s="24">
        <f t="shared" si="0"/>
        <v>2608200</v>
      </c>
      <c r="F19" s="10"/>
      <c r="G19" s="141"/>
      <c r="H19" s="141"/>
      <c r="I19" s="150"/>
      <c r="J19" s="141"/>
      <c r="K19" s="141"/>
      <c r="L19" s="145">
        <f>'電力量割振計算（予定）'!K27</f>
        <v>278600</v>
      </c>
      <c r="M19" s="144">
        <f>M15</f>
        <v>23.41</v>
      </c>
      <c r="N19" s="28">
        <f t="shared" ref="N19:N24" si="10">ROUNDDOWN(L19*M19,2)</f>
        <v>6522026</v>
      </c>
      <c r="O19" s="145">
        <f>'電力量割振計算（予定）'!N27</f>
        <v>290900</v>
      </c>
      <c r="P19" s="139">
        <f t="shared" si="9"/>
        <v>23.41</v>
      </c>
      <c r="Q19" s="28">
        <f t="shared" si="2"/>
        <v>6809969</v>
      </c>
      <c r="R19" s="161">
        <f t="shared" si="3"/>
        <v>13331995</v>
      </c>
      <c r="S19" s="165">
        <f t="shared" si="4"/>
        <v>15940195</v>
      </c>
    </row>
    <row r="20" spans="1:20" s="9" customFormat="1" ht="26.25" customHeight="1" x14ac:dyDescent="0.2">
      <c r="A20" s="190" t="s">
        <v>133</v>
      </c>
      <c r="B20" s="153">
        <f t="shared" si="5"/>
        <v>1150</v>
      </c>
      <c r="C20" s="138">
        <f t="shared" si="6"/>
        <v>2268</v>
      </c>
      <c r="D20" s="54">
        <v>0.85</v>
      </c>
      <c r="E20" s="24">
        <f t="shared" si="0"/>
        <v>2608200</v>
      </c>
      <c r="F20" s="10"/>
      <c r="G20" s="141"/>
      <c r="H20" s="141"/>
      <c r="I20" s="150"/>
      <c r="J20" s="141"/>
      <c r="K20" s="141"/>
      <c r="L20" s="145">
        <f>'電力量割振計算（予定）'!K28</f>
        <v>258400</v>
      </c>
      <c r="M20" s="144">
        <f>M19</f>
        <v>23.41</v>
      </c>
      <c r="N20" s="28">
        <f t="shared" si="10"/>
        <v>6049144</v>
      </c>
      <c r="O20" s="145">
        <f>'電力量割振計算（予定）'!N28</f>
        <v>319400</v>
      </c>
      <c r="P20" s="139">
        <f t="shared" si="9"/>
        <v>23.41</v>
      </c>
      <c r="Q20" s="28">
        <f t="shared" si="2"/>
        <v>7477154</v>
      </c>
      <c r="R20" s="161">
        <f t="shared" si="3"/>
        <v>13526298</v>
      </c>
      <c r="S20" s="165">
        <f t="shared" si="4"/>
        <v>16134498</v>
      </c>
    </row>
    <row r="21" spans="1:20" s="9" customFormat="1" ht="26.25" customHeight="1" x14ac:dyDescent="0.2">
      <c r="A21" s="190" t="s">
        <v>128</v>
      </c>
      <c r="B21" s="153">
        <f t="shared" si="5"/>
        <v>1150</v>
      </c>
      <c r="C21" s="138">
        <f t="shared" si="6"/>
        <v>2268</v>
      </c>
      <c r="D21" s="54">
        <v>0.85</v>
      </c>
      <c r="E21" s="24">
        <f t="shared" si="0"/>
        <v>2608200</v>
      </c>
      <c r="F21" s="10"/>
      <c r="G21" s="141"/>
      <c r="H21" s="141"/>
      <c r="I21" s="150"/>
      <c r="J21" s="141"/>
      <c r="K21" s="141"/>
      <c r="L21" s="145">
        <f>'電力量割振計算（予定）'!K29</f>
        <v>301000</v>
      </c>
      <c r="M21" s="144">
        <f>M20</f>
        <v>23.41</v>
      </c>
      <c r="N21" s="28">
        <f t="shared" si="10"/>
        <v>7046410</v>
      </c>
      <c r="O21" s="145">
        <f>'電力量割振計算（予定）'!N29</f>
        <v>291400</v>
      </c>
      <c r="P21" s="139">
        <f t="shared" si="9"/>
        <v>23.41</v>
      </c>
      <c r="Q21" s="28">
        <f t="shared" si="2"/>
        <v>6821674</v>
      </c>
      <c r="R21" s="161">
        <f t="shared" si="3"/>
        <v>13868084</v>
      </c>
      <c r="S21" s="165">
        <f t="shared" si="4"/>
        <v>16476284</v>
      </c>
    </row>
    <row r="22" spans="1:20" s="9" customFormat="1" ht="26.25" customHeight="1" x14ac:dyDescent="0.2">
      <c r="A22" s="169" t="s">
        <v>129</v>
      </c>
      <c r="B22" s="153">
        <f t="shared" si="5"/>
        <v>1150</v>
      </c>
      <c r="C22" s="138">
        <f t="shared" si="6"/>
        <v>2268</v>
      </c>
      <c r="D22" s="54">
        <v>0.85</v>
      </c>
      <c r="E22" s="24">
        <f t="shared" si="0"/>
        <v>2608200</v>
      </c>
      <c r="F22" s="10"/>
      <c r="G22" s="141"/>
      <c r="H22" s="141"/>
      <c r="I22" s="150"/>
      <c r="J22" s="141"/>
      <c r="K22" s="141"/>
      <c r="L22" s="145">
        <f>'電力量割振計算（予定）'!K30</f>
        <v>193300</v>
      </c>
      <c r="M22" s="144">
        <f>M21</f>
        <v>23.41</v>
      </c>
      <c r="N22" s="28">
        <f t="shared" si="10"/>
        <v>4525153</v>
      </c>
      <c r="O22" s="145">
        <f>'電力量割振計算（予定）'!N30</f>
        <v>217600</v>
      </c>
      <c r="P22" s="139">
        <f t="shared" si="9"/>
        <v>23.41</v>
      </c>
      <c r="Q22" s="28">
        <f t="shared" si="2"/>
        <v>5094016</v>
      </c>
      <c r="R22" s="161">
        <f t="shared" si="3"/>
        <v>9619169</v>
      </c>
      <c r="S22" s="165">
        <f t="shared" si="4"/>
        <v>12227369</v>
      </c>
    </row>
    <row r="23" spans="1:20" s="9" customFormat="1" ht="26.25" customHeight="1" x14ac:dyDescent="0.2">
      <c r="A23" s="169" t="s">
        <v>130</v>
      </c>
      <c r="B23" s="153">
        <f t="shared" si="5"/>
        <v>1150</v>
      </c>
      <c r="C23" s="138">
        <f t="shared" si="6"/>
        <v>2268</v>
      </c>
      <c r="D23" s="54">
        <v>0.85</v>
      </c>
      <c r="E23" s="24">
        <f t="shared" si="0"/>
        <v>2608200</v>
      </c>
      <c r="F23" s="10"/>
      <c r="G23" s="141"/>
      <c r="H23" s="141"/>
      <c r="I23" s="150"/>
      <c r="J23" s="141"/>
      <c r="K23" s="141"/>
      <c r="L23" s="145">
        <f>'電力量割振計算（予定）'!K31</f>
        <v>195400</v>
      </c>
      <c r="M23" s="144">
        <f>M22</f>
        <v>23.41</v>
      </c>
      <c r="N23" s="28">
        <f t="shared" si="10"/>
        <v>4574314</v>
      </c>
      <c r="O23" s="145">
        <f>'電力量割振計算（予定）'!N31</f>
        <v>230900</v>
      </c>
      <c r="P23" s="139">
        <f t="shared" si="9"/>
        <v>23.41</v>
      </c>
      <c r="Q23" s="28">
        <f t="shared" si="2"/>
        <v>5405369</v>
      </c>
      <c r="R23" s="161">
        <f t="shared" si="3"/>
        <v>9979683</v>
      </c>
      <c r="S23" s="165">
        <f t="shared" si="4"/>
        <v>12587883</v>
      </c>
    </row>
    <row r="24" spans="1:20" s="9" customFormat="1" ht="26.25" customHeight="1" thickBot="1" x14ac:dyDescent="0.25">
      <c r="A24" s="169" t="s">
        <v>131</v>
      </c>
      <c r="B24" s="153">
        <f t="shared" si="5"/>
        <v>1150</v>
      </c>
      <c r="C24" s="138">
        <f t="shared" si="6"/>
        <v>2268</v>
      </c>
      <c r="D24" s="54">
        <v>0.85</v>
      </c>
      <c r="E24" s="24">
        <f t="shared" si="0"/>
        <v>2608200</v>
      </c>
      <c r="F24" s="11"/>
      <c r="G24" s="142"/>
      <c r="H24" s="142"/>
      <c r="I24" s="151"/>
      <c r="J24" s="142"/>
      <c r="K24" s="142"/>
      <c r="L24" s="145">
        <f>'電力量割振計算（予定）'!K32</f>
        <v>273400</v>
      </c>
      <c r="M24" s="144">
        <f>M23</f>
        <v>23.41</v>
      </c>
      <c r="N24" s="28">
        <f t="shared" si="10"/>
        <v>6400294</v>
      </c>
      <c r="O24" s="145">
        <f>'電力量割振計算（予定）'!N32</f>
        <v>307800</v>
      </c>
      <c r="P24" s="139">
        <f t="shared" si="9"/>
        <v>23.41</v>
      </c>
      <c r="Q24" s="28">
        <f t="shared" si="2"/>
        <v>7205598</v>
      </c>
      <c r="R24" s="161">
        <f t="shared" si="3"/>
        <v>13605892</v>
      </c>
      <c r="S24" s="166">
        <f t="shared" si="4"/>
        <v>16214092</v>
      </c>
    </row>
    <row r="25" spans="1:20" s="9" customFormat="1" ht="26.25" customHeight="1" thickBot="1" x14ac:dyDescent="0.25">
      <c r="A25" s="12" t="s">
        <v>72</v>
      </c>
      <c r="B25" s="13"/>
      <c r="C25" s="25"/>
      <c r="D25" s="26"/>
      <c r="E25" s="27">
        <f>SUM(E13:E24)</f>
        <v>31298400</v>
      </c>
      <c r="F25" s="171">
        <f>SUM(F16:F18)</f>
        <v>180300</v>
      </c>
      <c r="G25" s="15"/>
      <c r="H25" s="14">
        <f>SUM(H13:H24)</f>
        <v>4220823</v>
      </c>
      <c r="I25" s="152">
        <f>SUM(I16:I18)</f>
        <v>661100</v>
      </c>
      <c r="J25" s="29"/>
      <c r="K25" s="14">
        <f>SUM(K13:K24)</f>
        <v>15476351</v>
      </c>
      <c r="L25" s="148">
        <f>SUM(L13:L15,L19:L24)</f>
        <v>2346900</v>
      </c>
      <c r="M25" s="15"/>
      <c r="N25" s="14">
        <f>SUM(N13:N24)</f>
        <v>54940929</v>
      </c>
      <c r="O25" s="146">
        <f>SUM(O13:O24)</f>
        <v>3523700</v>
      </c>
      <c r="P25" s="15"/>
      <c r="Q25" s="14">
        <f>SUM(Q13:Q24)</f>
        <v>82489817</v>
      </c>
      <c r="R25" s="162">
        <f>SUM(R13:R24)</f>
        <v>157127920</v>
      </c>
      <c r="S25" s="167">
        <f>SUM(S13:S24)</f>
        <v>188426320</v>
      </c>
      <c r="T25" s="154" t="s">
        <v>79</v>
      </c>
    </row>
    <row r="26" spans="1:20" ht="26.25" customHeight="1" thickBot="1" x14ac:dyDescent="0.25">
      <c r="A26" s="16"/>
      <c r="B26" s="17"/>
      <c r="C26" s="17"/>
      <c r="D26" s="17"/>
      <c r="E26" s="17"/>
      <c r="F26" s="18"/>
      <c r="G26" s="18"/>
      <c r="H26" s="19"/>
      <c r="I26" s="19"/>
      <c r="J26" s="20"/>
      <c r="K26" s="18"/>
      <c r="L26" s="19"/>
      <c r="M26" s="18"/>
      <c r="N26" s="18"/>
      <c r="O26" s="18"/>
      <c r="P26" s="18"/>
      <c r="Q26" s="18"/>
      <c r="R26" s="18"/>
      <c r="S26" s="18"/>
      <c r="T26" s="7"/>
    </row>
    <row r="27" spans="1:20" ht="26.25" customHeight="1" thickTop="1" thickBot="1" x14ac:dyDescent="0.25">
      <c r="A27" s="134" t="s">
        <v>11</v>
      </c>
      <c r="B27" s="33"/>
      <c r="C27" s="33"/>
      <c r="D27" s="33"/>
      <c r="E27" s="33"/>
      <c r="F27" s="21"/>
      <c r="G27" s="21"/>
      <c r="H27" s="22"/>
      <c r="I27" s="21"/>
      <c r="J27" s="21"/>
      <c r="K27" s="22"/>
      <c r="L27" s="21"/>
      <c r="M27" s="21"/>
      <c r="N27" s="22"/>
      <c r="P27" s="335" t="s">
        <v>75</v>
      </c>
      <c r="Q27" s="336"/>
      <c r="R27" s="155" t="s">
        <v>89</v>
      </c>
      <c r="S27" s="156">
        <f>ROUND(S25/110*100,0)</f>
        <v>171296655</v>
      </c>
      <c r="T27" s="7"/>
    </row>
    <row r="28" spans="1:20" ht="26.25" customHeight="1" thickTop="1" x14ac:dyDescent="0.2">
      <c r="A28" s="134" t="s">
        <v>12</v>
      </c>
      <c r="B28" s="33"/>
      <c r="C28" s="33"/>
      <c r="D28" s="33"/>
      <c r="E28" s="33"/>
      <c r="F28" s="23"/>
      <c r="G28" s="23"/>
      <c r="H28" s="23"/>
      <c r="I28" s="23"/>
      <c r="J28" s="23"/>
      <c r="K28" s="23"/>
      <c r="L28" s="23"/>
      <c r="M28" s="23"/>
      <c r="N28" s="23"/>
      <c r="O28" s="23"/>
      <c r="P28" s="23"/>
      <c r="Q28" s="23"/>
      <c r="R28" s="23"/>
      <c r="S28" s="23"/>
      <c r="T28" s="23"/>
    </row>
    <row r="29" spans="1:20" ht="26.25" customHeight="1" x14ac:dyDescent="0.2">
      <c r="A29" s="134" t="s">
        <v>13</v>
      </c>
      <c r="B29" s="33"/>
      <c r="C29" s="33"/>
      <c r="D29" s="33"/>
      <c r="E29" s="33"/>
      <c r="F29" s="23"/>
      <c r="G29" s="23"/>
      <c r="H29" s="23"/>
      <c r="I29" s="23"/>
      <c r="J29" s="23"/>
      <c r="K29" s="23"/>
      <c r="L29" s="23"/>
      <c r="M29" s="23"/>
      <c r="N29" s="23"/>
      <c r="O29" s="23"/>
      <c r="P29" s="23"/>
      <c r="Q29" s="23"/>
      <c r="R29" s="23"/>
      <c r="S29" s="23"/>
      <c r="T29" s="23"/>
    </row>
    <row r="30" spans="1:20" ht="26.25" customHeight="1" x14ac:dyDescent="0.2">
      <c r="A30" s="135" t="s">
        <v>107</v>
      </c>
      <c r="B30" s="35"/>
      <c r="C30" s="35"/>
      <c r="D30" s="35"/>
      <c r="E30" s="35"/>
      <c r="F30" s="23"/>
      <c r="G30" s="23"/>
      <c r="H30" s="23"/>
      <c r="I30" s="23"/>
      <c r="J30" s="23"/>
      <c r="K30" s="23"/>
      <c r="L30" s="23"/>
      <c r="M30" s="23"/>
      <c r="N30" s="23"/>
      <c r="O30" s="23"/>
      <c r="P30" s="23"/>
      <c r="Q30" s="23"/>
      <c r="R30" s="23"/>
      <c r="S30" s="23"/>
      <c r="T30" s="23"/>
    </row>
    <row r="31" spans="1:20" ht="26.25" customHeight="1" x14ac:dyDescent="0.2">
      <c r="A31" s="136" t="str">
        <f>"注５：入札金額算定においては，力率は"&amp;TEXT(D13,"#%")&amp;"とする。"</f>
        <v>注５：入札金額算定においては，力率は85%とする。</v>
      </c>
      <c r="B31" s="133"/>
      <c r="C31" s="133"/>
      <c r="D31" s="133"/>
      <c r="E31" s="133"/>
      <c r="F31" s="133"/>
      <c r="G31" s="133"/>
      <c r="H31" s="133"/>
      <c r="I31" s="133"/>
      <c r="J31" s="23"/>
      <c r="K31" s="23"/>
      <c r="L31" s="23"/>
      <c r="M31" s="23"/>
      <c r="N31" s="23"/>
      <c r="O31" s="23"/>
      <c r="P31" s="23"/>
      <c r="Q31" s="23"/>
      <c r="R31" s="23"/>
      <c r="S31" s="23"/>
      <c r="T31" s="23"/>
    </row>
    <row r="32" spans="1:20" ht="26.25" customHeight="1" x14ac:dyDescent="0.2">
      <c r="A32" s="134" t="s">
        <v>14</v>
      </c>
      <c r="B32" s="33"/>
      <c r="C32" s="33"/>
      <c r="D32" s="33"/>
      <c r="E32" s="33"/>
      <c r="F32" s="23"/>
      <c r="G32" s="23"/>
      <c r="H32" s="23"/>
      <c r="I32" s="23"/>
      <c r="J32" s="23"/>
      <c r="K32" s="23"/>
      <c r="L32" s="23"/>
      <c r="M32" s="23"/>
      <c r="N32" s="23"/>
      <c r="O32" s="23"/>
      <c r="P32" s="23"/>
      <c r="Q32" s="23"/>
      <c r="R32" s="23"/>
      <c r="S32" s="23"/>
      <c r="T32" s="23"/>
    </row>
    <row r="33" spans="1:20" ht="26.25" customHeight="1" x14ac:dyDescent="0.2">
      <c r="A33" s="137"/>
      <c r="B33" s="34"/>
      <c r="C33" s="34"/>
      <c r="D33" s="34"/>
      <c r="E33" s="34"/>
      <c r="F33" s="23"/>
      <c r="G33" s="23"/>
      <c r="H33" s="23"/>
      <c r="I33" s="23"/>
      <c r="J33" s="23"/>
      <c r="K33" s="23"/>
      <c r="L33" s="23"/>
      <c r="M33" s="23"/>
      <c r="N33" s="23"/>
      <c r="O33" s="23"/>
      <c r="P33" s="23"/>
      <c r="Q33" s="23"/>
      <c r="R33" s="23"/>
      <c r="S33" s="23"/>
      <c r="T33" s="23"/>
    </row>
    <row r="34" spans="1:20" ht="26.25" customHeight="1" x14ac:dyDescent="0.2">
      <c r="A34" s="137" t="s">
        <v>15</v>
      </c>
      <c r="B34" s="34"/>
      <c r="C34" s="34"/>
      <c r="D34" s="34"/>
      <c r="E34" s="34"/>
      <c r="F34" s="23"/>
      <c r="G34" s="23"/>
      <c r="H34" s="23"/>
      <c r="I34" s="23"/>
      <c r="J34" s="23"/>
      <c r="K34" s="23"/>
      <c r="L34" s="23"/>
      <c r="M34" s="23"/>
      <c r="N34" s="23"/>
      <c r="O34" s="23"/>
      <c r="P34" s="23"/>
      <c r="Q34" s="23"/>
      <c r="R34" s="23"/>
      <c r="S34" s="23"/>
      <c r="T34" s="23"/>
    </row>
    <row r="35" spans="1:20" ht="26.25" customHeight="1" x14ac:dyDescent="0.2">
      <c r="A35" s="23"/>
      <c r="B35" s="23"/>
      <c r="C35" s="23"/>
      <c r="D35" s="23"/>
      <c r="E35" s="23"/>
      <c r="F35" s="23"/>
      <c r="G35" s="23"/>
      <c r="H35" s="23"/>
      <c r="I35" s="23"/>
      <c r="J35" s="23"/>
      <c r="K35" s="23"/>
      <c r="L35" s="23"/>
      <c r="M35" s="23"/>
      <c r="N35" s="23"/>
      <c r="O35" s="23"/>
      <c r="P35" s="23"/>
      <c r="Q35" s="23"/>
      <c r="R35" s="23"/>
      <c r="S35" s="23"/>
      <c r="T35" s="23"/>
    </row>
    <row r="36" spans="1:20" ht="26.25" customHeight="1" x14ac:dyDescent="0.2">
      <c r="A36" s="23"/>
      <c r="B36" s="23"/>
      <c r="C36" s="23"/>
      <c r="D36" s="23"/>
      <c r="E36" s="23"/>
      <c r="F36" s="23"/>
      <c r="G36" s="23"/>
      <c r="H36" s="23"/>
      <c r="I36" s="23"/>
      <c r="J36" s="23"/>
      <c r="K36" s="23"/>
      <c r="L36" s="23"/>
      <c r="M36" s="23"/>
      <c r="N36" s="23"/>
      <c r="O36" s="23"/>
      <c r="P36" s="23"/>
      <c r="Q36" s="23"/>
      <c r="R36" s="23"/>
      <c r="S36" s="23"/>
      <c r="T36" s="23"/>
    </row>
    <row r="37" spans="1:20" ht="26.25" customHeight="1" x14ac:dyDescent="0.2">
      <c r="A37" s="23"/>
      <c r="B37" s="23"/>
      <c r="C37" s="23"/>
      <c r="D37" s="23"/>
      <c r="E37" s="23"/>
      <c r="F37" s="23"/>
      <c r="G37" s="23"/>
      <c r="H37" s="23"/>
      <c r="I37" s="23"/>
      <c r="J37" s="23"/>
      <c r="K37" s="23"/>
      <c r="L37" s="23"/>
      <c r="M37" s="23"/>
      <c r="N37" s="23"/>
      <c r="O37" s="23"/>
      <c r="P37" s="23"/>
      <c r="Q37" s="23"/>
      <c r="R37" s="23"/>
      <c r="S37" s="23"/>
      <c r="T37" s="23"/>
    </row>
    <row r="38" spans="1:20" ht="26.25" customHeight="1" x14ac:dyDescent="0.2">
      <c r="A38" s="23"/>
      <c r="B38" s="23"/>
      <c r="C38" s="23"/>
      <c r="D38" s="23"/>
      <c r="E38" s="23"/>
      <c r="F38" s="23"/>
      <c r="G38" s="23"/>
      <c r="H38" s="23"/>
      <c r="I38" s="23"/>
      <c r="J38" s="23"/>
      <c r="K38" s="23"/>
      <c r="L38" s="23"/>
      <c r="M38" s="23"/>
      <c r="N38" s="23"/>
      <c r="O38" s="23"/>
      <c r="P38" s="23"/>
      <c r="Q38" s="23"/>
      <c r="R38" s="23"/>
      <c r="S38" s="23"/>
      <c r="T38" s="23"/>
    </row>
    <row r="39" spans="1:20" ht="26.25" customHeight="1" x14ac:dyDescent="0.2">
      <c r="A39" s="23"/>
      <c r="B39" s="23"/>
      <c r="C39" s="23"/>
      <c r="D39" s="23"/>
      <c r="E39" s="23"/>
      <c r="F39" s="23"/>
      <c r="G39" s="23"/>
      <c r="H39" s="23"/>
      <c r="I39" s="23"/>
      <c r="J39" s="23"/>
      <c r="K39" s="23"/>
      <c r="L39" s="23"/>
      <c r="M39" s="23"/>
      <c r="N39" s="23"/>
      <c r="O39" s="23"/>
      <c r="P39" s="23"/>
      <c r="Q39" s="23"/>
      <c r="R39" s="23"/>
      <c r="S39" s="23"/>
      <c r="T39" s="23"/>
    </row>
    <row r="40" spans="1:20" ht="26.25" customHeight="1" x14ac:dyDescent="0.2">
      <c r="A40" s="23"/>
      <c r="B40" s="23"/>
      <c r="C40" s="23"/>
      <c r="D40" s="23"/>
      <c r="E40" s="23"/>
      <c r="F40" s="23"/>
      <c r="G40" s="23"/>
      <c r="H40" s="23"/>
      <c r="I40" s="23"/>
      <c r="J40" s="23"/>
      <c r="K40" s="23"/>
      <c r="L40" s="23"/>
      <c r="M40" s="23"/>
      <c r="N40" s="23"/>
      <c r="O40" s="23"/>
      <c r="P40" s="23"/>
      <c r="Q40" s="23"/>
      <c r="R40" s="23"/>
      <c r="S40" s="23"/>
      <c r="T40" s="23"/>
    </row>
    <row r="41" spans="1:20" ht="26.25" customHeight="1" x14ac:dyDescent="0.2">
      <c r="A41" s="23"/>
      <c r="B41" s="23"/>
      <c r="C41" s="23"/>
      <c r="D41" s="23"/>
      <c r="E41" s="23"/>
      <c r="F41" s="23"/>
      <c r="G41" s="23"/>
      <c r="H41" s="23"/>
      <c r="I41" s="23"/>
      <c r="J41" s="23"/>
      <c r="K41" s="23"/>
      <c r="L41" s="23"/>
      <c r="M41" s="23"/>
      <c r="N41" s="23"/>
      <c r="O41" s="23"/>
      <c r="P41" s="23"/>
      <c r="Q41" s="23"/>
      <c r="R41" s="23"/>
      <c r="S41" s="23"/>
      <c r="T41" s="23"/>
    </row>
    <row r="42" spans="1:20" ht="26.25" customHeight="1" x14ac:dyDescent="0.2">
      <c r="A42" s="23"/>
      <c r="B42" s="23"/>
      <c r="C42" s="23"/>
      <c r="D42" s="23"/>
      <c r="E42" s="23"/>
      <c r="F42" s="23"/>
      <c r="G42" s="23"/>
      <c r="H42" s="23"/>
      <c r="I42" s="23"/>
      <c r="J42" s="23"/>
      <c r="K42" s="23"/>
      <c r="L42" s="23"/>
      <c r="M42" s="23"/>
      <c r="N42" s="23"/>
      <c r="O42" s="23"/>
      <c r="P42" s="23"/>
      <c r="Q42" s="23"/>
      <c r="R42" s="23"/>
      <c r="S42" s="23"/>
      <c r="T42" s="23"/>
    </row>
    <row r="43" spans="1:20" ht="26.25" customHeight="1" x14ac:dyDescent="0.2">
      <c r="A43" s="23"/>
      <c r="B43" s="23"/>
      <c r="C43" s="23"/>
      <c r="D43" s="23"/>
      <c r="E43" s="23"/>
      <c r="F43" s="23"/>
      <c r="G43" s="23"/>
      <c r="H43" s="23"/>
      <c r="I43" s="23"/>
      <c r="J43" s="23"/>
      <c r="K43" s="23"/>
      <c r="L43" s="23"/>
      <c r="M43" s="23"/>
      <c r="N43" s="23"/>
      <c r="O43" s="23"/>
      <c r="P43" s="23"/>
      <c r="Q43" s="23"/>
      <c r="R43" s="23"/>
      <c r="S43" s="23"/>
      <c r="T43" s="23"/>
    </row>
    <row r="44" spans="1:20" ht="26.25" customHeight="1" x14ac:dyDescent="0.2">
      <c r="A44" s="23"/>
      <c r="B44" s="23"/>
      <c r="C44" s="23"/>
      <c r="D44" s="23"/>
      <c r="E44" s="23"/>
      <c r="F44" s="23"/>
      <c r="G44" s="23"/>
      <c r="H44" s="23"/>
      <c r="I44" s="23"/>
      <c r="J44" s="23"/>
      <c r="K44" s="23"/>
      <c r="L44" s="23"/>
      <c r="M44" s="23"/>
      <c r="N44" s="23"/>
      <c r="O44" s="23"/>
      <c r="P44" s="23"/>
      <c r="Q44" s="23"/>
      <c r="R44" s="23"/>
      <c r="S44" s="23"/>
      <c r="T44" s="23"/>
    </row>
    <row r="45" spans="1:20" ht="26.25" customHeight="1" x14ac:dyDescent="0.2">
      <c r="A45" s="23"/>
      <c r="B45" s="23"/>
      <c r="C45" s="23"/>
      <c r="D45" s="23"/>
      <c r="E45" s="23"/>
      <c r="F45" s="23"/>
      <c r="G45" s="23"/>
      <c r="H45" s="23"/>
      <c r="I45" s="23"/>
      <c r="J45" s="23"/>
      <c r="K45" s="23"/>
      <c r="L45" s="23"/>
      <c r="M45" s="23"/>
      <c r="N45" s="23"/>
      <c r="O45" s="23"/>
      <c r="P45" s="23"/>
      <c r="Q45" s="23"/>
      <c r="R45" s="23"/>
      <c r="S45" s="23"/>
      <c r="T45" s="23"/>
    </row>
    <row r="46" spans="1:20" ht="26.25" customHeight="1" x14ac:dyDescent="0.2">
      <c r="A46" s="23"/>
      <c r="B46" s="23"/>
      <c r="C46" s="23"/>
      <c r="D46" s="23"/>
      <c r="E46" s="23"/>
      <c r="F46" s="23"/>
      <c r="G46" s="23"/>
      <c r="H46" s="23"/>
      <c r="I46" s="23"/>
      <c r="J46" s="23"/>
      <c r="K46" s="23"/>
      <c r="L46" s="23"/>
      <c r="M46" s="23"/>
      <c r="N46" s="23"/>
      <c r="O46" s="23"/>
      <c r="P46" s="23"/>
      <c r="Q46" s="23"/>
      <c r="R46" s="23"/>
      <c r="S46" s="23"/>
      <c r="T46" s="23"/>
    </row>
    <row r="47" spans="1:20" ht="26.25" customHeight="1" x14ac:dyDescent="0.2">
      <c r="A47" s="23"/>
      <c r="B47" s="23"/>
      <c r="C47" s="23"/>
      <c r="D47" s="23"/>
      <c r="E47" s="23"/>
      <c r="F47" s="23"/>
      <c r="G47" s="23"/>
      <c r="H47" s="23"/>
      <c r="I47" s="23"/>
      <c r="J47" s="23"/>
      <c r="K47" s="23"/>
      <c r="L47" s="23"/>
      <c r="M47" s="23"/>
      <c r="N47" s="23"/>
      <c r="O47" s="23"/>
      <c r="P47" s="23"/>
      <c r="Q47" s="23"/>
      <c r="R47" s="23"/>
      <c r="S47" s="23"/>
      <c r="T47" s="23"/>
    </row>
    <row r="48" spans="1:20" ht="26.25" customHeight="1" x14ac:dyDescent="0.2">
      <c r="A48" s="23"/>
      <c r="B48" s="23"/>
      <c r="C48" s="23"/>
      <c r="D48" s="23"/>
      <c r="E48" s="23"/>
      <c r="F48" s="23"/>
      <c r="G48" s="23"/>
      <c r="H48" s="23"/>
      <c r="I48" s="23"/>
      <c r="J48" s="23"/>
      <c r="K48" s="23"/>
      <c r="L48" s="23"/>
      <c r="M48" s="23"/>
      <c r="N48" s="23"/>
      <c r="O48" s="23"/>
      <c r="P48" s="23"/>
      <c r="Q48" s="23"/>
      <c r="R48" s="23"/>
      <c r="S48" s="23"/>
      <c r="T48" s="23"/>
    </row>
    <row r="49" spans="1:20" ht="26.25" customHeight="1" x14ac:dyDescent="0.2">
      <c r="A49" s="23"/>
      <c r="B49" s="23"/>
      <c r="C49" s="23"/>
      <c r="D49" s="23"/>
      <c r="E49" s="23"/>
      <c r="F49" s="23"/>
      <c r="G49" s="23"/>
      <c r="H49" s="23"/>
      <c r="I49" s="23"/>
      <c r="J49" s="23"/>
      <c r="K49" s="23"/>
      <c r="L49" s="23"/>
      <c r="M49" s="23"/>
      <c r="N49" s="23"/>
      <c r="O49" s="23"/>
      <c r="P49" s="23"/>
      <c r="Q49" s="23"/>
      <c r="R49" s="23"/>
      <c r="S49" s="23"/>
      <c r="T49" s="23"/>
    </row>
    <row r="50" spans="1:20" ht="26.25" customHeight="1" x14ac:dyDescent="0.2">
      <c r="A50" s="23"/>
      <c r="B50" s="23"/>
      <c r="C50" s="23"/>
      <c r="D50" s="23"/>
      <c r="E50" s="23"/>
      <c r="F50" s="23"/>
      <c r="G50" s="23"/>
      <c r="H50" s="23"/>
      <c r="I50" s="23"/>
      <c r="J50" s="23"/>
      <c r="K50" s="23"/>
      <c r="L50" s="23"/>
      <c r="M50" s="23"/>
      <c r="N50" s="23"/>
      <c r="O50" s="23"/>
      <c r="P50" s="23"/>
      <c r="Q50" s="23"/>
      <c r="R50" s="23"/>
      <c r="S50" s="23"/>
      <c r="T50" s="23"/>
    </row>
    <row r="51" spans="1:20" ht="26.25" customHeight="1" x14ac:dyDescent="0.2">
      <c r="A51" s="23"/>
      <c r="B51" s="23"/>
      <c r="C51" s="23"/>
      <c r="D51" s="23"/>
      <c r="E51" s="23"/>
      <c r="F51" s="23"/>
      <c r="G51" s="23"/>
      <c r="H51" s="23"/>
      <c r="I51" s="23"/>
      <c r="J51" s="23"/>
      <c r="K51" s="23"/>
      <c r="L51" s="23"/>
      <c r="M51" s="23"/>
      <c r="N51" s="23"/>
      <c r="O51" s="23"/>
      <c r="P51" s="23"/>
      <c r="Q51" s="23"/>
      <c r="R51" s="23"/>
      <c r="S51" s="23"/>
      <c r="T51" s="23"/>
    </row>
    <row r="52" spans="1:20" ht="26.25" customHeight="1" x14ac:dyDescent="0.2">
      <c r="A52" s="23"/>
      <c r="B52" s="23"/>
      <c r="C52" s="23"/>
      <c r="D52" s="23"/>
      <c r="E52" s="23"/>
      <c r="F52" s="23"/>
      <c r="G52" s="23"/>
      <c r="H52" s="23"/>
      <c r="I52" s="23"/>
      <c r="J52" s="23"/>
      <c r="K52" s="23"/>
      <c r="L52" s="23"/>
      <c r="M52" s="23"/>
      <c r="N52" s="23"/>
      <c r="O52" s="23"/>
      <c r="P52" s="23"/>
      <c r="Q52" s="23"/>
      <c r="R52" s="23"/>
      <c r="S52" s="23"/>
      <c r="T52" s="23"/>
    </row>
    <row r="53" spans="1:20" ht="26.25" customHeight="1" x14ac:dyDescent="0.2">
      <c r="A53" s="23"/>
      <c r="B53" s="23"/>
      <c r="C53" s="23"/>
      <c r="D53" s="23"/>
      <c r="E53" s="23"/>
      <c r="F53" s="23"/>
      <c r="G53" s="23"/>
      <c r="H53" s="23"/>
      <c r="I53" s="23"/>
      <c r="J53" s="23"/>
      <c r="K53" s="23"/>
      <c r="L53" s="23"/>
      <c r="M53" s="23"/>
      <c r="N53" s="23"/>
      <c r="O53" s="23"/>
      <c r="P53" s="23"/>
      <c r="Q53" s="23"/>
      <c r="R53" s="23"/>
      <c r="S53" s="23"/>
      <c r="T53" s="23"/>
    </row>
    <row r="54" spans="1:20" ht="26.25" customHeight="1" x14ac:dyDescent="0.2">
      <c r="A54" s="23"/>
      <c r="B54" s="23"/>
      <c r="C54" s="23"/>
      <c r="D54" s="23"/>
      <c r="E54" s="23"/>
      <c r="F54" s="23"/>
      <c r="G54" s="23"/>
      <c r="H54" s="23"/>
      <c r="I54" s="23"/>
      <c r="J54" s="23"/>
      <c r="K54" s="23"/>
      <c r="L54" s="23"/>
      <c r="M54" s="23"/>
      <c r="N54" s="23"/>
      <c r="O54" s="23"/>
      <c r="P54" s="23"/>
      <c r="Q54" s="23"/>
      <c r="R54" s="23"/>
      <c r="S54" s="23"/>
      <c r="T54" s="23"/>
    </row>
    <row r="55" spans="1:20" ht="26.25" customHeight="1" x14ac:dyDescent="0.2">
      <c r="A55" s="23"/>
      <c r="B55" s="23"/>
      <c r="C55" s="23"/>
      <c r="D55" s="23"/>
      <c r="E55" s="23"/>
      <c r="F55" s="23"/>
      <c r="G55" s="23"/>
      <c r="H55" s="23"/>
      <c r="I55" s="23"/>
      <c r="J55" s="23"/>
      <c r="K55" s="23"/>
      <c r="L55" s="23"/>
      <c r="M55" s="23"/>
      <c r="N55" s="23"/>
      <c r="O55" s="23"/>
      <c r="P55" s="23"/>
      <c r="Q55" s="23"/>
      <c r="R55" s="23"/>
      <c r="S55" s="23"/>
      <c r="T55" s="23"/>
    </row>
    <row r="56" spans="1:20" ht="26.25" customHeight="1" x14ac:dyDescent="0.2">
      <c r="A56" s="23"/>
      <c r="B56" s="23"/>
      <c r="C56" s="23"/>
      <c r="D56" s="23"/>
      <c r="E56" s="23"/>
      <c r="F56" s="23"/>
      <c r="G56" s="23"/>
      <c r="H56" s="23"/>
      <c r="I56" s="23"/>
      <c r="J56" s="23"/>
      <c r="K56" s="23"/>
      <c r="L56" s="23"/>
      <c r="M56" s="23"/>
      <c r="N56" s="23"/>
      <c r="O56" s="23"/>
      <c r="P56" s="23"/>
      <c r="Q56" s="23"/>
      <c r="R56" s="23"/>
      <c r="S56" s="23"/>
      <c r="T56" s="23"/>
    </row>
    <row r="57" spans="1:20" ht="26.25" customHeight="1" x14ac:dyDescent="0.2">
      <c r="A57" s="23"/>
      <c r="B57" s="23"/>
      <c r="C57" s="23"/>
      <c r="D57" s="23"/>
      <c r="E57" s="23"/>
      <c r="F57" s="23"/>
      <c r="G57" s="23"/>
      <c r="H57" s="23"/>
      <c r="I57" s="23"/>
      <c r="J57" s="23"/>
      <c r="K57" s="23"/>
      <c r="L57" s="23"/>
      <c r="M57" s="23"/>
      <c r="N57" s="23"/>
      <c r="O57" s="23"/>
      <c r="P57" s="23"/>
      <c r="Q57" s="23"/>
      <c r="R57" s="23"/>
      <c r="S57" s="23"/>
      <c r="T57" s="23"/>
    </row>
    <row r="58" spans="1:20" ht="26.25" customHeight="1" x14ac:dyDescent="0.2">
      <c r="A58" s="23"/>
      <c r="B58" s="23"/>
      <c r="C58" s="23"/>
      <c r="D58" s="23"/>
      <c r="E58" s="23"/>
      <c r="F58" s="23"/>
      <c r="G58" s="23"/>
      <c r="H58" s="23"/>
      <c r="I58" s="23"/>
      <c r="J58" s="23"/>
      <c r="K58" s="23"/>
      <c r="L58" s="23"/>
      <c r="M58" s="23"/>
      <c r="N58" s="23"/>
      <c r="O58" s="23"/>
      <c r="P58" s="23"/>
      <c r="Q58" s="23"/>
      <c r="R58" s="23"/>
      <c r="S58" s="23"/>
      <c r="T58" s="23"/>
    </row>
    <row r="59" spans="1:20" ht="26.25" customHeight="1" x14ac:dyDescent="0.2">
      <c r="A59" s="23"/>
      <c r="B59" s="23"/>
      <c r="C59" s="23"/>
      <c r="D59" s="23"/>
      <c r="E59" s="23"/>
      <c r="F59" s="23"/>
      <c r="G59" s="23"/>
      <c r="H59" s="23"/>
      <c r="I59" s="23"/>
      <c r="J59" s="23"/>
      <c r="K59" s="23"/>
      <c r="L59" s="23"/>
      <c r="M59" s="23"/>
      <c r="N59" s="23"/>
      <c r="O59" s="23"/>
      <c r="P59" s="23"/>
      <c r="Q59" s="23"/>
      <c r="R59" s="23"/>
      <c r="S59" s="23"/>
      <c r="T59" s="23"/>
    </row>
    <row r="60" spans="1:20" ht="26.25" customHeight="1" x14ac:dyDescent="0.2">
      <c r="A60" s="23"/>
      <c r="B60" s="23"/>
      <c r="C60" s="23"/>
      <c r="D60" s="23"/>
      <c r="E60" s="23"/>
      <c r="F60" s="23"/>
      <c r="G60" s="23"/>
      <c r="H60" s="23"/>
      <c r="I60" s="23"/>
      <c r="J60" s="23"/>
      <c r="K60" s="23"/>
      <c r="L60" s="23"/>
      <c r="M60" s="23"/>
      <c r="N60" s="23"/>
      <c r="O60" s="23"/>
      <c r="P60" s="23"/>
      <c r="Q60" s="23"/>
      <c r="R60" s="23"/>
      <c r="S60" s="23"/>
      <c r="T60" s="23"/>
    </row>
    <row r="61" spans="1:20" ht="26.25" customHeight="1" x14ac:dyDescent="0.2">
      <c r="A61" s="23"/>
      <c r="B61" s="23"/>
      <c r="C61" s="23"/>
      <c r="D61" s="23"/>
      <c r="E61" s="23"/>
      <c r="F61" s="23"/>
      <c r="G61" s="23"/>
      <c r="H61" s="23"/>
      <c r="I61" s="23"/>
      <c r="J61" s="23"/>
      <c r="K61" s="23"/>
      <c r="L61" s="23"/>
      <c r="M61" s="23"/>
      <c r="N61" s="23"/>
      <c r="O61" s="23"/>
      <c r="P61" s="23"/>
      <c r="Q61" s="23"/>
      <c r="R61" s="23"/>
      <c r="S61" s="23"/>
      <c r="T61" s="23"/>
    </row>
    <row r="62" spans="1:20" ht="26.25" customHeight="1" x14ac:dyDescent="0.2">
      <c r="A62" s="23"/>
      <c r="B62" s="23"/>
      <c r="C62" s="23"/>
      <c r="D62" s="23"/>
      <c r="E62" s="23"/>
      <c r="F62" s="23"/>
      <c r="G62" s="23"/>
      <c r="H62" s="23"/>
      <c r="I62" s="23"/>
      <c r="J62" s="23"/>
      <c r="K62" s="23"/>
      <c r="L62" s="23"/>
      <c r="M62" s="23"/>
      <c r="N62" s="23"/>
      <c r="O62" s="23"/>
      <c r="P62" s="23"/>
      <c r="Q62" s="23"/>
      <c r="R62" s="23"/>
      <c r="S62" s="23"/>
      <c r="T62" s="23"/>
    </row>
    <row r="63" spans="1:20" ht="26.25" customHeight="1" x14ac:dyDescent="0.2">
      <c r="A63" s="23"/>
      <c r="B63" s="23"/>
      <c r="C63" s="23"/>
      <c r="D63" s="23"/>
      <c r="E63" s="23"/>
      <c r="F63" s="23"/>
      <c r="G63" s="23"/>
      <c r="H63" s="23"/>
      <c r="I63" s="23"/>
      <c r="J63" s="23"/>
      <c r="K63" s="23"/>
      <c r="L63" s="23"/>
      <c r="M63" s="23"/>
      <c r="N63" s="23"/>
      <c r="O63" s="23"/>
      <c r="P63" s="23"/>
      <c r="Q63" s="23"/>
      <c r="R63" s="23"/>
      <c r="S63" s="23"/>
      <c r="T63" s="23"/>
    </row>
    <row r="64" spans="1:20" ht="26.25" customHeight="1" x14ac:dyDescent="0.2">
      <c r="A64" s="23"/>
      <c r="B64" s="23"/>
      <c r="C64" s="23"/>
      <c r="D64" s="23"/>
      <c r="E64" s="23"/>
      <c r="F64" s="23"/>
      <c r="G64" s="23"/>
      <c r="H64" s="23"/>
      <c r="I64" s="23"/>
      <c r="J64" s="23"/>
      <c r="K64" s="23"/>
      <c r="L64" s="23"/>
      <c r="M64" s="23"/>
      <c r="N64" s="23"/>
      <c r="O64" s="23"/>
      <c r="P64" s="23"/>
      <c r="Q64" s="23"/>
      <c r="R64" s="23"/>
      <c r="S64" s="23"/>
      <c r="T64" s="23"/>
    </row>
    <row r="65" spans="1:20" ht="26.25" customHeight="1" x14ac:dyDescent="0.2">
      <c r="A65" s="23"/>
      <c r="B65" s="23"/>
      <c r="C65" s="23"/>
      <c r="D65" s="23"/>
      <c r="E65" s="23"/>
      <c r="F65" s="23"/>
      <c r="G65" s="23"/>
      <c r="H65" s="23"/>
      <c r="I65" s="23"/>
      <c r="J65" s="23"/>
      <c r="K65" s="23"/>
      <c r="L65" s="23"/>
      <c r="M65" s="23"/>
      <c r="N65" s="23"/>
      <c r="O65" s="23"/>
      <c r="P65" s="23"/>
      <c r="Q65" s="23"/>
      <c r="R65" s="23"/>
      <c r="S65" s="23"/>
      <c r="T65" s="23"/>
    </row>
    <row r="66" spans="1:20" ht="26.25" customHeight="1" x14ac:dyDescent="0.2">
      <c r="A66" s="23"/>
      <c r="B66" s="23"/>
      <c r="C66" s="23"/>
      <c r="D66" s="23"/>
      <c r="E66" s="23"/>
      <c r="F66" s="23"/>
      <c r="G66" s="23"/>
      <c r="H66" s="23"/>
      <c r="I66" s="23"/>
      <c r="J66" s="23"/>
      <c r="K66" s="23"/>
      <c r="L66" s="23"/>
      <c r="M66" s="23"/>
      <c r="N66" s="23"/>
      <c r="O66" s="23"/>
      <c r="P66" s="23"/>
      <c r="Q66" s="23"/>
      <c r="R66" s="23"/>
      <c r="S66" s="23"/>
      <c r="T66" s="23"/>
    </row>
    <row r="67" spans="1:20" ht="26.25" customHeight="1" x14ac:dyDescent="0.2">
      <c r="A67" s="23"/>
      <c r="B67" s="23"/>
      <c r="C67" s="23"/>
      <c r="D67" s="23"/>
      <c r="E67" s="23"/>
      <c r="F67" s="23"/>
      <c r="G67" s="23"/>
      <c r="H67" s="23"/>
      <c r="I67" s="23"/>
      <c r="J67" s="23"/>
      <c r="K67" s="23"/>
      <c r="L67" s="23"/>
      <c r="M67" s="23"/>
      <c r="N67" s="23"/>
      <c r="O67" s="23"/>
      <c r="P67" s="23"/>
      <c r="Q67" s="23"/>
      <c r="R67" s="23"/>
      <c r="S67" s="23"/>
      <c r="T67" s="23"/>
    </row>
    <row r="68" spans="1:20" ht="26.25" customHeight="1" x14ac:dyDescent="0.2">
      <c r="A68" s="23"/>
      <c r="B68" s="23"/>
      <c r="C68" s="23"/>
      <c r="D68" s="23"/>
      <c r="E68" s="23"/>
      <c r="F68" s="23"/>
      <c r="G68" s="23"/>
      <c r="H68" s="23"/>
      <c r="I68" s="23"/>
      <c r="J68" s="23"/>
      <c r="K68" s="23"/>
      <c r="L68" s="23"/>
      <c r="M68" s="23"/>
      <c r="N68" s="23"/>
      <c r="O68" s="23"/>
      <c r="P68" s="23"/>
      <c r="Q68" s="23"/>
      <c r="R68" s="23"/>
      <c r="S68" s="23"/>
      <c r="T68" s="23"/>
    </row>
    <row r="69" spans="1:20" ht="26.25" customHeight="1" x14ac:dyDescent="0.2">
      <c r="A69" s="23"/>
      <c r="B69" s="23"/>
      <c r="C69" s="23"/>
      <c r="D69" s="23"/>
      <c r="E69" s="23"/>
      <c r="F69" s="23"/>
      <c r="G69" s="23"/>
      <c r="H69" s="23"/>
      <c r="I69" s="23"/>
      <c r="J69" s="23"/>
      <c r="K69" s="23"/>
      <c r="L69" s="23"/>
      <c r="M69" s="23"/>
      <c r="N69" s="23"/>
      <c r="O69" s="23"/>
      <c r="P69" s="23"/>
      <c r="Q69" s="23"/>
      <c r="R69" s="23"/>
      <c r="S69" s="23"/>
      <c r="T69" s="23"/>
    </row>
    <row r="70" spans="1:20" ht="26.25" customHeight="1" x14ac:dyDescent="0.2">
      <c r="A70" s="23"/>
      <c r="B70" s="23"/>
      <c r="C70" s="23"/>
      <c r="D70" s="23"/>
      <c r="E70" s="23"/>
      <c r="F70" s="23"/>
      <c r="G70" s="23"/>
      <c r="H70" s="23"/>
      <c r="I70" s="23"/>
      <c r="J70" s="23"/>
      <c r="K70" s="23"/>
      <c r="L70" s="23"/>
      <c r="M70" s="23"/>
      <c r="N70" s="23"/>
      <c r="O70" s="23"/>
      <c r="P70" s="23"/>
      <c r="Q70" s="23"/>
      <c r="R70" s="23"/>
      <c r="S70" s="23"/>
      <c r="T70" s="23"/>
    </row>
    <row r="71" spans="1:20" ht="26.25" customHeight="1" x14ac:dyDescent="0.2">
      <c r="A71" s="23"/>
      <c r="B71" s="23"/>
      <c r="C71" s="23"/>
      <c r="D71" s="23"/>
      <c r="E71" s="23"/>
      <c r="F71" s="23"/>
      <c r="G71" s="23"/>
      <c r="H71" s="23"/>
      <c r="I71" s="23"/>
      <c r="J71" s="23"/>
      <c r="K71" s="23"/>
      <c r="L71" s="23"/>
      <c r="M71" s="23"/>
      <c r="N71" s="23"/>
      <c r="O71" s="23"/>
      <c r="P71" s="23"/>
      <c r="Q71" s="23"/>
      <c r="R71" s="23"/>
      <c r="S71" s="23"/>
      <c r="T71" s="23"/>
    </row>
    <row r="72" spans="1:20" ht="26.25" customHeight="1" x14ac:dyDescent="0.2">
      <c r="A72" s="23"/>
      <c r="B72" s="23"/>
      <c r="C72" s="23"/>
      <c r="D72" s="23"/>
      <c r="E72" s="23"/>
      <c r="F72" s="23"/>
      <c r="G72" s="23"/>
      <c r="H72" s="23"/>
      <c r="I72" s="23"/>
      <c r="J72" s="23"/>
      <c r="K72" s="23"/>
      <c r="L72" s="23"/>
      <c r="M72" s="23"/>
      <c r="N72" s="23"/>
      <c r="O72" s="23"/>
      <c r="P72" s="23"/>
      <c r="Q72" s="23"/>
      <c r="R72" s="23"/>
      <c r="S72" s="23"/>
      <c r="T72" s="23"/>
    </row>
    <row r="73" spans="1:20" ht="26.25" customHeight="1" x14ac:dyDescent="0.2">
      <c r="A73" s="23"/>
      <c r="B73" s="23"/>
      <c r="C73" s="23"/>
      <c r="D73" s="23"/>
      <c r="E73" s="23"/>
      <c r="F73" s="23"/>
      <c r="G73" s="23"/>
      <c r="H73" s="23"/>
      <c r="I73" s="23"/>
      <c r="J73" s="23"/>
      <c r="K73" s="23"/>
      <c r="L73" s="23"/>
      <c r="M73" s="23"/>
      <c r="N73" s="23"/>
      <c r="O73" s="23"/>
      <c r="P73" s="23"/>
      <c r="Q73" s="23"/>
      <c r="R73" s="23"/>
      <c r="S73" s="23"/>
      <c r="T73" s="23"/>
    </row>
    <row r="74" spans="1:20" ht="26.25" customHeight="1" x14ac:dyDescent="0.2">
      <c r="A74" s="23"/>
      <c r="B74" s="23"/>
      <c r="C74" s="23"/>
      <c r="D74" s="23"/>
      <c r="E74" s="23"/>
      <c r="F74" s="23"/>
      <c r="G74" s="23"/>
      <c r="H74" s="23"/>
      <c r="I74" s="23"/>
      <c r="J74" s="23"/>
      <c r="K74" s="23"/>
      <c r="L74" s="23"/>
      <c r="M74" s="23"/>
      <c r="N74" s="23"/>
      <c r="O74" s="23"/>
      <c r="P74" s="23"/>
      <c r="Q74" s="23"/>
      <c r="R74" s="23"/>
      <c r="S74" s="23"/>
      <c r="T74" s="23"/>
    </row>
    <row r="75" spans="1:20" ht="26.25" customHeight="1" x14ac:dyDescent="0.2">
      <c r="A75" s="23"/>
      <c r="B75" s="23"/>
      <c r="C75" s="23"/>
      <c r="D75" s="23"/>
      <c r="E75" s="23"/>
      <c r="F75" s="23"/>
      <c r="G75" s="23"/>
      <c r="H75" s="23"/>
      <c r="I75" s="23"/>
      <c r="J75" s="23"/>
      <c r="K75" s="23"/>
      <c r="L75" s="23"/>
      <c r="M75" s="23"/>
      <c r="N75" s="23"/>
      <c r="O75" s="23"/>
      <c r="P75" s="23"/>
      <c r="Q75" s="23"/>
      <c r="R75" s="23"/>
      <c r="S75" s="23"/>
      <c r="T75" s="23"/>
    </row>
    <row r="76" spans="1:20" ht="26.25" customHeight="1" x14ac:dyDescent="0.2">
      <c r="A76" s="23"/>
      <c r="B76" s="23"/>
      <c r="C76" s="23"/>
      <c r="D76" s="23"/>
      <c r="E76" s="23"/>
      <c r="F76" s="23"/>
      <c r="G76" s="23"/>
      <c r="H76" s="23"/>
      <c r="I76" s="23"/>
      <c r="J76" s="23"/>
      <c r="K76" s="23"/>
      <c r="L76" s="23"/>
      <c r="M76" s="23"/>
      <c r="N76" s="23"/>
      <c r="O76" s="23"/>
      <c r="P76" s="23"/>
      <c r="Q76" s="23"/>
      <c r="R76" s="23"/>
      <c r="S76" s="23"/>
      <c r="T76" s="23"/>
    </row>
    <row r="77" spans="1:20" ht="26.25" customHeight="1" x14ac:dyDescent="0.2">
      <c r="A77" s="23"/>
      <c r="B77" s="23"/>
      <c r="C77" s="23"/>
      <c r="D77" s="23"/>
      <c r="E77" s="23"/>
      <c r="F77" s="23"/>
      <c r="G77" s="23"/>
      <c r="H77" s="23"/>
      <c r="I77" s="23"/>
      <c r="J77" s="23"/>
      <c r="K77" s="23"/>
      <c r="L77" s="23"/>
      <c r="M77" s="23"/>
      <c r="N77" s="23"/>
      <c r="O77" s="23"/>
      <c r="P77" s="23"/>
      <c r="Q77" s="23"/>
      <c r="R77" s="23"/>
      <c r="S77" s="23"/>
      <c r="T77" s="23"/>
    </row>
    <row r="78" spans="1:20" ht="26.25" customHeight="1" x14ac:dyDescent="0.2">
      <c r="A78" s="23"/>
      <c r="B78" s="23"/>
      <c r="C78" s="23"/>
      <c r="D78" s="23"/>
      <c r="E78" s="23"/>
      <c r="F78" s="23"/>
      <c r="G78" s="23"/>
      <c r="H78" s="23"/>
      <c r="I78" s="23"/>
      <c r="J78" s="23"/>
      <c r="K78" s="23"/>
      <c r="L78" s="23"/>
      <c r="M78" s="23"/>
      <c r="N78" s="23"/>
      <c r="O78" s="23"/>
      <c r="P78" s="23"/>
      <c r="Q78" s="23"/>
      <c r="R78" s="23"/>
      <c r="S78" s="23"/>
      <c r="T78" s="23"/>
    </row>
    <row r="79" spans="1:20" ht="26.25" customHeight="1" x14ac:dyDescent="0.2">
      <c r="A79" s="23"/>
      <c r="B79" s="23"/>
      <c r="C79" s="23"/>
      <c r="D79" s="23"/>
      <c r="E79" s="23"/>
      <c r="F79" s="23"/>
      <c r="G79" s="23"/>
      <c r="H79" s="23"/>
      <c r="I79" s="23"/>
      <c r="J79" s="23"/>
      <c r="K79" s="23"/>
      <c r="L79" s="23"/>
      <c r="M79" s="23"/>
      <c r="N79" s="23"/>
      <c r="O79" s="23"/>
      <c r="P79" s="23"/>
      <c r="Q79" s="23"/>
      <c r="R79" s="23"/>
      <c r="S79" s="23"/>
      <c r="T79" s="23"/>
    </row>
    <row r="80" spans="1:20" ht="26.25" customHeight="1" x14ac:dyDescent="0.2">
      <c r="A80" s="23"/>
      <c r="B80" s="23"/>
      <c r="C80" s="23"/>
      <c r="D80" s="23"/>
      <c r="E80" s="23"/>
      <c r="F80" s="23"/>
      <c r="G80" s="23"/>
      <c r="H80" s="23"/>
      <c r="I80" s="23"/>
      <c r="J80" s="23"/>
      <c r="K80" s="23"/>
      <c r="L80" s="23"/>
      <c r="M80" s="23"/>
      <c r="N80" s="23"/>
      <c r="O80" s="23"/>
      <c r="P80" s="23"/>
      <c r="Q80" s="23"/>
      <c r="R80" s="23"/>
      <c r="S80" s="23"/>
      <c r="T80" s="23"/>
    </row>
    <row r="81" spans="1:20" ht="26.25" customHeight="1" x14ac:dyDescent="0.2">
      <c r="A81" s="23"/>
      <c r="B81" s="23"/>
      <c r="C81" s="23"/>
      <c r="D81" s="23"/>
      <c r="E81" s="23"/>
      <c r="F81" s="23"/>
      <c r="G81" s="23"/>
      <c r="H81" s="23"/>
      <c r="I81" s="23"/>
      <c r="J81" s="23"/>
      <c r="K81" s="23"/>
      <c r="L81" s="23"/>
      <c r="M81" s="23"/>
      <c r="N81" s="23"/>
      <c r="O81" s="23"/>
      <c r="P81" s="23"/>
      <c r="Q81" s="23"/>
      <c r="R81" s="23"/>
      <c r="S81" s="23"/>
      <c r="T81" s="23"/>
    </row>
    <row r="82" spans="1:20" ht="26.25" customHeight="1" x14ac:dyDescent="0.2">
      <c r="A82" s="23"/>
      <c r="B82" s="23"/>
      <c r="C82" s="23"/>
      <c r="D82" s="23"/>
      <c r="E82" s="23"/>
      <c r="F82" s="23"/>
      <c r="G82" s="23"/>
      <c r="H82" s="23"/>
      <c r="I82" s="23"/>
      <c r="J82" s="23"/>
      <c r="K82" s="23"/>
      <c r="L82" s="23"/>
      <c r="M82" s="23"/>
      <c r="N82" s="23"/>
      <c r="O82" s="23"/>
      <c r="P82" s="23"/>
      <c r="Q82" s="23"/>
      <c r="R82" s="23"/>
      <c r="S82" s="23"/>
      <c r="T82" s="23"/>
    </row>
    <row r="83" spans="1:20" ht="26.25" customHeight="1" x14ac:dyDescent="0.2">
      <c r="A83" s="23"/>
      <c r="B83" s="23"/>
      <c r="C83" s="23"/>
      <c r="D83" s="23"/>
      <c r="E83" s="23"/>
      <c r="F83" s="23"/>
      <c r="G83" s="23"/>
      <c r="H83" s="23"/>
      <c r="I83" s="23"/>
      <c r="J83" s="23"/>
      <c r="K83" s="23"/>
      <c r="L83" s="23"/>
      <c r="M83" s="23"/>
      <c r="N83" s="23"/>
      <c r="O83" s="23"/>
      <c r="P83" s="23"/>
      <c r="Q83" s="23"/>
      <c r="R83" s="23"/>
      <c r="S83" s="23"/>
      <c r="T83" s="23"/>
    </row>
    <row r="84" spans="1:20" ht="26.25" customHeight="1" x14ac:dyDescent="0.2">
      <c r="A84" s="23"/>
      <c r="B84" s="23"/>
      <c r="C84" s="23"/>
      <c r="D84" s="23"/>
      <c r="E84" s="23"/>
      <c r="F84" s="23"/>
      <c r="G84" s="23"/>
      <c r="H84" s="23"/>
      <c r="I84" s="23"/>
      <c r="J84" s="23"/>
      <c r="K84" s="23"/>
      <c r="L84" s="23"/>
      <c r="M84" s="23"/>
      <c r="N84" s="23"/>
      <c r="O84" s="23"/>
      <c r="P84" s="23"/>
      <c r="Q84" s="23"/>
      <c r="R84" s="23"/>
      <c r="S84" s="23"/>
      <c r="T84" s="23"/>
    </row>
    <row r="85" spans="1:20" ht="26.25" customHeight="1" x14ac:dyDescent="0.2">
      <c r="A85" s="23"/>
      <c r="B85" s="23"/>
      <c r="C85" s="23"/>
      <c r="D85" s="23"/>
      <c r="E85" s="23"/>
      <c r="F85" s="23"/>
      <c r="G85" s="23"/>
      <c r="H85" s="23"/>
      <c r="I85" s="23"/>
      <c r="J85" s="23"/>
      <c r="K85" s="23"/>
      <c r="L85" s="23"/>
      <c r="M85" s="23"/>
      <c r="N85" s="23"/>
      <c r="O85" s="23"/>
      <c r="P85" s="23"/>
      <c r="Q85" s="23"/>
      <c r="R85" s="23"/>
      <c r="S85" s="23"/>
      <c r="T85" s="23"/>
    </row>
    <row r="86" spans="1:20" ht="26.25" customHeight="1" x14ac:dyDescent="0.2">
      <c r="A86" s="23"/>
      <c r="B86" s="23"/>
      <c r="C86" s="23"/>
      <c r="D86" s="23"/>
      <c r="E86" s="23"/>
      <c r="F86" s="23"/>
      <c r="G86" s="23"/>
      <c r="H86" s="23"/>
      <c r="I86" s="23"/>
      <c r="J86" s="23"/>
      <c r="K86" s="23"/>
      <c r="L86" s="23"/>
      <c r="M86" s="23"/>
      <c r="N86" s="23"/>
      <c r="O86" s="23"/>
      <c r="P86" s="23"/>
      <c r="Q86" s="23"/>
      <c r="R86" s="23"/>
      <c r="S86" s="23"/>
      <c r="T86" s="23"/>
    </row>
    <row r="87" spans="1:20" ht="26.25" customHeight="1" x14ac:dyDescent="0.2">
      <c r="A87" s="23"/>
      <c r="B87" s="23"/>
      <c r="C87" s="23"/>
      <c r="D87" s="23"/>
      <c r="E87" s="23"/>
      <c r="F87" s="23"/>
      <c r="G87" s="23"/>
      <c r="H87" s="23"/>
      <c r="I87" s="23"/>
      <c r="J87" s="23"/>
      <c r="K87" s="23"/>
      <c r="L87" s="23"/>
      <c r="M87" s="23"/>
      <c r="N87" s="23"/>
      <c r="O87" s="23"/>
      <c r="P87" s="23"/>
      <c r="Q87" s="23"/>
      <c r="R87" s="23"/>
      <c r="S87" s="23"/>
      <c r="T87" s="23"/>
    </row>
    <row r="88" spans="1:20" ht="26.25" customHeight="1" x14ac:dyDescent="0.2">
      <c r="A88" s="23"/>
      <c r="B88" s="23"/>
      <c r="C88" s="23"/>
      <c r="D88" s="23"/>
      <c r="E88" s="23"/>
      <c r="F88" s="23"/>
      <c r="G88" s="23"/>
      <c r="H88" s="23"/>
      <c r="I88" s="23"/>
      <c r="J88" s="23"/>
      <c r="K88" s="23"/>
      <c r="L88" s="23"/>
      <c r="M88" s="23"/>
      <c r="N88" s="23"/>
      <c r="O88" s="23"/>
      <c r="P88" s="23"/>
      <c r="Q88" s="23"/>
      <c r="R88" s="23"/>
      <c r="S88" s="23"/>
      <c r="T88" s="23"/>
    </row>
    <row r="89" spans="1:20" ht="26.25" customHeight="1" x14ac:dyDescent="0.2">
      <c r="A89" s="23"/>
      <c r="B89" s="23"/>
      <c r="C89" s="23"/>
      <c r="D89" s="23"/>
      <c r="E89" s="23"/>
      <c r="F89" s="23"/>
      <c r="G89" s="23"/>
      <c r="H89" s="23"/>
      <c r="I89" s="23"/>
      <c r="J89" s="23"/>
      <c r="K89" s="23"/>
      <c r="L89" s="23"/>
      <c r="M89" s="23"/>
      <c r="N89" s="23"/>
      <c r="O89" s="23"/>
      <c r="P89" s="23"/>
      <c r="Q89" s="23"/>
      <c r="R89" s="23"/>
      <c r="S89" s="23"/>
      <c r="T89" s="23"/>
    </row>
    <row r="90" spans="1:20" ht="26.25" customHeight="1" x14ac:dyDescent="0.2">
      <c r="A90" s="23"/>
      <c r="B90" s="23"/>
      <c r="C90" s="23"/>
      <c r="D90" s="23"/>
      <c r="E90" s="23"/>
      <c r="F90" s="23"/>
      <c r="G90" s="23"/>
      <c r="H90" s="23"/>
      <c r="I90" s="23"/>
      <c r="J90" s="23"/>
      <c r="K90" s="23"/>
      <c r="L90" s="23"/>
      <c r="M90" s="23"/>
      <c r="N90" s="23"/>
      <c r="O90" s="23"/>
      <c r="P90" s="23"/>
      <c r="Q90" s="23"/>
      <c r="R90" s="23"/>
      <c r="S90" s="23"/>
      <c r="T90" s="23"/>
    </row>
    <row r="91" spans="1:20" ht="26.25" customHeight="1" x14ac:dyDescent="0.2">
      <c r="A91" s="23"/>
      <c r="B91" s="23"/>
      <c r="C91" s="23"/>
      <c r="D91" s="23"/>
      <c r="E91" s="23"/>
      <c r="F91" s="23"/>
      <c r="G91" s="23"/>
      <c r="H91" s="23"/>
      <c r="I91" s="23"/>
      <c r="J91" s="23"/>
      <c r="K91" s="23"/>
      <c r="L91" s="23"/>
      <c r="M91" s="23"/>
      <c r="N91" s="23"/>
      <c r="O91" s="23"/>
      <c r="P91" s="23"/>
      <c r="Q91" s="23"/>
      <c r="R91" s="23"/>
      <c r="S91" s="23"/>
      <c r="T91" s="23"/>
    </row>
    <row r="92" spans="1:20" ht="26.25" customHeight="1" x14ac:dyDescent="0.2">
      <c r="A92" s="23"/>
      <c r="B92" s="23"/>
      <c r="C92" s="23"/>
      <c r="D92" s="23"/>
      <c r="E92" s="23"/>
      <c r="F92" s="23"/>
      <c r="G92" s="23"/>
      <c r="H92" s="23"/>
      <c r="I92" s="23"/>
      <c r="J92" s="23"/>
      <c r="K92" s="23"/>
      <c r="L92" s="23"/>
      <c r="M92" s="23"/>
      <c r="N92" s="23"/>
      <c r="O92" s="23"/>
      <c r="P92" s="23"/>
      <c r="Q92" s="23"/>
      <c r="R92" s="23"/>
      <c r="S92" s="23"/>
      <c r="T92" s="23"/>
    </row>
    <row r="93" spans="1:20" ht="26.25" customHeight="1" x14ac:dyDescent="0.2">
      <c r="A93" s="23"/>
      <c r="B93" s="23"/>
      <c r="C93" s="23"/>
      <c r="D93" s="23"/>
      <c r="E93" s="23"/>
      <c r="F93" s="23"/>
      <c r="G93" s="23"/>
      <c r="H93" s="23"/>
      <c r="I93" s="23"/>
      <c r="J93" s="23"/>
      <c r="K93" s="23"/>
      <c r="L93" s="23"/>
      <c r="M93" s="23"/>
      <c r="N93" s="23"/>
      <c r="O93" s="23"/>
      <c r="P93" s="23"/>
      <c r="Q93" s="23"/>
      <c r="R93" s="23"/>
      <c r="S93" s="23"/>
      <c r="T93" s="23"/>
    </row>
    <row r="94" spans="1:20" ht="26.25" customHeight="1" x14ac:dyDescent="0.2">
      <c r="A94" s="23"/>
      <c r="B94" s="23"/>
      <c r="C94" s="23"/>
      <c r="D94" s="23"/>
      <c r="E94" s="23"/>
      <c r="F94" s="23"/>
      <c r="G94" s="23"/>
      <c r="H94" s="23"/>
      <c r="I94" s="23"/>
      <c r="J94" s="23"/>
      <c r="K94" s="23"/>
      <c r="L94" s="23"/>
      <c r="M94" s="23"/>
      <c r="N94" s="23"/>
      <c r="O94" s="23"/>
      <c r="P94" s="23"/>
      <c r="Q94" s="23"/>
      <c r="R94" s="23"/>
      <c r="S94" s="23"/>
      <c r="T94" s="23"/>
    </row>
    <row r="95" spans="1:20" ht="26.25" customHeight="1" x14ac:dyDescent="0.2">
      <c r="A95" s="23"/>
      <c r="B95" s="23"/>
      <c r="C95" s="23"/>
      <c r="D95" s="23"/>
      <c r="E95" s="23"/>
      <c r="F95" s="23"/>
      <c r="G95" s="23"/>
      <c r="H95" s="23"/>
      <c r="I95" s="23"/>
      <c r="J95" s="23"/>
      <c r="K95" s="23"/>
      <c r="L95" s="23"/>
      <c r="M95" s="23"/>
      <c r="N95" s="23"/>
      <c r="O95" s="23"/>
      <c r="P95" s="23"/>
      <c r="Q95" s="23"/>
      <c r="R95" s="23"/>
      <c r="S95" s="23"/>
      <c r="T95" s="23"/>
    </row>
    <row r="96" spans="1:20" ht="26.25" customHeight="1" x14ac:dyDescent="0.2">
      <c r="A96" s="23"/>
      <c r="B96" s="23"/>
      <c r="C96" s="23"/>
      <c r="D96" s="23"/>
      <c r="E96" s="23"/>
      <c r="F96" s="23"/>
      <c r="G96" s="23"/>
      <c r="H96" s="23"/>
      <c r="I96" s="23"/>
      <c r="J96" s="23"/>
      <c r="K96" s="23"/>
      <c r="L96" s="23"/>
      <c r="M96" s="23"/>
      <c r="N96" s="23"/>
      <c r="O96" s="23"/>
      <c r="P96" s="23"/>
      <c r="Q96" s="23"/>
      <c r="R96" s="23"/>
      <c r="S96" s="23"/>
      <c r="T96" s="23"/>
    </row>
    <row r="97" spans="1:20" ht="26.25" customHeight="1" x14ac:dyDescent="0.2">
      <c r="A97" s="23"/>
      <c r="B97" s="23"/>
      <c r="C97" s="23"/>
      <c r="D97" s="23"/>
      <c r="E97" s="23"/>
      <c r="F97" s="23"/>
      <c r="G97" s="23"/>
      <c r="H97" s="23"/>
      <c r="I97" s="23"/>
      <c r="J97" s="23"/>
      <c r="K97" s="23"/>
      <c r="L97" s="23"/>
      <c r="M97" s="23"/>
      <c r="N97" s="23"/>
      <c r="O97" s="23"/>
      <c r="P97" s="23"/>
      <c r="Q97" s="23"/>
      <c r="R97" s="23"/>
      <c r="S97" s="23"/>
      <c r="T97" s="23"/>
    </row>
    <row r="98" spans="1:20" ht="26.25" customHeight="1" x14ac:dyDescent="0.2">
      <c r="A98" s="23"/>
      <c r="B98" s="23"/>
      <c r="C98" s="23"/>
      <c r="D98" s="23"/>
      <c r="E98" s="23"/>
      <c r="F98" s="23"/>
      <c r="G98" s="23"/>
      <c r="H98" s="23"/>
      <c r="I98" s="23"/>
      <c r="J98" s="23"/>
      <c r="K98" s="23"/>
      <c r="L98" s="23"/>
      <c r="M98" s="23"/>
      <c r="N98" s="23"/>
      <c r="O98" s="23"/>
      <c r="P98" s="23"/>
      <c r="Q98" s="23"/>
      <c r="R98" s="23"/>
      <c r="S98" s="23"/>
      <c r="T98" s="23"/>
    </row>
    <row r="99" spans="1:20" ht="26.25" customHeight="1" x14ac:dyDescent="0.2">
      <c r="A99" s="23"/>
      <c r="B99" s="23"/>
      <c r="C99" s="23"/>
      <c r="D99" s="23"/>
      <c r="E99" s="23"/>
      <c r="F99" s="23"/>
      <c r="G99" s="23"/>
      <c r="H99" s="23"/>
      <c r="I99" s="23"/>
      <c r="J99" s="23"/>
      <c r="K99" s="23"/>
      <c r="L99" s="23"/>
      <c r="M99" s="23"/>
      <c r="N99" s="23"/>
      <c r="O99" s="23"/>
      <c r="P99" s="23"/>
      <c r="Q99" s="23"/>
      <c r="R99" s="23"/>
      <c r="S99" s="23"/>
      <c r="T99" s="23"/>
    </row>
    <row r="100" spans="1:20" ht="26.25" customHeight="1" x14ac:dyDescent="0.2">
      <c r="A100" s="23"/>
      <c r="B100" s="23"/>
      <c r="C100" s="23"/>
      <c r="D100" s="23"/>
      <c r="E100" s="23"/>
      <c r="F100" s="23"/>
      <c r="G100" s="23"/>
      <c r="H100" s="23"/>
      <c r="I100" s="23"/>
      <c r="J100" s="23"/>
      <c r="K100" s="23"/>
      <c r="L100" s="23"/>
      <c r="M100" s="23"/>
      <c r="N100" s="23"/>
      <c r="O100" s="23"/>
      <c r="P100" s="23"/>
      <c r="Q100" s="23"/>
      <c r="R100" s="23"/>
      <c r="S100" s="23"/>
      <c r="T100" s="23"/>
    </row>
    <row r="101" spans="1:20" ht="26.25" customHeight="1" x14ac:dyDescent="0.2">
      <c r="A101" s="23"/>
      <c r="B101" s="23"/>
      <c r="C101" s="23"/>
      <c r="D101" s="23"/>
      <c r="E101" s="23"/>
      <c r="F101" s="23"/>
      <c r="G101" s="23"/>
      <c r="H101" s="23"/>
      <c r="I101" s="23"/>
      <c r="J101" s="23"/>
      <c r="K101" s="23"/>
      <c r="L101" s="23"/>
      <c r="M101" s="23"/>
      <c r="N101" s="23"/>
      <c r="O101" s="23"/>
      <c r="P101" s="23"/>
      <c r="Q101" s="23"/>
      <c r="R101" s="23"/>
      <c r="S101" s="23"/>
      <c r="T101" s="23"/>
    </row>
    <row r="102" spans="1:20" ht="26.25" customHeight="1" x14ac:dyDescent="0.2">
      <c r="A102" s="23"/>
      <c r="B102" s="23"/>
      <c r="C102" s="23"/>
      <c r="D102" s="23"/>
      <c r="E102" s="23"/>
      <c r="F102" s="23"/>
      <c r="G102" s="23"/>
      <c r="H102" s="23"/>
      <c r="I102" s="23"/>
      <c r="J102" s="23"/>
      <c r="K102" s="23"/>
      <c r="L102" s="23"/>
      <c r="M102" s="23"/>
      <c r="N102" s="23"/>
      <c r="O102" s="23"/>
      <c r="P102" s="23"/>
      <c r="Q102" s="23"/>
      <c r="R102" s="23"/>
      <c r="S102" s="23"/>
      <c r="T102" s="23"/>
    </row>
    <row r="103" spans="1:20" ht="26.25" customHeight="1" x14ac:dyDescent="0.2">
      <c r="A103" s="23"/>
      <c r="B103" s="23"/>
      <c r="C103" s="23"/>
      <c r="D103" s="23"/>
      <c r="E103" s="23"/>
      <c r="F103" s="23"/>
      <c r="G103" s="23"/>
      <c r="H103" s="23"/>
      <c r="I103" s="23"/>
      <c r="J103" s="23"/>
      <c r="K103" s="23"/>
      <c r="L103" s="23"/>
      <c r="M103" s="23"/>
      <c r="N103" s="23"/>
      <c r="O103" s="23"/>
      <c r="P103" s="23"/>
      <c r="Q103" s="23"/>
      <c r="R103" s="23"/>
      <c r="S103" s="23"/>
      <c r="T103" s="23"/>
    </row>
    <row r="104" spans="1:20" ht="26.25" customHeight="1" x14ac:dyDescent="0.2">
      <c r="A104" s="23"/>
      <c r="B104" s="23"/>
      <c r="C104" s="23"/>
      <c r="D104" s="23"/>
      <c r="E104" s="23"/>
      <c r="F104" s="23"/>
      <c r="G104" s="23"/>
      <c r="H104" s="23"/>
      <c r="I104" s="23"/>
      <c r="J104" s="23"/>
      <c r="K104" s="23"/>
      <c r="L104" s="23"/>
      <c r="M104" s="23"/>
      <c r="N104" s="23"/>
      <c r="O104" s="23"/>
      <c r="P104" s="23"/>
      <c r="Q104" s="23"/>
      <c r="R104" s="23"/>
      <c r="S104" s="23"/>
      <c r="T104" s="23"/>
    </row>
    <row r="105" spans="1:20" ht="26.25" customHeight="1" x14ac:dyDescent="0.2">
      <c r="A105" s="23"/>
      <c r="B105" s="23"/>
      <c r="C105" s="23"/>
      <c r="D105" s="23"/>
      <c r="E105" s="23"/>
      <c r="F105" s="23"/>
      <c r="G105" s="23"/>
      <c r="H105" s="23"/>
      <c r="I105" s="23"/>
      <c r="J105" s="23"/>
      <c r="K105" s="23"/>
      <c r="L105" s="23"/>
      <c r="M105" s="23"/>
      <c r="N105" s="23"/>
      <c r="O105" s="23"/>
      <c r="P105" s="23"/>
      <c r="Q105" s="23"/>
      <c r="R105" s="23"/>
      <c r="S105" s="23"/>
      <c r="T105" s="23"/>
    </row>
    <row r="106" spans="1:20" ht="26.25" customHeight="1" x14ac:dyDescent="0.2">
      <c r="A106" s="23"/>
      <c r="B106" s="23"/>
      <c r="C106" s="23"/>
      <c r="D106" s="23"/>
      <c r="E106" s="23"/>
      <c r="F106" s="23"/>
      <c r="G106" s="23"/>
      <c r="H106" s="23"/>
      <c r="I106" s="23"/>
      <c r="J106" s="23"/>
      <c r="K106" s="23"/>
      <c r="L106" s="23"/>
      <c r="M106" s="23"/>
      <c r="N106" s="23"/>
      <c r="O106" s="23"/>
      <c r="P106" s="23"/>
      <c r="Q106" s="23"/>
      <c r="R106" s="23"/>
      <c r="S106" s="23"/>
      <c r="T106" s="23"/>
    </row>
    <row r="107" spans="1:20" ht="26.25" customHeight="1" x14ac:dyDescent="0.2">
      <c r="A107" s="23"/>
      <c r="B107" s="23"/>
      <c r="C107" s="23"/>
      <c r="D107" s="23"/>
      <c r="E107" s="23"/>
      <c r="F107" s="23"/>
      <c r="G107" s="23"/>
      <c r="H107" s="23"/>
      <c r="I107" s="23"/>
      <c r="J107" s="23"/>
      <c r="K107" s="23"/>
      <c r="L107" s="23"/>
      <c r="M107" s="23"/>
      <c r="N107" s="23"/>
      <c r="O107" s="23"/>
      <c r="P107" s="23"/>
      <c r="Q107" s="23"/>
      <c r="R107" s="23"/>
      <c r="S107" s="23"/>
      <c r="T107" s="23"/>
    </row>
    <row r="108" spans="1:20" ht="26.25" customHeight="1" x14ac:dyDescent="0.2">
      <c r="A108" s="23"/>
      <c r="B108" s="23"/>
      <c r="C108" s="23"/>
      <c r="D108" s="23"/>
      <c r="E108" s="23"/>
      <c r="F108" s="23"/>
      <c r="G108" s="23"/>
      <c r="H108" s="23"/>
      <c r="I108" s="23"/>
      <c r="J108" s="23"/>
      <c r="K108" s="23"/>
      <c r="L108" s="23"/>
      <c r="M108" s="23"/>
      <c r="N108" s="23"/>
      <c r="O108" s="23"/>
      <c r="P108" s="23"/>
      <c r="Q108" s="23"/>
      <c r="R108" s="23"/>
      <c r="S108" s="23"/>
      <c r="T108" s="23"/>
    </row>
    <row r="109" spans="1:20" ht="26.25" customHeight="1" x14ac:dyDescent="0.2">
      <c r="A109" s="23"/>
      <c r="B109" s="23"/>
      <c r="C109" s="23"/>
      <c r="D109" s="23"/>
      <c r="E109" s="23"/>
      <c r="F109" s="23"/>
      <c r="G109" s="23"/>
      <c r="H109" s="23"/>
      <c r="I109" s="23"/>
      <c r="J109" s="23"/>
      <c r="K109" s="23"/>
      <c r="L109" s="23"/>
      <c r="M109" s="23"/>
      <c r="N109" s="23"/>
      <c r="O109" s="23"/>
      <c r="P109" s="23"/>
      <c r="Q109" s="23"/>
      <c r="R109" s="23"/>
      <c r="S109" s="23"/>
      <c r="T109" s="23"/>
    </row>
    <row r="110" spans="1:20" ht="26.25" customHeight="1" x14ac:dyDescent="0.2">
      <c r="A110" s="23"/>
      <c r="B110" s="23"/>
      <c r="C110" s="23"/>
      <c r="D110" s="23"/>
      <c r="E110" s="23"/>
      <c r="F110" s="23"/>
      <c r="G110" s="23"/>
      <c r="H110" s="23"/>
      <c r="I110" s="23"/>
      <c r="J110" s="23"/>
      <c r="K110" s="23"/>
      <c r="L110" s="23"/>
      <c r="M110" s="23"/>
      <c r="N110" s="23"/>
      <c r="O110" s="23"/>
      <c r="P110" s="23"/>
      <c r="Q110" s="23"/>
      <c r="R110" s="23"/>
      <c r="S110" s="23"/>
      <c r="T110" s="23"/>
    </row>
    <row r="111" spans="1:20" ht="26.25" customHeight="1" x14ac:dyDescent="0.2">
      <c r="A111" s="23"/>
      <c r="B111" s="23"/>
      <c r="C111" s="23"/>
      <c r="D111" s="23"/>
      <c r="E111" s="23"/>
      <c r="F111" s="23"/>
      <c r="G111" s="23"/>
      <c r="H111" s="23"/>
      <c r="I111" s="23"/>
      <c r="J111" s="23"/>
      <c r="K111" s="23"/>
      <c r="L111" s="23"/>
      <c r="M111" s="23"/>
      <c r="N111" s="23"/>
      <c r="O111" s="23"/>
      <c r="P111" s="23"/>
      <c r="Q111" s="23"/>
      <c r="R111" s="23"/>
      <c r="S111" s="23"/>
      <c r="T111" s="23"/>
    </row>
    <row r="112" spans="1:20" ht="26.25" customHeight="1" x14ac:dyDescent="0.2">
      <c r="A112" s="23"/>
      <c r="B112" s="23"/>
      <c r="C112" s="23"/>
      <c r="D112" s="23"/>
      <c r="E112" s="23"/>
      <c r="F112" s="23"/>
      <c r="G112" s="23"/>
      <c r="H112" s="23"/>
      <c r="I112" s="23"/>
      <c r="J112" s="23"/>
      <c r="K112" s="23"/>
      <c r="L112" s="23"/>
      <c r="M112" s="23"/>
      <c r="N112" s="23"/>
      <c r="O112" s="23"/>
      <c r="P112" s="23"/>
      <c r="Q112" s="23"/>
      <c r="R112" s="23"/>
      <c r="S112" s="23"/>
      <c r="T112" s="23"/>
    </row>
    <row r="113" spans="1:20" ht="26.25" customHeight="1" x14ac:dyDescent="0.2">
      <c r="A113" s="23"/>
      <c r="B113" s="23"/>
      <c r="C113" s="23"/>
      <c r="D113" s="23"/>
      <c r="E113" s="23"/>
      <c r="F113" s="23"/>
      <c r="G113" s="23"/>
      <c r="H113" s="23"/>
      <c r="I113" s="23"/>
      <c r="J113" s="23"/>
      <c r="K113" s="23"/>
      <c r="L113" s="23"/>
      <c r="M113" s="23"/>
      <c r="N113" s="23"/>
      <c r="O113" s="23"/>
      <c r="P113" s="23"/>
      <c r="Q113" s="23"/>
      <c r="R113" s="23"/>
      <c r="S113" s="23"/>
      <c r="T113" s="23"/>
    </row>
    <row r="114" spans="1:20" ht="26.25" customHeight="1" x14ac:dyDescent="0.2">
      <c r="A114" s="23"/>
      <c r="B114" s="23"/>
      <c r="C114" s="23"/>
      <c r="D114" s="23"/>
      <c r="E114" s="23"/>
      <c r="F114" s="23"/>
      <c r="G114" s="23"/>
      <c r="H114" s="23"/>
      <c r="I114" s="23"/>
      <c r="J114" s="23"/>
      <c r="K114" s="23"/>
      <c r="L114" s="23"/>
      <c r="M114" s="23"/>
      <c r="N114" s="23"/>
      <c r="O114" s="23"/>
      <c r="P114" s="23"/>
      <c r="Q114" s="23"/>
      <c r="R114" s="23"/>
      <c r="S114" s="23"/>
      <c r="T114" s="23"/>
    </row>
    <row r="115" spans="1:20" ht="26.25" customHeight="1" x14ac:dyDescent="0.2">
      <c r="A115" s="23"/>
      <c r="B115" s="23"/>
      <c r="C115" s="23"/>
      <c r="D115" s="23"/>
      <c r="E115" s="23"/>
      <c r="F115" s="23"/>
      <c r="G115" s="23"/>
      <c r="H115" s="23"/>
      <c r="I115" s="23"/>
      <c r="J115" s="23"/>
      <c r="K115" s="23"/>
      <c r="L115" s="23"/>
      <c r="M115" s="23"/>
      <c r="N115" s="23"/>
      <c r="O115" s="23"/>
      <c r="P115" s="23"/>
      <c r="Q115" s="23"/>
      <c r="R115" s="23"/>
      <c r="S115" s="23"/>
      <c r="T115" s="23"/>
    </row>
    <row r="116" spans="1:20" ht="26.25" customHeight="1" x14ac:dyDescent="0.2">
      <c r="A116" s="23"/>
      <c r="B116" s="23"/>
      <c r="C116" s="23"/>
      <c r="D116" s="23"/>
      <c r="E116" s="23"/>
      <c r="F116" s="23"/>
      <c r="G116" s="23"/>
      <c r="H116" s="23"/>
      <c r="I116" s="23"/>
      <c r="J116" s="23"/>
      <c r="K116" s="23"/>
      <c r="L116" s="23"/>
      <c r="M116" s="23"/>
      <c r="N116" s="23"/>
      <c r="O116" s="23"/>
      <c r="P116" s="23"/>
      <c r="Q116" s="23"/>
      <c r="R116" s="23"/>
      <c r="S116" s="23"/>
      <c r="T116" s="23"/>
    </row>
    <row r="117" spans="1:20" ht="26.25" customHeight="1" x14ac:dyDescent="0.2">
      <c r="A117" s="23"/>
      <c r="B117" s="23"/>
      <c r="C117" s="23"/>
      <c r="D117" s="23"/>
      <c r="E117" s="23"/>
      <c r="F117" s="23"/>
      <c r="G117" s="23"/>
      <c r="H117" s="23"/>
      <c r="I117" s="23"/>
      <c r="J117" s="23"/>
      <c r="K117" s="23"/>
      <c r="L117" s="23"/>
      <c r="M117" s="23"/>
      <c r="N117" s="23"/>
      <c r="O117" s="23"/>
      <c r="P117" s="23"/>
      <c r="Q117" s="23"/>
      <c r="R117" s="23"/>
      <c r="S117" s="23"/>
      <c r="T117" s="23"/>
    </row>
    <row r="118" spans="1:20" ht="26.25" customHeight="1" x14ac:dyDescent="0.2">
      <c r="A118" s="23"/>
      <c r="B118" s="23"/>
      <c r="C118" s="23"/>
      <c r="D118" s="23"/>
      <c r="E118" s="23"/>
      <c r="F118" s="23"/>
      <c r="G118" s="23"/>
      <c r="H118" s="23"/>
      <c r="I118" s="23"/>
      <c r="J118" s="23"/>
      <c r="K118" s="23"/>
      <c r="L118" s="23"/>
      <c r="M118" s="23"/>
      <c r="N118" s="23"/>
      <c r="O118" s="23"/>
      <c r="P118" s="23"/>
      <c r="Q118" s="23"/>
      <c r="R118" s="23"/>
      <c r="S118" s="23"/>
      <c r="T118" s="23"/>
    </row>
    <row r="119" spans="1:20" ht="26.25" customHeight="1" x14ac:dyDescent="0.2">
      <c r="A119" s="23"/>
      <c r="B119" s="23"/>
      <c r="C119" s="23"/>
      <c r="D119" s="23"/>
      <c r="E119" s="23"/>
      <c r="F119" s="23"/>
      <c r="G119" s="23"/>
      <c r="H119" s="23"/>
      <c r="I119" s="23"/>
      <c r="J119" s="23"/>
      <c r="K119" s="23"/>
      <c r="L119" s="23"/>
      <c r="M119" s="23"/>
      <c r="N119" s="23"/>
      <c r="O119" s="23"/>
      <c r="P119" s="23"/>
      <c r="Q119" s="23"/>
      <c r="R119" s="23"/>
      <c r="S119" s="23"/>
      <c r="T119" s="23"/>
    </row>
    <row r="120" spans="1:20" ht="26.25" customHeight="1" x14ac:dyDescent="0.2">
      <c r="A120" s="23"/>
      <c r="B120" s="23"/>
      <c r="C120" s="23"/>
      <c r="D120" s="23"/>
      <c r="E120" s="23"/>
      <c r="F120" s="23"/>
      <c r="G120" s="23"/>
      <c r="H120" s="23"/>
      <c r="I120" s="23"/>
      <c r="J120" s="23"/>
      <c r="K120" s="23"/>
      <c r="L120" s="23"/>
      <c r="M120" s="23"/>
      <c r="N120" s="23"/>
      <c r="O120" s="23"/>
      <c r="P120" s="23"/>
      <c r="Q120" s="23"/>
      <c r="R120" s="23"/>
      <c r="S120" s="23"/>
      <c r="T120" s="23"/>
    </row>
    <row r="121" spans="1:20" ht="26.25" customHeight="1" x14ac:dyDescent="0.2">
      <c r="A121" s="23"/>
      <c r="B121" s="23"/>
      <c r="C121" s="23"/>
      <c r="D121" s="23"/>
      <c r="E121" s="23"/>
      <c r="F121" s="23"/>
      <c r="G121" s="23"/>
      <c r="H121" s="23"/>
      <c r="I121" s="23"/>
      <c r="J121" s="23"/>
      <c r="K121" s="23"/>
      <c r="L121" s="23"/>
      <c r="M121" s="23"/>
      <c r="N121" s="23"/>
      <c r="O121" s="23"/>
      <c r="P121" s="23"/>
      <c r="Q121" s="23"/>
      <c r="R121" s="23"/>
      <c r="S121" s="23"/>
      <c r="T121" s="23"/>
    </row>
    <row r="122" spans="1:20" ht="26.25" customHeight="1" x14ac:dyDescent="0.2">
      <c r="A122" s="23"/>
      <c r="B122" s="23"/>
      <c r="C122" s="23"/>
      <c r="D122" s="23"/>
      <c r="E122" s="23"/>
      <c r="F122" s="23"/>
      <c r="G122" s="23"/>
      <c r="H122" s="23"/>
      <c r="I122" s="23"/>
      <c r="J122" s="23"/>
      <c r="K122" s="23"/>
      <c r="L122" s="23"/>
      <c r="M122" s="23"/>
      <c r="N122" s="23"/>
      <c r="O122" s="23"/>
      <c r="P122" s="23"/>
      <c r="Q122" s="23"/>
      <c r="R122" s="23"/>
      <c r="S122" s="23"/>
      <c r="T122" s="23"/>
    </row>
    <row r="123" spans="1:20" ht="26.25" customHeight="1" x14ac:dyDescent="0.2">
      <c r="A123" s="23"/>
      <c r="B123" s="23"/>
      <c r="C123" s="23"/>
      <c r="D123" s="23"/>
      <c r="E123" s="23"/>
      <c r="F123" s="23"/>
      <c r="G123" s="23"/>
      <c r="H123" s="23"/>
      <c r="I123" s="23"/>
      <c r="J123" s="23"/>
      <c r="K123" s="23"/>
      <c r="L123" s="23"/>
      <c r="M123" s="23"/>
      <c r="N123" s="23"/>
      <c r="O123" s="23"/>
      <c r="P123" s="23"/>
      <c r="Q123" s="23"/>
      <c r="R123" s="23"/>
      <c r="S123" s="23"/>
      <c r="T123" s="23"/>
    </row>
    <row r="124" spans="1:20" ht="26.25" customHeight="1" x14ac:dyDescent="0.2">
      <c r="A124" s="23"/>
      <c r="B124" s="23"/>
      <c r="C124" s="23"/>
      <c r="D124" s="23"/>
      <c r="E124" s="23"/>
      <c r="F124" s="23"/>
      <c r="G124" s="23"/>
      <c r="H124" s="23"/>
      <c r="I124" s="23"/>
      <c r="J124" s="23"/>
      <c r="K124" s="23"/>
      <c r="L124" s="23"/>
      <c r="M124" s="23"/>
      <c r="N124" s="23"/>
      <c r="O124" s="23"/>
      <c r="P124" s="23"/>
      <c r="Q124" s="23"/>
      <c r="R124" s="23"/>
      <c r="S124" s="23"/>
      <c r="T124" s="23"/>
    </row>
    <row r="125" spans="1:20" ht="26.25" customHeight="1" x14ac:dyDescent="0.2">
      <c r="A125" s="23"/>
      <c r="B125" s="23"/>
      <c r="C125" s="23"/>
      <c r="D125" s="23"/>
      <c r="E125" s="23"/>
      <c r="F125" s="23"/>
      <c r="G125" s="23"/>
      <c r="H125" s="23"/>
      <c r="I125" s="23"/>
      <c r="J125" s="23"/>
      <c r="K125" s="23"/>
      <c r="L125" s="23"/>
      <c r="M125" s="23"/>
      <c r="N125" s="23"/>
      <c r="O125" s="23"/>
      <c r="P125" s="23"/>
      <c r="Q125" s="23"/>
      <c r="R125" s="23"/>
      <c r="S125" s="23"/>
      <c r="T125" s="23"/>
    </row>
    <row r="126" spans="1:20" ht="26.25" customHeight="1" x14ac:dyDescent="0.2">
      <c r="A126" s="23"/>
      <c r="B126" s="23"/>
      <c r="C126" s="23"/>
      <c r="D126" s="23"/>
      <c r="E126" s="23"/>
      <c r="F126" s="23"/>
      <c r="G126" s="23"/>
      <c r="H126" s="23"/>
      <c r="I126" s="23"/>
      <c r="J126" s="23"/>
      <c r="K126" s="23"/>
      <c r="L126" s="23"/>
      <c r="M126" s="23"/>
      <c r="N126" s="23"/>
      <c r="O126" s="23"/>
      <c r="P126" s="23"/>
      <c r="Q126" s="23"/>
      <c r="R126" s="23"/>
      <c r="S126" s="23"/>
      <c r="T126" s="23"/>
    </row>
    <row r="127" spans="1:20" ht="26.25" customHeight="1" x14ac:dyDescent="0.2">
      <c r="A127" s="23"/>
      <c r="B127" s="23"/>
      <c r="C127" s="23"/>
      <c r="D127" s="23"/>
      <c r="E127" s="23"/>
      <c r="F127" s="23"/>
      <c r="G127" s="23"/>
      <c r="H127" s="23"/>
      <c r="I127" s="23"/>
      <c r="J127" s="23"/>
      <c r="K127" s="23"/>
      <c r="L127" s="23"/>
      <c r="M127" s="23"/>
      <c r="N127" s="23"/>
      <c r="O127" s="23"/>
      <c r="P127" s="23"/>
      <c r="Q127" s="23"/>
      <c r="R127" s="23"/>
      <c r="S127" s="23"/>
      <c r="T127" s="23"/>
    </row>
    <row r="128" spans="1:20" ht="26.25" customHeight="1" x14ac:dyDescent="0.2">
      <c r="A128" s="23"/>
      <c r="B128" s="23"/>
      <c r="C128" s="23"/>
      <c r="D128" s="23"/>
      <c r="E128" s="23"/>
      <c r="F128" s="23"/>
      <c r="G128" s="23"/>
      <c r="H128" s="23"/>
      <c r="I128" s="23"/>
      <c r="J128" s="23"/>
      <c r="K128" s="23"/>
      <c r="L128" s="23"/>
      <c r="M128" s="23"/>
      <c r="N128" s="23"/>
      <c r="O128" s="23"/>
      <c r="P128" s="23"/>
      <c r="Q128" s="23"/>
      <c r="R128" s="23"/>
      <c r="S128" s="23"/>
      <c r="T128" s="23"/>
    </row>
    <row r="129" spans="1:20" ht="26.25" customHeight="1" x14ac:dyDescent="0.2">
      <c r="A129" s="23"/>
      <c r="B129" s="23"/>
      <c r="C129" s="23"/>
      <c r="D129" s="23"/>
      <c r="E129" s="23"/>
      <c r="F129" s="23"/>
      <c r="G129" s="23"/>
      <c r="H129" s="23"/>
      <c r="I129" s="23"/>
      <c r="J129" s="23"/>
      <c r="K129" s="23"/>
      <c r="L129" s="23"/>
      <c r="M129" s="23"/>
      <c r="N129" s="23"/>
      <c r="O129" s="23"/>
      <c r="P129" s="23"/>
      <c r="Q129" s="23"/>
      <c r="R129" s="23"/>
      <c r="S129" s="23"/>
      <c r="T129" s="23"/>
    </row>
    <row r="130" spans="1:20" ht="26.25" customHeight="1" x14ac:dyDescent="0.2">
      <c r="A130" s="23"/>
      <c r="B130" s="23"/>
      <c r="C130" s="23"/>
      <c r="D130" s="23"/>
      <c r="E130" s="23"/>
      <c r="F130" s="23"/>
      <c r="G130" s="23"/>
      <c r="H130" s="23"/>
      <c r="I130" s="23"/>
      <c r="J130" s="23"/>
      <c r="K130" s="23"/>
      <c r="L130" s="23"/>
      <c r="M130" s="23"/>
      <c r="N130" s="23"/>
      <c r="O130" s="23"/>
      <c r="P130" s="23"/>
      <c r="Q130" s="23"/>
      <c r="R130" s="23"/>
      <c r="S130" s="23"/>
      <c r="T130" s="23"/>
    </row>
    <row r="131" spans="1:20" ht="26.25" customHeight="1" x14ac:dyDescent="0.2">
      <c r="A131" s="23"/>
      <c r="B131" s="23"/>
      <c r="C131" s="23"/>
      <c r="D131" s="23"/>
      <c r="E131" s="23"/>
      <c r="F131" s="23"/>
      <c r="G131" s="23"/>
      <c r="H131" s="23"/>
      <c r="I131" s="23"/>
      <c r="J131" s="23"/>
      <c r="K131" s="23"/>
      <c r="L131" s="23"/>
      <c r="M131" s="23"/>
      <c r="N131" s="23"/>
      <c r="O131" s="23"/>
      <c r="P131" s="23"/>
      <c r="Q131" s="23"/>
      <c r="R131" s="23"/>
      <c r="S131" s="23"/>
      <c r="T131" s="23"/>
    </row>
    <row r="132" spans="1:20" ht="26.25" customHeight="1" x14ac:dyDescent="0.2">
      <c r="A132" s="23"/>
      <c r="B132" s="23"/>
      <c r="C132" s="23"/>
      <c r="D132" s="23"/>
      <c r="E132" s="23"/>
      <c r="F132" s="23"/>
      <c r="G132" s="23"/>
      <c r="H132" s="23"/>
      <c r="I132" s="23"/>
      <c r="J132" s="23"/>
      <c r="K132" s="23"/>
      <c r="L132" s="23"/>
      <c r="M132" s="23"/>
      <c r="N132" s="23"/>
      <c r="O132" s="23"/>
      <c r="P132" s="23"/>
      <c r="Q132" s="23"/>
      <c r="R132" s="23"/>
      <c r="S132" s="23"/>
      <c r="T132" s="23"/>
    </row>
    <row r="133" spans="1:20" ht="26.25" customHeight="1" x14ac:dyDescent="0.2">
      <c r="A133" s="23"/>
      <c r="B133" s="23"/>
      <c r="C133" s="23"/>
      <c r="D133" s="23"/>
      <c r="E133" s="23"/>
      <c r="F133" s="23"/>
      <c r="G133" s="23"/>
      <c r="H133" s="23"/>
      <c r="I133" s="23"/>
      <c r="J133" s="23"/>
      <c r="K133" s="23"/>
      <c r="L133" s="23"/>
      <c r="M133" s="23"/>
      <c r="N133" s="23"/>
      <c r="O133" s="23"/>
      <c r="P133" s="23"/>
      <c r="Q133" s="23"/>
      <c r="R133" s="23"/>
      <c r="S133" s="23"/>
      <c r="T133" s="23"/>
    </row>
    <row r="134" spans="1:20" ht="26.25" customHeight="1" x14ac:dyDescent="0.2">
      <c r="A134" s="23"/>
      <c r="B134" s="23"/>
      <c r="C134" s="23"/>
      <c r="D134" s="23"/>
      <c r="E134" s="23"/>
      <c r="F134" s="23"/>
      <c r="G134" s="23"/>
      <c r="H134" s="23"/>
      <c r="I134" s="23"/>
      <c r="J134" s="23"/>
      <c r="K134" s="23"/>
      <c r="L134" s="23"/>
      <c r="M134" s="23"/>
      <c r="N134" s="23"/>
      <c r="O134" s="23"/>
      <c r="P134" s="23"/>
      <c r="Q134" s="23"/>
      <c r="R134" s="23"/>
      <c r="S134" s="23"/>
      <c r="T134" s="23"/>
    </row>
    <row r="135" spans="1:20" ht="26.25" customHeight="1" x14ac:dyDescent="0.2">
      <c r="A135" s="23"/>
      <c r="B135" s="23"/>
      <c r="C135" s="23"/>
      <c r="D135" s="23"/>
      <c r="E135" s="23"/>
      <c r="F135" s="23"/>
      <c r="G135" s="23"/>
      <c r="H135" s="23"/>
      <c r="I135" s="23"/>
      <c r="J135" s="23"/>
      <c r="K135" s="23"/>
      <c r="L135" s="23"/>
      <c r="M135" s="23"/>
      <c r="N135" s="23"/>
      <c r="O135" s="23"/>
      <c r="P135" s="23"/>
      <c r="Q135" s="23"/>
      <c r="R135" s="23"/>
      <c r="S135" s="23"/>
      <c r="T135" s="23"/>
    </row>
    <row r="136" spans="1:20" ht="26.25" customHeight="1" x14ac:dyDescent="0.2">
      <c r="A136" s="23"/>
      <c r="B136" s="23"/>
      <c r="C136" s="23"/>
      <c r="D136" s="23"/>
      <c r="E136" s="23"/>
      <c r="F136" s="23"/>
      <c r="G136" s="23"/>
      <c r="H136" s="23"/>
      <c r="I136" s="23"/>
      <c r="J136" s="23"/>
      <c r="K136" s="23"/>
      <c r="L136" s="23"/>
      <c r="M136" s="23"/>
      <c r="N136" s="23"/>
      <c r="O136" s="23"/>
      <c r="P136" s="23"/>
      <c r="Q136" s="23"/>
      <c r="R136" s="23"/>
      <c r="S136" s="23"/>
      <c r="T136" s="23"/>
    </row>
    <row r="137" spans="1:20" ht="26.25" customHeight="1" x14ac:dyDescent="0.2">
      <c r="A137" s="23"/>
      <c r="B137" s="23"/>
      <c r="C137" s="23"/>
      <c r="D137" s="23"/>
      <c r="E137" s="23"/>
      <c r="F137" s="23"/>
      <c r="G137" s="23"/>
      <c r="H137" s="23"/>
      <c r="I137" s="23"/>
      <c r="J137" s="23"/>
      <c r="K137" s="23"/>
      <c r="L137" s="23"/>
      <c r="M137" s="23"/>
      <c r="N137" s="23"/>
      <c r="O137" s="23"/>
      <c r="P137" s="23"/>
      <c r="Q137" s="23"/>
      <c r="R137" s="23"/>
      <c r="S137" s="23"/>
      <c r="T137" s="23"/>
    </row>
    <row r="138" spans="1:20" ht="26.25" customHeight="1" x14ac:dyDescent="0.2">
      <c r="A138" s="23"/>
      <c r="B138" s="23"/>
      <c r="C138" s="23"/>
      <c r="D138" s="23"/>
      <c r="E138" s="23"/>
      <c r="F138" s="23"/>
      <c r="G138" s="23"/>
      <c r="H138" s="23"/>
      <c r="I138" s="23"/>
      <c r="J138" s="23"/>
      <c r="K138" s="23"/>
      <c r="L138" s="23"/>
      <c r="M138" s="23"/>
      <c r="N138" s="23"/>
      <c r="O138" s="23"/>
      <c r="P138" s="23"/>
      <c r="Q138" s="23"/>
      <c r="R138" s="23"/>
      <c r="S138" s="23"/>
      <c r="T138" s="23"/>
    </row>
    <row r="139" spans="1:20" ht="26.25" customHeight="1" x14ac:dyDescent="0.2">
      <c r="A139" s="23"/>
      <c r="B139" s="23"/>
      <c r="C139" s="23"/>
      <c r="D139" s="23"/>
      <c r="E139" s="23"/>
      <c r="F139" s="23"/>
      <c r="G139" s="23"/>
      <c r="H139" s="23"/>
      <c r="I139" s="23"/>
      <c r="J139" s="23"/>
      <c r="K139" s="23"/>
      <c r="L139" s="23"/>
      <c r="M139" s="23"/>
      <c r="N139" s="23"/>
      <c r="O139" s="23"/>
      <c r="P139" s="23"/>
      <c r="Q139" s="23"/>
      <c r="R139" s="23"/>
      <c r="S139" s="23"/>
      <c r="T139" s="23"/>
    </row>
    <row r="140" spans="1:20" ht="26.25" customHeight="1" x14ac:dyDescent="0.2">
      <c r="A140" s="23"/>
      <c r="B140" s="23"/>
      <c r="C140" s="23"/>
      <c r="D140" s="23"/>
      <c r="E140" s="23"/>
      <c r="F140" s="23"/>
      <c r="G140" s="23"/>
      <c r="H140" s="23"/>
      <c r="I140" s="23"/>
      <c r="J140" s="23"/>
      <c r="K140" s="23"/>
      <c r="L140" s="23"/>
      <c r="M140" s="23"/>
      <c r="N140" s="23"/>
      <c r="O140" s="23"/>
      <c r="P140" s="23"/>
      <c r="Q140" s="23"/>
      <c r="R140" s="23"/>
      <c r="S140" s="23"/>
      <c r="T140" s="23"/>
    </row>
    <row r="141" spans="1:20" ht="26.25" customHeight="1" x14ac:dyDescent="0.2">
      <c r="A141" s="23"/>
      <c r="B141" s="23"/>
      <c r="C141" s="23"/>
      <c r="D141" s="23"/>
      <c r="E141" s="23"/>
      <c r="F141" s="23"/>
      <c r="G141" s="23"/>
      <c r="H141" s="23"/>
      <c r="I141" s="23"/>
      <c r="J141" s="23"/>
      <c r="K141" s="23"/>
      <c r="L141" s="23"/>
      <c r="M141" s="23"/>
      <c r="N141" s="23"/>
      <c r="O141" s="23"/>
      <c r="P141" s="23"/>
      <c r="Q141" s="23"/>
      <c r="R141" s="23"/>
      <c r="S141" s="23"/>
      <c r="T141" s="23"/>
    </row>
    <row r="142" spans="1:20" ht="26.25" customHeight="1" x14ac:dyDescent="0.2">
      <c r="A142" s="23"/>
      <c r="B142" s="23"/>
      <c r="C142" s="23"/>
      <c r="D142" s="23"/>
      <c r="E142" s="23"/>
      <c r="F142" s="23"/>
      <c r="G142" s="23"/>
      <c r="H142" s="23"/>
      <c r="I142" s="23"/>
      <c r="J142" s="23"/>
      <c r="K142" s="23"/>
      <c r="L142" s="23"/>
      <c r="M142" s="23"/>
      <c r="N142" s="23"/>
      <c r="O142" s="23"/>
      <c r="P142" s="23"/>
      <c r="Q142" s="23"/>
      <c r="R142" s="23"/>
      <c r="S142" s="23"/>
      <c r="T142" s="23"/>
    </row>
    <row r="143" spans="1:20" ht="26.25" customHeight="1" x14ac:dyDescent="0.2">
      <c r="A143" s="23"/>
      <c r="B143" s="23"/>
      <c r="C143" s="23"/>
      <c r="D143" s="23"/>
      <c r="E143" s="23"/>
      <c r="F143" s="23"/>
      <c r="G143" s="23"/>
      <c r="H143" s="23"/>
      <c r="I143" s="23"/>
      <c r="J143" s="23"/>
      <c r="K143" s="23"/>
      <c r="L143" s="23"/>
      <c r="M143" s="23"/>
      <c r="N143" s="23"/>
      <c r="O143" s="23"/>
      <c r="P143" s="23"/>
      <c r="Q143" s="23"/>
      <c r="R143" s="23"/>
      <c r="S143" s="23"/>
      <c r="T143" s="23"/>
    </row>
    <row r="144" spans="1:20" ht="26.25" customHeight="1" x14ac:dyDescent="0.2">
      <c r="A144" s="23"/>
      <c r="B144" s="23"/>
      <c r="C144" s="23"/>
      <c r="D144" s="23"/>
      <c r="E144" s="23"/>
      <c r="F144" s="23"/>
      <c r="G144" s="23"/>
      <c r="H144" s="23"/>
      <c r="I144" s="23"/>
      <c r="J144" s="23"/>
      <c r="K144" s="23"/>
      <c r="L144" s="23"/>
      <c r="M144" s="23"/>
      <c r="N144" s="23"/>
      <c r="O144" s="23"/>
      <c r="P144" s="23"/>
      <c r="Q144" s="23"/>
      <c r="R144" s="23"/>
      <c r="S144" s="23"/>
      <c r="T144" s="23"/>
    </row>
    <row r="145" spans="1:20" ht="26.25" customHeight="1" x14ac:dyDescent="0.2">
      <c r="A145" s="23"/>
      <c r="B145" s="23"/>
      <c r="C145" s="23"/>
      <c r="D145" s="23"/>
      <c r="E145" s="23"/>
      <c r="F145" s="23"/>
      <c r="G145" s="23"/>
      <c r="H145" s="23"/>
      <c r="I145" s="23"/>
      <c r="J145" s="23"/>
      <c r="K145" s="23"/>
      <c r="L145" s="23"/>
      <c r="M145" s="23"/>
      <c r="N145" s="23"/>
      <c r="O145" s="23"/>
      <c r="P145" s="23"/>
      <c r="Q145" s="23"/>
      <c r="R145" s="23"/>
      <c r="S145" s="23"/>
      <c r="T145" s="23"/>
    </row>
    <row r="146" spans="1:20" ht="26.25" customHeight="1" x14ac:dyDescent="0.2">
      <c r="A146" s="23"/>
      <c r="B146" s="23"/>
      <c r="C146" s="23"/>
      <c r="D146" s="23"/>
      <c r="E146" s="23"/>
      <c r="F146" s="23"/>
      <c r="G146" s="23"/>
      <c r="H146" s="23"/>
      <c r="I146" s="23"/>
      <c r="J146" s="23"/>
      <c r="K146" s="23"/>
      <c r="L146" s="23"/>
      <c r="M146" s="23"/>
      <c r="N146" s="23"/>
      <c r="O146" s="23"/>
      <c r="P146" s="23"/>
      <c r="Q146" s="23"/>
      <c r="R146" s="23"/>
      <c r="S146" s="23"/>
      <c r="T146" s="23"/>
    </row>
    <row r="147" spans="1:20" ht="26.25" customHeight="1" x14ac:dyDescent="0.2">
      <c r="A147" s="23"/>
      <c r="B147" s="23"/>
      <c r="C147" s="23"/>
      <c r="D147" s="23"/>
      <c r="E147" s="23"/>
      <c r="F147" s="23"/>
      <c r="G147" s="23"/>
      <c r="H147" s="23"/>
      <c r="I147" s="23"/>
      <c r="J147" s="23"/>
      <c r="K147" s="23"/>
      <c r="L147" s="23"/>
      <c r="M147" s="23"/>
      <c r="N147" s="23"/>
      <c r="O147" s="23"/>
      <c r="P147" s="23"/>
      <c r="Q147" s="23"/>
      <c r="R147" s="23"/>
      <c r="S147" s="23"/>
      <c r="T147" s="23"/>
    </row>
    <row r="148" spans="1:20" ht="26.25" customHeight="1" x14ac:dyDescent="0.2">
      <c r="A148" s="23"/>
      <c r="B148" s="23"/>
      <c r="C148" s="23"/>
      <c r="D148" s="23"/>
      <c r="E148" s="23"/>
      <c r="F148" s="23"/>
      <c r="G148" s="23"/>
      <c r="H148" s="23"/>
      <c r="I148" s="23"/>
      <c r="J148" s="23"/>
      <c r="K148" s="23"/>
      <c r="L148" s="23"/>
      <c r="M148" s="23"/>
      <c r="N148" s="23"/>
      <c r="O148" s="23"/>
      <c r="P148" s="23"/>
      <c r="Q148" s="23"/>
      <c r="R148" s="23"/>
      <c r="S148" s="23"/>
      <c r="T148" s="23"/>
    </row>
    <row r="149" spans="1:20" ht="26.25" customHeight="1" x14ac:dyDescent="0.2">
      <c r="A149" s="23"/>
      <c r="B149" s="23"/>
      <c r="C149" s="23"/>
      <c r="D149" s="23"/>
      <c r="E149" s="23"/>
      <c r="F149" s="23"/>
      <c r="G149" s="23"/>
      <c r="H149" s="23"/>
      <c r="I149" s="23"/>
      <c r="J149" s="23"/>
      <c r="K149" s="23"/>
      <c r="L149" s="23"/>
      <c r="M149" s="23"/>
      <c r="N149" s="23"/>
      <c r="O149" s="23"/>
      <c r="P149" s="23"/>
      <c r="Q149" s="23"/>
      <c r="R149" s="23"/>
      <c r="S149" s="23"/>
      <c r="T149" s="23"/>
    </row>
    <row r="150" spans="1:20" ht="26.25" customHeight="1" x14ac:dyDescent="0.2">
      <c r="A150" s="23"/>
      <c r="B150" s="23"/>
      <c r="C150" s="23"/>
      <c r="D150" s="23"/>
      <c r="E150" s="23"/>
      <c r="F150" s="23"/>
      <c r="G150" s="23"/>
      <c r="H150" s="23"/>
      <c r="I150" s="23"/>
      <c r="J150" s="23"/>
      <c r="K150" s="23"/>
      <c r="L150" s="23"/>
      <c r="M150" s="23"/>
      <c r="N150" s="23"/>
      <c r="O150" s="23"/>
      <c r="P150" s="23"/>
      <c r="Q150" s="23"/>
      <c r="R150" s="23"/>
      <c r="S150" s="23"/>
      <c r="T150" s="23"/>
    </row>
    <row r="151" spans="1:20" ht="26.25" customHeight="1" x14ac:dyDescent="0.2">
      <c r="A151" s="23"/>
      <c r="B151" s="23"/>
      <c r="C151" s="23"/>
      <c r="D151" s="23"/>
      <c r="E151" s="23"/>
      <c r="F151" s="23"/>
      <c r="G151" s="23"/>
      <c r="H151" s="23"/>
      <c r="I151" s="23"/>
      <c r="J151" s="23"/>
      <c r="K151" s="23"/>
      <c r="L151" s="23"/>
      <c r="M151" s="23"/>
      <c r="N151" s="23"/>
      <c r="O151" s="23"/>
      <c r="P151" s="23"/>
      <c r="Q151" s="23"/>
      <c r="R151" s="23"/>
      <c r="S151" s="23"/>
      <c r="T151" s="23"/>
    </row>
    <row r="152" spans="1:20" ht="26.25" customHeight="1" x14ac:dyDescent="0.2">
      <c r="A152" s="23"/>
      <c r="B152" s="23"/>
      <c r="C152" s="23"/>
      <c r="D152" s="23"/>
      <c r="E152" s="23"/>
      <c r="F152" s="23"/>
      <c r="G152" s="23"/>
      <c r="H152" s="23"/>
      <c r="I152" s="23"/>
      <c r="J152" s="23"/>
      <c r="K152" s="23"/>
      <c r="L152" s="23"/>
      <c r="M152" s="23"/>
      <c r="N152" s="23"/>
      <c r="O152" s="23"/>
      <c r="P152" s="23"/>
      <c r="Q152" s="23"/>
      <c r="R152" s="23"/>
      <c r="S152" s="23"/>
      <c r="T152" s="23"/>
    </row>
    <row r="153" spans="1:20" ht="26.25" customHeight="1" x14ac:dyDescent="0.2">
      <c r="A153" s="23"/>
      <c r="B153" s="23"/>
      <c r="C153" s="23"/>
      <c r="D153" s="23"/>
      <c r="E153" s="23"/>
      <c r="F153" s="23"/>
      <c r="G153" s="23"/>
      <c r="H153" s="23"/>
      <c r="I153" s="23"/>
      <c r="J153" s="23"/>
      <c r="K153" s="23"/>
      <c r="L153" s="23"/>
      <c r="M153" s="23"/>
      <c r="N153" s="23"/>
      <c r="O153" s="23"/>
      <c r="P153" s="23"/>
      <c r="Q153" s="23"/>
      <c r="R153" s="23"/>
      <c r="S153" s="23"/>
      <c r="T153" s="23"/>
    </row>
    <row r="154" spans="1:20" ht="26.25" customHeight="1" x14ac:dyDescent="0.2">
      <c r="A154" s="23"/>
      <c r="B154" s="23"/>
      <c r="C154" s="23"/>
      <c r="D154" s="23"/>
      <c r="E154" s="23"/>
      <c r="F154" s="23"/>
      <c r="G154" s="23"/>
      <c r="H154" s="23"/>
      <c r="I154" s="23"/>
      <c r="J154" s="23"/>
      <c r="K154" s="23"/>
      <c r="L154" s="23"/>
      <c r="M154" s="23"/>
      <c r="N154" s="23"/>
      <c r="O154" s="23"/>
      <c r="P154" s="23"/>
      <c r="Q154" s="23"/>
      <c r="R154" s="23"/>
      <c r="S154" s="23"/>
      <c r="T154" s="23"/>
    </row>
    <row r="155" spans="1:20" ht="26.25" customHeight="1" x14ac:dyDescent="0.2">
      <c r="A155" s="23"/>
      <c r="B155" s="23"/>
      <c r="C155" s="23"/>
      <c r="D155" s="23"/>
      <c r="E155" s="23"/>
      <c r="F155" s="23"/>
      <c r="G155" s="23"/>
      <c r="H155" s="23"/>
      <c r="I155" s="23"/>
      <c r="J155" s="23"/>
      <c r="K155" s="23"/>
      <c r="L155" s="23"/>
      <c r="M155" s="23"/>
      <c r="N155" s="23"/>
      <c r="O155" s="23"/>
      <c r="P155" s="23"/>
      <c r="Q155" s="23"/>
      <c r="R155" s="23"/>
      <c r="S155" s="23"/>
      <c r="T155" s="23"/>
    </row>
    <row r="156" spans="1:20" ht="26.25" customHeight="1" x14ac:dyDescent="0.2">
      <c r="A156" s="23"/>
      <c r="B156" s="23"/>
      <c r="C156" s="23"/>
      <c r="D156" s="23"/>
      <c r="E156" s="23"/>
      <c r="F156" s="23"/>
      <c r="G156" s="23"/>
      <c r="H156" s="23"/>
      <c r="I156" s="23"/>
      <c r="J156" s="23"/>
      <c r="K156" s="23"/>
      <c r="L156" s="23"/>
      <c r="M156" s="23"/>
      <c r="N156" s="23"/>
      <c r="O156" s="23"/>
      <c r="P156" s="23"/>
      <c r="Q156" s="23"/>
      <c r="R156" s="23"/>
      <c r="S156" s="23"/>
      <c r="T156" s="23"/>
    </row>
    <row r="157" spans="1:20" ht="26.25" customHeight="1" x14ac:dyDescent="0.2">
      <c r="A157" s="23"/>
      <c r="B157" s="23"/>
      <c r="C157" s="23"/>
      <c r="D157" s="23"/>
      <c r="E157" s="23"/>
      <c r="F157" s="23"/>
      <c r="G157" s="23"/>
      <c r="H157" s="23"/>
      <c r="I157" s="23"/>
      <c r="J157" s="23"/>
      <c r="K157" s="23"/>
      <c r="L157" s="23"/>
      <c r="M157" s="23"/>
      <c r="N157" s="23"/>
      <c r="O157" s="23"/>
      <c r="P157" s="23"/>
      <c r="Q157" s="23"/>
      <c r="R157" s="23"/>
      <c r="S157" s="23"/>
      <c r="T157" s="23"/>
    </row>
    <row r="158" spans="1:20" ht="26.25" customHeight="1" x14ac:dyDescent="0.2">
      <c r="A158" s="23"/>
      <c r="B158" s="23"/>
      <c r="C158" s="23"/>
      <c r="D158" s="23"/>
      <c r="E158" s="23"/>
      <c r="F158" s="23"/>
      <c r="G158" s="23"/>
      <c r="H158" s="23"/>
      <c r="I158" s="23"/>
      <c r="J158" s="23"/>
      <c r="K158" s="23"/>
      <c r="L158" s="23"/>
      <c r="M158" s="23"/>
      <c r="N158" s="23"/>
      <c r="O158" s="23"/>
      <c r="P158" s="23"/>
      <c r="Q158" s="23"/>
      <c r="R158" s="23"/>
      <c r="S158" s="23"/>
      <c r="T158" s="23"/>
    </row>
    <row r="159" spans="1:20" ht="26.25" customHeight="1" x14ac:dyDescent="0.2">
      <c r="A159" s="23"/>
      <c r="B159" s="23"/>
      <c r="C159" s="23"/>
      <c r="D159" s="23"/>
      <c r="E159" s="23"/>
      <c r="F159" s="23"/>
      <c r="G159" s="23"/>
      <c r="H159" s="23"/>
      <c r="I159" s="23"/>
      <c r="J159" s="23"/>
      <c r="K159" s="23"/>
      <c r="L159" s="23"/>
      <c r="M159" s="23"/>
      <c r="N159" s="23"/>
      <c r="O159" s="23"/>
      <c r="P159" s="23"/>
      <c r="Q159" s="23"/>
      <c r="R159" s="23"/>
      <c r="S159" s="23"/>
      <c r="T159" s="23"/>
    </row>
    <row r="160" spans="1:20" ht="26.25" customHeight="1" x14ac:dyDescent="0.2">
      <c r="A160" s="23"/>
      <c r="B160" s="23"/>
      <c r="C160" s="23"/>
      <c r="D160" s="23"/>
      <c r="E160" s="23"/>
      <c r="F160" s="23"/>
      <c r="G160" s="23"/>
      <c r="H160" s="23"/>
      <c r="I160" s="23"/>
      <c r="J160" s="23"/>
      <c r="K160" s="23"/>
      <c r="L160" s="23"/>
      <c r="M160" s="23"/>
      <c r="N160" s="23"/>
      <c r="O160" s="23"/>
      <c r="P160" s="23"/>
      <c r="Q160" s="23"/>
      <c r="R160" s="23"/>
      <c r="S160" s="23"/>
      <c r="T160" s="23"/>
    </row>
    <row r="161" spans="1:20" ht="26.25" customHeight="1" x14ac:dyDescent="0.2">
      <c r="A161" s="23"/>
      <c r="B161" s="23"/>
      <c r="C161" s="23"/>
      <c r="D161" s="23"/>
      <c r="E161" s="23"/>
      <c r="F161" s="23"/>
      <c r="G161" s="23"/>
      <c r="H161" s="23"/>
      <c r="I161" s="23"/>
      <c r="J161" s="23"/>
      <c r="K161" s="23"/>
      <c r="L161" s="23"/>
      <c r="M161" s="23"/>
      <c r="N161" s="23"/>
      <c r="O161" s="23"/>
      <c r="P161" s="23"/>
      <c r="Q161" s="23"/>
      <c r="R161" s="23"/>
      <c r="S161" s="23"/>
      <c r="T161" s="23"/>
    </row>
    <row r="162" spans="1:20" ht="26.25" customHeight="1" x14ac:dyDescent="0.2">
      <c r="A162" s="23"/>
      <c r="B162" s="23"/>
      <c r="C162" s="23"/>
      <c r="D162" s="23"/>
      <c r="E162" s="23"/>
      <c r="F162" s="23"/>
      <c r="G162" s="23"/>
      <c r="H162" s="23"/>
      <c r="I162" s="23"/>
      <c r="J162" s="23"/>
      <c r="K162" s="23"/>
      <c r="L162" s="23"/>
      <c r="M162" s="23"/>
      <c r="N162" s="23"/>
      <c r="O162" s="23"/>
      <c r="P162" s="23"/>
      <c r="Q162" s="23"/>
      <c r="R162" s="23"/>
      <c r="S162" s="23"/>
      <c r="T162" s="23"/>
    </row>
    <row r="163" spans="1:20" ht="26.25" customHeight="1" x14ac:dyDescent="0.2">
      <c r="A163" s="23"/>
      <c r="B163" s="23"/>
      <c r="C163" s="23"/>
      <c r="D163" s="23"/>
      <c r="E163" s="23"/>
      <c r="F163" s="23"/>
      <c r="G163" s="23"/>
      <c r="H163" s="23"/>
      <c r="I163" s="23"/>
      <c r="J163" s="23"/>
      <c r="K163" s="23"/>
      <c r="L163" s="23"/>
      <c r="M163" s="23"/>
      <c r="N163" s="23"/>
      <c r="O163" s="23"/>
      <c r="P163" s="23"/>
      <c r="Q163" s="23"/>
      <c r="R163" s="23"/>
      <c r="S163" s="23"/>
      <c r="T163" s="23"/>
    </row>
    <row r="164" spans="1:20" ht="26.25" customHeight="1" x14ac:dyDescent="0.2">
      <c r="A164" s="23"/>
      <c r="B164" s="23"/>
      <c r="C164" s="23"/>
      <c r="D164" s="23"/>
      <c r="E164" s="23"/>
      <c r="F164" s="23"/>
      <c r="G164" s="23"/>
      <c r="H164" s="23"/>
      <c r="I164" s="23"/>
      <c r="J164" s="23"/>
      <c r="K164" s="23"/>
      <c r="L164" s="23"/>
      <c r="M164" s="23"/>
      <c r="N164" s="23"/>
      <c r="O164" s="23"/>
      <c r="P164" s="23"/>
      <c r="Q164" s="23"/>
      <c r="R164" s="23"/>
      <c r="S164" s="23"/>
      <c r="T164" s="23"/>
    </row>
    <row r="165" spans="1:20" ht="26.25" customHeight="1" x14ac:dyDescent="0.2">
      <c r="A165" s="23"/>
      <c r="B165" s="23"/>
      <c r="C165" s="23"/>
      <c r="D165" s="23"/>
      <c r="E165" s="23"/>
      <c r="F165" s="23"/>
      <c r="G165" s="23"/>
      <c r="H165" s="23"/>
      <c r="I165" s="23"/>
      <c r="J165" s="23"/>
      <c r="K165" s="23"/>
      <c r="L165" s="23"/>
      <c r="M165" s="23"/>
      <c r="N165" s="23"/>
      <c r="O165" s="23"/>
      <c r="P165" s="23"/>
      <c r="Q165" s="23"/>
      <c r="R165" s="23"/>
      <c r="S165" s="23"/>
      <c r="T165" s="23"/>
    </row>
    <row r="166" spans="1:20" ht="26.25" customHeight="1" x14ac:dyDescent="0.2">
      <c r="A166" s="23"/>
      <c r="B166" s="23"/>
      <c r="C166" s="23"/>
      <c r="D166" s="23"/>
      <c r="E166" s="23"/>
      <c r="F166" s="23"/>
      <c r="G166" s="23"/>
      <c r="H166" s="23"/>
      <c r="I166" s="23"/>
      <c r="J166" s="23"/>
      <c r="K166" s="23"/>
      <c r="L166" s="23"/>
      <c r="M166" s="23"/>
      <c r="N166" s="23"/>
      <c r="O166" s="23"/>
      <c r="P166" s="23"/>
      <c r="Q166" s="23"/>
      <c r="R166" s="23"/>
      <c r="S166" s="23"/>
      <c r="T166" s="23"/>
    </row>
    <row r="167" spans="1:20" ht="26.25" customHeight="1" x14ac:dyDescent="0.2">
      <c r="A167" s="23"/>
      <c r="B167" s="23"/>
      <c r="C167" s="23"/>
      <c r="D167" s="23"/>
      <c r="E167" s="23"/>
      <c r="F167" s="23"/>
      <c r="G167" s="23"/>
      <c r="H167" s="23"/>
      <c r="I167" s="23"/>
      <c r="J167" s="23"/>
      <c r="K167" s="23"/>
      <c r="L167" s="23"/>
      <c r="M167" s="23"/>
      <c r="N167" s="23"/>
      <c r="O167" s="23"/>
      <c r="P167" s="23"/>
      <c r="Q167" s="23"/>
      <c r="R167" s="23"/>
      <c r="S167" s="23"/>
      <c r="T167" s="23"/>
    </row>
    <row r="168" spans="1:20" ht="26.25" customHeight="1" x14ac:dyDescent="0.2">
      <c r="A168" s="23"/>
      <c r="B168" s="23"/>
      <c r="C168" s="23"/>
      <c r="D168" s="23"/>
      <c r="E168" s="23"/>
      <c r="F168" s="23"/>
      <c r="G168" s="23"/>
      <c r="H168" s="23"/>
      <c r="I168" s="23"/>
      <c r="J168" s="23"/>
      <c r="K168" s="23"/>
      <c r="L168" s="23"/>
      <c r="M168" s="23"/>
      <c r="N168" s="23"/>
      <c r="O168" s="23"/>
      <c r="P168" s="23"/>
      <c r="Q168" s="23"/>
      <c r="R168" s="23"/>
      <c r="S168" s="23"/>
      <c r="T168" s="23"/>
    </row>
    <row r="169" spans="1:20" ht="26.25" customHeight="1" x14ac:dyDescent="0.2">
      <c r="A169" s="23"/>
      <c r="B169" s="23"/>
      <c r="C169" s="23"/>
      <c r="D169" s="23"/>
      <c r="E169" s="23"/>
      <c r="F169" s="23"/>
      <c r="G169" s="23"/>
      <c r="H169" s="23"/>
      <c r="I169" s="23"/>
      <c r="J169" s="23"/>
      <c r="K169" s="23"/>
      <c r="L169" s="23"/>
      <c r="M169" s="23"/>
      <c r="N169" s="23"/>
      <c r="O169" s="23"/>
      <c r="P169" s="23"/>
      <c r="Q169" s="23"/>
      <c r="R169" s="23"/>
      <c r="S169" s="23"/>
      <c r="T169" s="23"/>
    </row>
    <row r="170" spans="1:20" ht="26.25" customHeight="1" x14ac:dyDescent="0.2">
      <c r="A170" s="23"/>
      <c r="B170" s="23"/>
      <c r="C170" s="23"/>
      <c r="D170" s="23"/>
      <c r="E170" s="23"/>
      <c r="F170" s="23"/>
      <c r="G170" s="23"/>
      <c r="H170" s="23"/>
      <c r="I170" s="23"/>
      <c r="J170" s="23"/>
      <c r="K170" s="23"/>
      <c r="L170" s="23"/>
      <c r="M170" s="23"/>
      <c r="N170" s="23"/>
      <c r="O170" s="23"/>
      <c r="P170" s="23"/>
      <c r="Q170" s="23"/>
      <c r="R170" s="23"/>
      <c r="S170" s="23"/>
      <c r="T170" s="23"/>
    </row>
    <row r="171" spans="1:20" ht="26.25" customHeight="1" x14ac:dyDescent="0.2">
      <c r="A171" s="23"/>
      <c r="B171" s="23"/>
      <c r="C171" s="23"/>
      <c r="D171" s="23"/>
      <c r="E171" s="23"/>
      <c r="F171" s="23"/>
      <c r="G171" s="23"/>
      <c r="H171" s="23"/>
      <c r="I171" s="23"/>
      <c r="J171" s="23"/>
      <c r="K171" s="23"/>
      <c r="L171" s="23"/>
      <c r="M171" s="23"/>
      <c r="N171" s="23"/>
      <c r="O171" s="23"/>
      <c r="P171" s="23"/>
      <c r="Q171" s="23"/>
      <c r="R171" s="23"/>
      <c r="S171" s="23"/>
      <c r="T171" s="23"/>
    </row>
    <row r="172" spans="1:20" ht="26.25" customHeight="1" x14ac:dyDescent="0.2">
      <c r="A172" s="23"/>
      <c r="B172" s="23"/>
      <c r="C172" s="23"/>
      <c r="D172" s="23"/>
      <c r="E172" s="23"/>
      <c r="F172" s="23"/>
      <c r="G172" s="23"/>
      <c r="H172" s="23"/>
      <c r="I172" s="23"/>
      <c r="J172" s="23"/>
      <c r="K172" s="23"/>
      <c r="L172" s="23"/>
      <c r="M172" s="23"/>
      <c r="N172" s="23"/>
      <c r="O172" s="23"/>
      <c r="P172" s="23"/>
      <c r="Q172" s="23"/>
      <c r="R172" s="23"/>
      <c r="S172" s="23"/>
      <c r="T172" s="23"/>
    </row>
    <row r="173" spans="1:20" ht="26.25" customHeight="1" x14ac:dyDescent="0.2">
      <c r="A173" s="23"/>
      <c r="B173" s="23"/>
      <c r="C173" s="23"/>
      <c r="D173" s="23"/>
      <c r="E173" s="23"/>
      <c r="F173" s="23"/>
      <c r="G173" s="23"/>
      <c r="H173" s="23"/>
      <c r="I173" s="23"/>
      <c r="J173" s="23"/>
      <c r="K173" s="23"/>
      <c r="L173" s="23"/>
      <c r="M173" s="23"/>
      <c r="N173" s="23"/>
      <c r="O173" s="23"/>
      <c r="P173" s="23"/>
      <c r="Q173" s="23"/>
      <c r="R173" s="23"/>
      <c r="S173" s="23"/>
      <c r="T173" s="23"/>
    </row>
    <row r="174" spans="1:20" ht="26.25" customHeight="1" x14ac:dyDescent="0.2">
      <c r="A174" s="23"/>
      <c r="B174" s="23"/>
      <c r="C174" s="23"/>
      <c r="D174" s="23"/>
      <c r="E174" s="23"/>
      <c r="F174" s="23"/>
      <c r="G174" s="23"/>
      <c r="H174" s="23"/>
      <c r="I174" s="23"/>
      <c r="J174" s="23"/>
      <c r="K174" s="23"/>
      <c r="L174" s="23"/>
      <c r="M174" s="23"/>
      <c r="N174" s="23"/>
      <c r="O174" s="23"/>
      <c r="P174" s="23"/>
      <c r="Q174" s="23"/>
      <c r="R174" s="23"/>
      <c r="S174" s="23"/>
      <c r="T174" s="23"/>
    </row>
    <row r="175" spans="1:20" ht="26.25" customHeight="1" x14ac:dyDescent="0.2">
      <c r="A175" s="23"/>
      <c r="B175" s="23"/>
      <c r="C175" s="23"/>
      <c r="D175" s="23"/>
      <c r="E175" s="23"/>
      <c r="F175" s="23"/>
      <c r="G175" s="23"/>
      <c r="H175" s="23"/>
      <c r="I175" s="23"/>
      <c r="J175" s="23"/>
      <c r="K175" s="23"/>
      <c r="L175" s="23"/>
      <c r="M175" s="23"/>
      <c r="N175" s="23"/>
      <c r="O175" s="23"/>
      <c r="P175" s="23"/>
      <c r="Q175" s="23"/>
      <c r="R175" s="23"/>
      <c r="S175" s="23"/>
      <c r="T175" s="23"/>
    </row>
    <row r="176" spans="1:20" ht="26.25" customHeight="1" x14ac:dyDescent="0.2">
      <c r="A176" s="23"/>
      <c r="B176" s="23"/>
      <c r="C176" s="23"/>
      <c r="D176" s="23"/>
      <c r="E176" s="23"/>
      <c r="F176" s="23"/>
      <c r="G176" s="23"/>
      <c r="H176" s="23"/>
      <c r="I176" s="23"/>
      <c r="J176" s="23"/>
      <c r="K176" s="23"/>
      <c r="L176" s="23"/>
      <c r="M176" s="23"/>
      <c r="N176" s="23"/>
      <c r="O176" s="23"/>
      <c r="P176" s="23"/>
      <c r="Q176" s="23"/>
      <c r="R176" s="23"/>
      <c r="S176" s="23"/>
      <c r="T176" s="23"/>
    </row>
    <row r="177" spans="1:20" ht="26.25" customHeight="1" x14ac:dyDescent="0.2">
      <c r="A177" s="23"/>
      <c r="B177" s="23"/>
      <c r="C177" s="23"/>
      <c r="D177" s="23"/>
      <c r="E177" s="23"/>
      <c r="F177" s="23"/>
      <c r="G177" s="23"/>
      <c r="H177" s="23"/>
      <c r="I177" s="23"/>
      <c r="J177" s="23"/>
      <c r="K177" s="23"/>
      <c r="L177" s="23"/>
      <c r="M177" s="23"/>
      <c r="N177" s="23"/>
      <c r="O177" s="23"/>
      <c r="P177" s="23"/>
      <c r="Q177" s="23"/>
      <c r="R177" s="23"/>
      <c r="S177" s="23"/>
      <c r="T177" s="23"/>
    </row>
    <row r="178" spans="1:20" ht="26.25" customHeight="1" x14ac:dyDescent="0.2">
      <c r="A178" s="23"/>
      <c r="B178" s="23"/>
      <c r="C178" s="23"/>
      <c r="D178" s="23"/>
      <c r="E178" s="23"/>
      <c r="F178" s="23"/>
      <c r="G178" s="23"/>
      <c r="H178" s="23"/>
      <c r="I178" s="23"/>
      <c r="J178" s="23"/>
      <c r="K178" s="23"/>
      <c r="L178" s="23"/>
      <c r="M178" s="23"/>
      <c r="N178" s="23"/>
      <c r="O178" s="23"/>
      <c r="P178" s="23"/>
      <c r="Q178" s="23"/>
      <c r="R178" s="23"/>
      <c r="S178" s="23"/>
      <c r="T178" s="23"/>
    </row>
    <row r="179" spans="1:20" ht="26.25" customHeight="1" x14ac:dyDescent="0.2">
      <c r="A179" s="23"/>
      <c r="B179" s="23"/>
      <c r="C179" s="23"/>
      <c r="D179" s="23"/>
      <c r="E179" s="23"/>
      <c r="F179" s="23"/>
      <c r="G179" s="23"/>
      <c r="H179" s="23"/>
      <c r="I179" s="23"/>
      <c r="J179" s="23"/>
      <c r="K179" s="23"/>
      <c r="L179" s="23"/>
      <c r="M179" s="23"/>
      <c r="N179" s="23"/>
      <c r="O179" s="23"/>
      <c r="P179" s="23"/>
      <c r="Q179" s="23"/>
      <c r="R179" s="23"/>
      <c r="S179" s="23"/>
      <c r="T179" s="23"/>
    </row>
    <row r="180" spans="1:20" ht="26.25" customHeight="1" x14ac:dyDescent="0.2">
      <c r="A180" s="23"/>
      <c r="B180" s="23"/>
      <c r="C180" s="23"/>
      <c r="D180" s="23"/>
      <c r="E180" s="23"/>
      <c r="F180" s="23"/>
      <c r="G180" s="23"/>
      <c r="H180" s="23"/>
      <c r="I180" s="23"/>
      <c r="J180" s="23"/>
      <c r="K180" s="23"/>
      <c r="L180" s="23"/>
      <c r="M180" s="23"/>
      <c r="N180" s="23"/>
      <c r="O180" s="23"/>
      <c r="P180" s="23"/>
      <c r="Q180" s="23"/>
      <c r="R180" s="23"/>
      <c r="S180" s="23"/>
      <c r="T180" s="23"/>
    </row>
    <row r="181" spans="1:20" ht="26.25" customHeight="1" x14ac:dyDescent="0.2">
      <c r="A181" s="23"/>
      <c r="B181" s="23"/>
      <c r="C181" s="23"/>
      <c r="D181" s="23"/>
      <c r="E181" s="23"/>
      <c r="F181" s="23"/>
      <c r="G181" s="23"/>
      <c r="H181" s="23"/>
      <c r="I181" s="23"/>
      <c r="J181" s="23"/>
      <c r="K181" s="23"/>
      <c r="L181" s="23"/>
      <c r="M181" s="23"/>
      <c r="N181" s="23"/>
      <c r="O181" s="23"/>
      <c r="P181" s="23"/>
      <c r="Q181" s="23"/>
      <c r="R181" s="23"/>
      <c r="S181" s="23"/>
      <c r="T181" s="23"/>
    </row>
    <row r="182" spans="1:20" ht="26.25" customHeight="1" x14ac:dyDescent="0.2">
      <c r="A182" s="23"/>
      <c r="B182" s="23"/>
      <c r="C182" s="23"/>
      <c r="D182" s="23"/>
      <c r="E182" s="23"/>
      <c r="F182" s="23"/>
      <c r="G182" s="23"/>
      <c r="H182" s="23"/>
      <c r="I182" s="23"/>
      <c r="J182" s="23"/>
      <c r="K182" s="23"/>
      <c r="L182" s="23"/>
      <c r="M182" s="23"/>
      <c r="N182" s="23"/>
      <c r="O182" s="23"/>
      <c r="P182" s="23"/>
      <c r="Q182" s="23"/>
      <c r="R182" s="23"/>
      <c r="S182" s="23"/>
      <c r="T182" s="23"/>
    </row>
    <row r="183" spans="1:20" ht="26.25" customHeight="1" x14ac:dyDescent="0.2">
      <c r="A183" s="23"/>
      <c r="B183" s="23"/>
      <c r="C183" s="23"/>
      <c r="D183" s="23"/>
      <c r="E183" s="23"/>
      <c r="F183" s="23"/>
      <c r="G183" s="23"/>
      <c r="H183" s="23"/>
      <c r="I183" s="23"/>
      <c r="J183" s="23"/>
      <c r="K183" s="23"/>
      <c r="L183" s="23"/>
      <c r="M183" s="23"/>
      <c r="N183" s="23"/>
      <c r="O183" s="23"/>
      <c r="P183" s="23"/>
      <c r="Q183" s="23"/>
      <c r="R183" s="23"/>
      <c r="S183" s="23"/>
      <c r="T183" s="23"/>
    </row>
    <row r="184" spans="1:20" ht="26.25" customHeight="1" x14ac:dyDescent="0.2">
      <c r="A184" s="23"/>
      <c r="B184" s="23"/>
      <c r="C184" s="23"/>
      <c r="D184" s="23"/>
      <c r="E184" s="23"/>
      <c r="F184" s="23"/>
      <c r="G184" s="23"/>
      <c r="H184" s="23"/>
      <c r="I184" s="23"/>
      <c r="J184" s="23"/>
      <c r="K184" s="23"/>
      <c r="L184" s="23"/>
      <c r="M184" s="23"/>
      <c r="N184" s="23"/>
      <c r="O184" s="23"/>
      <c r="P184" s="23"/>
      <c r="Q184" s="23"/>
      <c r="R184" s="23"/>
      <c r="S184" s="23"/>
      <c r="T184" s="23"/>
    </row>
    <row r="185" spans="1:20" ht="26.25" customHeight="1" x14ac:dyDescent="0.2">
      <c r="A185" s="23"/>
      <c r="B185" s="23"/>
      <c r="C185" s="23"/>
      <c r="D185" s="23"/>
      <c r="E185" s="23"/>
      <c r="F185" s="23"/>
      <c r="G185" s="23"/>
      <c r="H185" s="23"/>
      <c r="I185" s="23"/>
      <c r="J185" s="23"/>
      <c r="K185" s="23"/>
      <c r="L185" s="23"/>
      <c r="M185" s="23"/>
      <c r="N185" s="23"/>
      <c r="O185" s="23"/>
      <c r="P185" s="23"/>
      <c r="Q185" s="23"/>
      <c r="R185" s="23"/>
      <c r="S185" s="23"/>
      <c r="T185" s="23"/>
    </row>
    <row r="186" spans="1:20" ht="26.25" customHeight="1" x14ac:dyDescent="0.2">
      <c r="A186" s="23"/>
      <c r="B186" s="23"/>
      <c r="C186" s="23"/>
      <c r="D186" s="23"/>
      <c r="E186" s="23"/>
      <c r="F186" s="23"/>
      <c r="G186" s="23"/>
      <c r="H186" s="23"/>
      <c r="I186" s="23"/>
      <c r="J186" s="23"/>
      <c r="K186" s="23"/>
      <c r="L186" s="23"/>
      <c r="M186" s="23"/>
      <c r="N186" s="23"/>
      <c r="O186" s="23"/>
      <c r="P186" s="23"/>
      <c r="Q186" s="23"/>
      <c r="R186" s="23"/>
      <c r="S186" s="23"/>
      <c r="T186" s="23"/>
    </row>
    <row r="187" spans="1:20" ht="26.25" customHeight="1" x14ac:dyDescent="0.2">
      <c r="A187" s="23"/>
      <c r="B187" s="23"/>
      <c r="C187" s="23"/>
      <c r="D187" s="23"/>
      <c r="E187" s="23"/>
      <c r="F187" s="23"/>
      <c r="G187" s="23"/>
      <c r="H187" s="23"/>
      <c r="I187" s="23"/>
      <c r="J187" s="23"/>
      <c r="K187" s="23"/>
      <c r="L187" s="23"/>
      <c r="M187" s="23"/>
      <c r="N187" s="23"/>
      <c r="O187" s="23"/>
      <c r="P187" s="23"/>
      <c r="Q187" s="23"/>
      <c r="R187" s="23"/>
      <c r="S187" s="23"/>
      <c r="T187" s="23"/>
    </row>
    <row r="188" spans="1:20" ht="26.25" customHeight="1" x14ac:dyDescent="0.2">
      <c r="A188" s="23"/>
      <c r="B188" s="23"/>
      <c r="C188" s="23"/>
      <c r="D188" s="23"/>
      <c r="E188" s="23"/>
      <c r="F188" s="23"/>
      <c r="G188" s="23"/>
      <c r="H188" s="23"/>
      <c r="I188" s="23"/>
      <c r="J188" s="23"/>
      <c r="K188" s="23"/>
      <c r="L188" s="23"/>
      <c r="M188" s="23"/>
      <c r="N188" s="23"/>
      <c r="O188" s="23"/>
      <c r="P188" s="23"/>
      <c r="Q188" s="23"/>
      <c r="R188" s="23"/>
      <c r="S188" s="23"/>
      <c r="T188" s="23"/>
    </row>
    <row r="189" spans="1:20" ht="26.25" customHeight="1" x14ac:dyDescent="0.2">
      <c r="A189" s="23"/>
      <c r="B189" s="23"/>
      <c r="C189" s="23"/>
      <c r="D189" s="23"/>
      <c r="E189" s="23"/>
      <c r="F189" s="23"/>
      <c r="G189" s="23"/>
      <c r="H189" s="23"/>
      <c r="I189" s="23"/>
      <c r="J189" s="23"/>
      <c r="K189" s="23"/>
      <c r="L189" s="23"/>
      <c r="M189" s="23"/>
      <c r="N189" s="23"/>
      <c r="O189" s="23"/>
      <c r="P189" s="23"/>
      <c r="Q189" s="23"/>
      <c r="R189" s="23"/>
      <c r="S189" s="23"/>
      <c r="T189" s="23"/>
    </row>
    <row r="190" spans="1:20" ht="26.25" customHeight="1" x14ac:dyDescent="0.2">
      <c r="A190" s="23"/>
      <c r="B190" s="23"/>
      <c r="C190" s="23"/>
      <c r="D190" s="23"/>
      <c r="E190" s="23"/>
      <c r="F190" s="23"/>
      <c r="G190" s="23"/>
      <c r="H190" s="23"/>
      <c r="I190" s="23"/>
      <c r="J190" s="23"/>
      <c r="K190" s="23"/>
      <c r="L190" s="23"/>
      <c r="M190" s="23"/>
      <c r="N190" s="23"/>
      <c r="O190" s="23"/>
      <c r="P190" s="23"/>
      <c r="Q190" s="23"/>
      <c r="R190" s="23"/>
      <c r="S190" s="23"/>
      <c r="T190" s="23"/>
    </row>
    <row r="191" spans="1:20" ht="26.25" customHeight="1" x14ac:dyDescent="0.2">
      <c r="A191" s="23"/>
      <c r="B191" s="23"/>
      <c r="C191" s="23"/>
      <c r="D191" s="23"/>
      <c r="E191" s="23"/>
      <c r="F191" s="23"/>
      <c r="G191" s="23"/>
      <c r="H191" s="23"/>
      <c r="I191" s="23"/>
      <c r="J191" s="23"/>
      <c r="K191" s="23"/>
      <c r="L191" s="23"/>
      <c r="M191" s="23"/>
      <c r="N191" s="23"/>
      <c r="O191" s="23"/>
      <c r="P191" s="23"/>
      <c r="Q191" s="23"/>
      <c r="R191" s="23"/>
      <c r="S191" s="23"/>
      <c r="T191" s="23"/>
    </row>
    <row r="192" spans="1:20" ht="26.25" customHeight="1" x14ac:dyDescent="0.2">
      <c r="A192" s="23"/>
      <c r="B192" s="23"/>
      <c r="C192" s="23"/>
      <c r="D192" s="23"/>
      <c r="E192" s="23"/>
      <c r="F192" s="23"/>
      <c r="G192" s="23"/>
      <c r="H192" s="23"/>
      <c r="I192" s="23"/>
      <c r="J192" s="23"/>
      <c r="K192" s="23"/>
      <c r="L192" s="23"/>
      <c r="M192" s="23"/>
      <c r="N192" s="23"/>
      <c r="O192" s="23"/>
      <c r="P192" s="23"/>
      <c r="Q192" s="23"/>
      <c r="R192" s="23"/>
      <c r="S192" s="23"/>
      <c r="T192" s="23"/>
    </row>
    <row r="193" spans="1:20" ht="26.25" customHeight="1" x14ac:dyDescent="0.2">
      <c r="A193" s="23"/>
      <c r="B193" s="23"/>
      <c r="C193" s="23"/>
      <c r="D193" s="23"/>
      <c r="E193" s="23"/>
      <c r="F193" s="23"/>
      <c r="G193" s="23"/>
      <c r="H193" s="23"/>
      <c r="I193" s="23"/>
      <c r="J193" s="23"/>
      <c r="K193" s="23"/>
      <c r="L193" s="23"/>
      <c r="M193" s="23"/>
      <c r="N193" s="23"/>
      <c r="O193" s="23"/>
      <c r="P193" s="23"/>
      <c r="Q193" s="23"/>
      <c r="R193" s="23"/>
      <c r="S193" s="23"/>
      <c r="T193" s="23"/>
    </row>
    <row r="194" spans="1:20" ht="26.25" customHeight="1" x14ac:dyDescent="0.2">
      <c r="A194" s="23"/>
      <c r="B194" s="23"/>
      <c r="C194" s="23"/>
      <c r="D194" s="23"/>
      <c r="E194" s="23"/>
      <c r="F194" s="23"/>
      <c r="G194" s="23"/>
      <c r="H194" s="23"/>
      <c r="I194" s="23"/>
      <c r="J194" s="23"/>
      <c r="K194" s="23"/>
      <c r="L194" s="23"/>
      <c r="M194" s="23"/>
      <c r="N194" s="23"/>
      <c r="O194" s="23"/>
      <c r="P194" s="23"/>
      <c r="Q194" s="23"/>
      <c r="R194" s="23"/>
      <c r="S194" s="23"/>
      <c r="T194" s="23"/>
    </row>
    <row r="195" spans="1:20" ht="26.25" customHeight="1" x14ac:dyDescent="0.2">
      <c r="A195" s="23"/>
      <c r="B195" s="23"/>
      <c r="C195" s="23"/>
      <c r="D195" s="23"/>
      <c r="E195" s="23"/>
      <c r="F195" s="23"/>
      <c r="G195" s="23"/>
      <c r="H195" s="23"/>
      <c r="I195" s="23"/>
      <c r="J195" s="23"/>
      <c r="K195" s="23"/>
      <c r="L195" s="23"/>
      <c r="M195" s="23"/>
      <c r="N195" s="23"/>
      <c r="O195" s="23"/>
      <c r="P195" s="23"/>
      <c r="Q195" s="23"/>
      <c r="R195" s="23"/>
      <c r="S195" s="23"/>
      <c r="T195" s="23"/>
    </row>
    <row r="196" spans="1:20" ht="26.25" customHeight="1" x14ac:dyDescent="0.2">
      <c r="A196" s="23"/>
      <c r="B196" s="23"/>
      <c r="C196" s="23"/>
      <c r="D196" s="23"/>
      <c r="E196" s="23"/>
      <c r="F196" s="23"/>
      <c r="G196" s="23"/>
      <c r="H196" s="23"/>
      <c r="I196" s="23"/>
      <c r="J196" s="23"/>
      <c r="K196" s="23"/>
      <c r="L196" s="23"/>
      <c r="M196" s="23"/>
      <c r="N196" s="23"/>
      <c r="O196" s="23"/>
      <c r="P196" s="23"/>
      <c r="Q196" s="23"/>
      <c r="R196" s="23"/>
      <c r="S196" s="23"/>
      <c r="T196" s="23"/>
    </row>
    <row r="197" spans="1:20" ht="26.25" customHeight="1" x14ac:dyDescent="0.2">
      <c r="A197" s="23"/>
      <c r="B197" s="23"/>
      <c r="C197" s="23"/>
      <c r="D197" s="23"/>
      <c r="E197" s="23"/>
      <c r="F197" s="23"/>
      <c r="G197" s="23"/>
      <c r="H197" s="23"/>
      <c r="I197" s="23"/>
      <c r="J197" s="23"/>
      <c r="K197" s="23"/>
      <c r="L197" s="23"/>
      <c r="M197" s="23"/>
      <c r="N197" s="23"/>
      <c r="O197" s="23"/>
      <c r="P197" s="23"/>
      <c r="Q197" s="23"/>
      <c r="R197" s="23"/>
      <c r="S197" s="23"/>
      <c r="T197" s="23"/>
    </row>
    <row r="198" spans="1:20" ht="26.25" customHeight="1" x14ac:dyDescent="0.2">
      <c r="A198" s="23"/>
      <c r="B198" s="23"/>
      <c r="C198" s="23"/>
      <c r="D198" s="23"/>
      <c r="E198" s="23"/>
      <c r="F198" s="23"/>
      <c r="G198" s="23"/>
      <c r="H198" s="23"/>
      <c r="I198" s="23"/>
      <c r="J198" s="23"/>
      <c r="K198" s="23"/>
      <c r="L198" s="23"/>
      <c r="M198" s="23"/>
      <c r="N198" s="23"/>
      <c r="O198" s="23"/>
      <c r="P198" s="23"/>
      <c r="Q198" s="23"/>
      <c r="R198" s="23"/>
      <c r="S198" s="23"/>
      <c r="T198" s="23"/>
    </row>
    <row r="199" spans="1:20" ht="26.25" customHeight="1" x14ac:dyDescent="0.2">
      <c r="A199" s="23"/>
      <c r="B199" s="23"/>
      <c r="C199" s="23"/>
      <c r="D199" s="23"/>
      <c r="E199" s="23"/>
      <c r="F199" s="23"/>
      <c r="G199" s="23"/>
      <c r="H199" s="23"/>
      <c r="I199" s="23"/>
      <c r="J199" s="23"/>
      <c r="K199" s="23"/>
      <c r="L199" s="23"/>
      <c r="M199" s="23"/>
      <c r="N199" s="23"/>
      <c r="O199" s="23"/>
      <c r="P199" s="23"/>
      <c r="Q199" s="23"/>
      <c r="R199" s="23"/>
      <c r="S199" s="23"/>
      <c r="T199" s="23"/>
    </row>
    <row r="200" spans="1:20" ht="26.25" customHeight="1" x14ac:dyDescent="0.2">
      <c r="A200" s="23"/>
      <c r="B200" s="23"/>
      <c r="C200" s="23"/>
      <c r="D200" s="23"/>
      <c r="E200" s="23"/>
      <c r="F200" s="23"/>
      <c r="G200" s="23"/>
      <c r="H200" s="23"/>
      <c r="I200" s="23"/>
      <c r="J200" s="23"/>
      <c r="K200" s="23"/>
      <c r="L200" s="23"/>
      <c r="M200" s="23"/>
      <c r="N200" s="23"/>
      <c r="O200" s="23"/>
      <c r="P200" s="23"/>
      <c r="Q200" s="23"/>
      <c r="R200" s="23"/>
      <c r="S200" s="23"/>
      <c r="T200" s="23"/>
    </row>
    <row r="201" spans="1:20" ht="26.25" customHeight="1" x14ac:dyDescent="0.2">
      <c r="A201" s="23"/>
      <c r="B201" s="23"/>
      <c r="C201" s="23"/>
      <c r="D201" s="23"/>
      <c r="E201" s="23"/>
      <c r="F201" s="23"/>
      <c r="G201" s="23"/>
      <c r="H201" s="23"/>
      <c r="I201" s="23"/>
      <c r="J201" s="23"/>
      <c r="K201" s="23"/>
      <c r="L201" s="23"/>
      <c r="M201" s="23"/>
      <c r="N201" s="23"/>
      <c r="O201" s="23"/>
      <c r="P201" s="23"/>
      <c r="Q201" s="23"/>
      <c r="R201" s="23"/>
      <c r="S201" s="23"/>
      <c r="T201" s="23"/>
    </row>
    <row r="202" spans="1:20" ht="26.25" customHeight="1" x14ac:dyDescent="0.2">
      <c r="A202" s="23"/>
      <c r="B202" s="23"/>
      <c r="C202" s="23"/>
      <c r="D202" s="23"/>
      <c r="E202" s="23"/>
      <c r="F202" s="23"/>
      <c r="G202" s="23"/>
      <c r="H202" s="23"/>
      <c r="I202" s="23"/>
      <c r="J202" s="23"/>
      <c r="K202" s="23"/>
      <c r="L202" s="23"/>
      <c r="M202" s="23"/>
      <c r="N202" s="23"/>
      <c r="O202" s="23"/>
      <c r="P202" s="23"/>
      <c r="Q202" s="23"/>
      <c r="R202" s="23"/>
      <c r="S202" s="23"/>
      <c r="T202" s="23"/>
    </row>
    <row r="203" spans="1:20" ht="26.25" customHeight="1" x14ac:dyDescent="0.2">
      <c r="A203" s="23"/>
      <c r="B203" s="23"/>
      <c r="C203" s="23"/>
      <c r="D203" s="23"/>
      <c r="E203" s="23"/>
      <c r="F203" s="23"/>
      <c r="G203" s="23"/>
      <c r="H203" s="23"/>
      <c r="I203" s="23"/>
      <c r="J203" s="23"/>
      <c r="K203" s="23"/>
      <c r="L203" s="23"/>
      <c r="M203" s="23"/>
      <c r="N203" s="23"/>
      <c r="O203" s="23"/>
      <c r="P203" s="23"/>
      <c r="Q203" s="23"/>
      <c r="R203" s="23"/>
      <c r="S203" s="23"/>
      <c r="T203" s="23"/>
    </row>
    <row r="204" spans="1:20" ht="26.25" customHeight="1" x14ac:dyDescent="0.2">
      <c r="A204" s="23"/>
      <c r="B204" s="23"/>
      <c r="C204" s="23"/>
      <c r="D204" s="23"/>
      <c r="E204" s="23"/>
      <c r="F204" s="23"/>
      <c r="G204" s="23"/>
      <c r="H204" s="23"/>
      <c r="I204" s="23"/>
      <c r="J204" s="23"/>
      <c r="K204" s="23"/>
      <c r="L204" s="23"/>
      <c r="M204" s="23"/>
      <c r="N204" s="23"/>
      <c r="O204" s="23"/>
      <c r="P204" s="23"/>
      <c r="Q204" s="23"/>
      <c r="R204" s="23"/>
      <c r="S204" s="23"/>
      <c r="T204" s="23"/>
    </row>
    <row r="205" spans="1:20" ht="26.25" customHeight="1" x14ac:dyDescent="0.2">
      <c r="A205" s="23"/>
      <c r="B205" s="23"/>
      <c r="C205" s="23"/>
      <c r="D205" s="23"/>
      <c r="E205" s="23"/>
      <c r="F205" s="23"/>
      <c r="G205" s="23"/>
      <c r="H205" s="23"/>
      <c r="I205" s="23"/>
      <c r="J205" s="23"/>
      <c r="K205" s="23"/>
      <c r="L205" s="23"/>
      <c r="M205" s="23"/>
      <c r="N205" s="23"/>
      <c r="O205" s="23"/>
      <c r="P205" s="23"/>
      <c r="Q205" s="23"/>
      <c r="R205" s="23"/>
      <c r="S205" s="23"/>
      <c r="T205" s="23"/>
    </row>
    <row r="206" spans="1:20" ht="26.25" customHeight="1" x14ac:dyDescent="0.2">
      <c r="A206" s="23"/>
      <c r="B206" s="23"/>
      <c r="C206" s="23"/>
      <c r="D206" s="23"/>
      <c r="E206" s="23"/>
      <c r="F206" s="23"/>
      <c r="G206" s="23"/>
      <c r="H206" s="23"/>
      <c r="I206" s="23"/>
      <c r="J206" s="23"/>
      <c r="K206" s="23"/>
      <c r="L206" s="23"/>
      <c r="M206" s="23"/>
      <c r="N206" s="23"/>
      <c r="O206" s="23"/>
      <c r="P206" s="23"/>
      <c r="Q206" s="23"/>
      <c r="R206" s="23"/>
      <c r="S206" s="23"/>
      <c r="T206" s="23"/>
    </row>
    <row r="207" spans="1:20" ht="26.25" customHeight="1" x14ac:dyDescent="0.2">
      <c r="A207" s="23"/>
      <c r="B207" s="23"/>
      <c r="C207" s="23"/>
      <c r="D207" s="23"/>
      <c r="E207" s="23"/>
      <c r="F207" s="23"/>
      <c r="G207" s="23"/>
      <c r="H207" s="23"/>
      <c r="I207" s="23"/>
      <c r="J207" s="23"/>
      <c r="K207" s="23"/>
      <c r="L207" s="23"/>
      <c r="M207" s="23"/>
      <c r="N207" s="23"/>
      <c r="O207" s="23"/>
      <c r="P207" s="23"/>
      <c r="Q207" s="23"/>
      <c r="R207" s="23"/>
      <c r="S207" s="23"/>
      <c r="T207" s="23"/>
    </row>
    <row r="208" spans="1:20" ht="26.25" customHeight="1" x14ac:dyDescent="0.2">
      <c r="A208" s="23"/>
      <c r="B208" s="23"/>
      <c r="C208" s="23"/>
      <c r="D208" s="23"/>
      <c r="E208" s="23"/>
      <c r="F208" s="23"/>
      <c r="G208" s="23"/>
      <c r="H208" s="23"/>
      <c r="I208" s="23"/>
      <c r="J208" s="23"/>
      <c r="K208" s="23"/>
      <c r="L208" s="23"/>
      <c r="M208" s="23"/>
      <c r="N208" s="23"/>
      <c r="O208" s="23"/>
      <c r="P208" s="23"/>
      <c r="Q208" s="23"/>
      <c r="R208" s="23"/>
      <c r="S208" s="23"/>
      <c r="T208" s="23"/>
    </row>
    <row r="209" spans="1:20" ht="26.25" customHeight="1" x14ac:dyDescent="0.2">
      <c r="A209" s="23"/>
      <c r="B209" s="23"/>
      <c r="C209" s="23"/>
      <c r="D209" s="23"/>
      <c r="E209" s="23"/>
      <c r="F209" s="23"/>
      <c r="G209" s="23"/>
      <c r="H209" s="23"/>
      <c r="I209" s="23"/>
      <c r="J209" s="23"/>
      <c r="K209" s="23"/>
      <c r="L209" s="23"/>
      <c r="M209" s="23"/>
      <c r="N209" s="23"/>
      <c r="O209" s="23"/>
      <c r="P209" s="23"/>
      <c r="Q209" s="23"/>
      <c r="R209" s="23"/>
      <c r="S209" s="23"/>
      <c r="T209" s="23"/>
    </row>
    <row r="210" spans="1:20" ht="26.25" customHeight="1" x14ac:dyDescent="0.2">
      <c r="A210" s="23"/>
      <c r="B210" s="23"/>
      <c r="C210" s="23"/>
      <c r="D210" s="23"/>
      <c r="E210" s="23"/>
      <c r="F210" s="23"/>
      <c r="G210" s="23"/>
      <c r="H210" s="23"/>
      <c r="I210" s="23"/>
      <c r="J210" s="23"/>
      <c r="K210" s="23"/>
      <c r="L210" s="23"/>
      <c r="M210" s="23"/>
      <c r="N210" s="23"/>
      <c r="O210" s="23"/>
      <c r="P210" s="23"/>
      <c r="Q210" s="23"/>
      <c r="R210" s="23"/>
      <c r="S210" s="23"/>
      <c r="T210" s="23"/>
    </row>
    <row r="211" spans="1:20" ht="26.25" customHeight="1" x14ac:dyDescent="0.2">
      <c r="A211" s="23"/>
      <c r="B211" s="23"/>
      <c r="C211" s="23"/>
      <c r="D211" s="23"/>
      <c r="E211" s="23"/>
      <c r="F211" s="23"/>
      <c r="G211" s="23"/>
      <c r="H211" s="23"/>
      <c r="I211" s="23"/>
      <c r="J211" s="23"/>
      <c r="K211" s="23"/>
      <c r="L211" s="23"/>
      <c r="M211" s="23"/>
      <c r="N211" s="23"/>
      <c r="O211" s="23"/>
      <c r="P211" s="23"/>
      <c r="Q211" s="23"/>
      <c r="R211" s="23"/>
      <c r="S211" s="23"/>
      <c r="T211" s="23"/>
    </row>
    <row r="212" spans="1:20" ht="26.25" customHeight="1" x14ac:dyDescent="0.2">
      <c r="A212" s="23"/>
      <c r="B212" s="23"/>
      <c r="C212" s="23"/>
      <c r="D212" s="23"/>
      <c r="E212" s="23"/>
      <c r="F212" s="23"/>
      <c r="G212" s="23"/>
      <c r="H212" s="23"/>
      <c r="I212" s="23"/>
      <c r="J212" s="23"/>
      <c r="K212" s="23"/>
      <c r="L212" s="23"/>
      <c r="M212" s="23"/>
      <c r="N212" s="23"/>
      <c r="O212" s="23"/>
      <c r="P212" s="23"/>
      <c r="Q212" s="23"/>
      <c r="R212" s="23"/>
      <c r="S212" s="23"/>
      <c r="T212" s="23"/>
    </row>
    <row r="213" spans="1:20" ht="26.25" customHeight="1" x14ac:dyDescent="0.2">
      <c r="A213" s="23"/>
      <c r="B213" s="23"/>
      <c r="C213" s="23"/>
      <c r="D213" s="23"/>
      <c r="E213" s="23"/>
      <c r="F213" s="23"/>
      <c r="G213" s="23"/>
      <c r="H213" s="23"/>
      <c r="I213" s="23"/>
      <c r="J213" s="23"/>
      <c r="K213" s="23"/>
      <c r="L213" s="23"/>
      <c r="M213" s="23"/>
      <c r="N213" s="23"/>
      <c r="O213" s="23"/>
      <c r="P213" s="23"/>
      <c r="Q213" s="23"/>
      <c r="R213" s="23"/>
      <c r="S213" s="23"/>
      <c r="T213" s="23"/>
    </row>
    <row r="214" spans="1:20" ht="26.25" customHeight="1" x14ac:dyDescent="0.2">
      <c r="A214" s="23"/>
      <c r="B214" s="23"/>
      <c r="C214" s="23"/>
      <c r="D214" s="23"/>
      <c r="E214" s="23"/>
      <c r="F214" s="23"/>
      <c r="G214" s="23"/>
      <c r="H214" s="23"/>
      <c r="I214" s="23"/>
      <c r="J214" s="23"/>
      <c r="K214" s="23"/>
      <c r="L214" s="23"/>
      <c r="M214" s="23"/>
      <c r="N214" s="23"/>
      <c r="O214" s="23"/>
      <c r="P214" s="23"/>
      <c r="Q214" s="23"/>
      <c r="R214" s="23"/>
      <c r="S214" s="23"/>
      <c r="T214" s="23"/>
    </row>
    <row r="215" spans="1:20" ht="26.25" customHeight="1" x14ac:dyDescent="0.2">
      <c r="A215" s="23"/>
      <c r="B215" s="23"/>
      <c r="C215" s="23"/>
      <c r="D215" s="23"/>
      <c r="E215" s="23"/>
      <c r="F215" s="23"/>
      <c r="G215" s="23"/>
      <c r="H215" s="23"/>
      <c r="I215" s="23"/>
      <c r="J215" s="23"/>
      <c r="K215" s="23"/>
      <c r="L215" s="23"/>
      <c r="M215" s="23"/>
      <c r="N215" s="23"/>
      <c r="O215" s="23"/>
      <c r="P215" s="23"/>
      <c r="Q215" s="23"/>
      <c r="R215" s="23"/>
      <c r="S215" s="23"/>
      <c r="T215" s="23"/>
    </row>
    <row r="216" spans="1:20" ht="26.25" customHeight="1" x14ac:dyDescent="0.2">
      <c r="A216" s="23"/>
      <c r="B216" s="23"/>
      <c r="C216" s="23"/>
      <c r="D216" s="23"/>
      <c r="E216" s="23"/>
      <c r="F216" s="23"/>
      <c r="G216" s="23"/>
      <c r="H216" s="23"/>
      <c r="I216" s="23"/>
      <c r="J216" s="23"/>
      <c r="K216" s="23"/>
      <c r="L216" s="23"/>
      <c r="M216" s="23"/>
      <c r="N216" s="23"/>
      <c r="O216" s="23"/>
      <c r="P216" s="23"/>
      <c r="Q216" s="23"/>
      <c r="R216" s="23"/>
      <c r="S216" s="23"/>
      <c r="T216" s="23"/>
    </row>
    <row r="217" spans="1:20" ht="26.25" customHeight="1" x14ac:dyDescent="0.2">
      <c r="A217" s="23"/>
      <c r="B217" s="23"/>
      <c r="C217" s="23"/>
      <c r="D217" s="23"/>
      <c r="E217" s="23"/>
      <c r="F217" s="23"/>
      <c r="G217" s="23"/>
      <c r="H217" s="23"/>
      <c r="I217" s="23"/>
      <c r="J217" s="23"/>
      <c r="K217" s="23"/>
      <c r="L217" s="23"/>
      <c r="M217" s="23"/>
      <c r="N217" s="23"/>
      <c r="O217" s="23"/>
      <c r="P217" s="23"/>
      <c r="Q217" s="23"/>
      <c r="R217" s="23"/>
      <c r="S217" s="23"/>
      <c r="T217" s="23"/>
    </row>
    <row r="218" spans="1:20" ht="26.25" customHeight="1" x14ac:dyDescent="0.2">
      <c r="A218" s="23"/>
      <c r="B218" s="23"/>
      <c r="C218" s="23"/>
      <c r="D218" s="23"/>
      <c r="E218" s="23"/>
      <c r="F218" s="23"/>
      <c r="G218" s="23"/>
      <c r="H218" s="23"/>
      <c r="I218" s="23"/>
      <c r="J218" s="23"/>
      <c r="K218" s="23"/>
      <c r="L218" s="23"/>
      <c r="M218" s="23"/>
      <c r="N218" s="23"/>
      <c r="O218" s="23"/>
      <c r="P218" s="23"/>
      <c r="Q218" s="23"/>
      <c r="R218" s="23"/>
      <c r="S218" s="23"/>
      <c r="T218" s="23"/>
    </row>
    <row r="219" spans="1:20" ht="26.25" customHeight="1" x14ac:dyDescent="0.2">
      <c r="A219" s="23"/>
      <c r="B219" s="23"/>
      <c r="C219" s="23"/>
      <c r="D219" s="23"/>
      <c r="E219" s="23"/>
      <c r="F219" s="23"/>
      <c r="G219" s="23"/>
      <c r="H219" s="23"/>
      <c r="I219" s="23"/>
      <c r="J219" s="23"/>
      <c r="K219" s="23"/>
      <c r="L219" s="23"/>
      <c r="M219" s="23"/>
      <c r="N219" s="23"/>
      <c r="O219" s="23"/>
      <c r="P219" s="23"/>
      <c r="Q219" s="23"/>
      <c r="R219" s="23"/>
      <c r="S219" s="23"/>
      <c r="T219" s="23"/>
    </row>
    <row r="220" spans="1:20" ht="26.25" customHeight="1" x14ac:dyDescent="0.2">
      <c r="A220" s="23"/>
      <c r="B220" s="23"/>
      <c r="C220" s="23"/>
      <c r="D220" s="23"/>
      <c r="E220" s="23"/>
      <c r="F220" s="23"/>
      <c r="G220" s="23"/>
      <c r="H220" s="23"/>
      <c r="I220" s="23"/>
      <c r="J220" s="23"/>
      <c r="K220" s="23"/>
      <c r="L220" s="23"/>
      <c r="M220" s="23"/>
      <c r="N220" s="23"/>
      <c r="O220" s="23"/>
      <c r="P220" s="23"/>
      <c r="Q220" s="23"/>
      <c r="R220" s="23"/>
      <c r="S220" s="23"/>
      <c r="T220" s="23"/>
    </row>
    <row r="221" spans="1:20" ht="26.25" customHeight="1" x14ac:dyDescent="0.2">
      <c r="A221" s="23"/>
      <c r="B221" s="23"/>
      <c r="C221" s="23"/>
      <c r="D221" s="23"/>
      <c r="E221" s="23"/>
      <c r="F221" s="23"/>
      <c r="G221" s="23"/>
      <c r="H221" s="23"/>
      <c r="I221" s="23"/>
      <c r="J221" s="23"/>
      <c r="K221" s="23"/>
      <c r="L221" s="23"/>
      <c r="M221" s="23"/>
      <c r="N221" s="23"/>
      <c r="O221" s="23"/>
      <c r="P221" s="23"/>
      <c r="Q221" s="23"/>
      <c r="R221" s="23"/>
      <c r="S221" s="23"/>
      <c r="T221" s="23"/>
    </row>
    <row r="222" spans="1:20" ht="26.25" customHeight="1" x14ac:dyDescent="0.2">
      <c r="A222" s="23"/>
      <c r="B222" s="23"/>
      <c r="C222" s="23"/>
      <c r="D222" s="23"/>
      <c r="E222" s="23"/>
      <c r="F222" s="23"/>
      <c r="G222" s="23"/>
      <c r="H222" s="23"/>
      <c r="I222" s="23"/>
      <c r="J222" s="23"/>
      <c r="K222" s="23"/>
      <c r="L222" s="23"/>
      <c r="M222" s="23"/>
      <c r="N222" s="23"/>
      <c r="O222" s="23"/>
      <c r="P222" s="23"/>
      <c r="Q222" s="23"/>
      <c r="R222" s="23"/>
      <c r="S222" s="23"/>
      <c r="T222" s="23"/>
    </row>
    <row r="223" spans="1:20" ht="26.25" customHeight="1" x14ac:dyDescent="0.2">
      <c r="A223" s="23"/>
      <c r="B223" s="23"/>
      <c r="C223" s="23"/>
      <c r="D223" s="23"/>
      <c r="E223" s="23"/>
      <c r="F223" s="23"/>
      <c r="G223" s="23"/>
      <c r="H223" s="23"/>
      <c r="I223" s="23"/>
      <c r="J223" s="23"/>
      <c r="K223" s="23"/>
      <c r="L223" s="23"/>
      <c r="M223" s="23"/>
      <c r="N223" s="23"/>
      <c r="O223" s="23"/>
      <c r="P223" s="23"/>
      <c r="Q223" s="23"/>
      <c r="R223" s="23"/>
      <c r="S223" s="23"/>
      <c r="T223" s="23"/>
    </row>
    <row r="224" spans="1:20" ht="26.25" customHeight="1" x14ac:dyDescent="0.2">
      <c r="A224" s="23"/>
      <c r="B224" s="23"/>
      <c r="C224" s="23"/>
      <c r="D224" s="23"/>
      <c r="E224" s="23"/>
      <c r="F224" s="23"/>
      <c r="G224" s="23"/>
      <c r="H224" s="23"/>
      <c r="I224" s="23"/>
      <c r="J224" s="23"/>
      <c r="K224" s="23"/>
      <c r="L224" s="23"/>
      <c r="M224" s="23"/>
      <c r="N224" s="23"/>
      <c r="O224" s="23"/>
      <c r="P224" s="23"/>
      <c r="Q224" s="23"/>
      <c r="R224" s="23"/>
      <c r="S224" s="23"/>
      <c r="T224" s="23"/>
    </row>
    <row r="225" spans="1:20" ht="26.25" customHeight="1" x14ac:dyDescent="0.2">
      <c r="A225" s="23"/>
      <c r="B225" s="23"/>
      <c r="C225" s="23"/>
      <c r="D225" s="23"/>
      <c r="E225" s="23"/>
      <c r="F225" s="23"/>
      <c r="G225" s="23"/>
      <c r="H225" s="23"/>
      <c r="I225" s="23"/>
      <c r="J225" s="23"/>
      <c r="K225" s="23"/>
      <c r="L225" s="23"/>
      <c r="M225" s="23"/>
      <c r="N225" s="23"/>
      <c r="O225" s="23"/>
      <c r="P225" s="23"/>
      <c r="Q225" s="23"/>
      <c r="R225" s="23"/>
      <c r="S225" s="23"/>
      <c r="T225" s="23"/>
    </row>
    <row r="226" spans="1:20" ht="26.25" customHeight="1" x14ac:dyDescent="0.2">
      <c r="A226" s="23"/>
      <c r="B226" s="23"/>
      <c r="C226" s="23"/>
      <c r="D226" s="23"/>
      <c r="E226" s="23"/>
      <c r="F226" s="23"/>
      <c r="G226" s="23"/>
      <c r="H226" s="23"/>
      <c r="I226" s="23"/>
      <c r="J226" s="23"/>
      <c r="K226" s="23"/>
      <c r="L226" s="23"/>
      <c r="M226" s="23"/>
      <c r="N226" s="23"/>
      <c r="O226" s="23"/>
      <c r="P226" s="23"/>
      <c r="Q226" s="23"/>
      <c r="R226" s="23"/>
      <c r="S226" s="23"/>
      <c r="T226" s="23"/>
    </row>
    <row r="227" spans="1:20" ht="26.25" customHeight="1" x14ac:dyDescent="0.2">
      <c r="A227" s="23"/>
      <c r="B227" s="23"/>
      <c r="C227" s="23"/>
      <c r="D227" s="23"/>
      <c r="E227" s="23"/>
      <c r="F227" s="23"/>
      <c r="G227" s="23"/>
      <c r="H227" s="23"/>
      <c r="I227" s="23"/>
      <c r="J227" s="23"/>
      <c r="K227" s="23"/>
      <c r="L227" s="23"/>
      <c r="M227" s="23"/>
      <c r="N227" s="23"/>
      <c r="O227" s="23"/>
      <c r="P227" s="23"/>
      <c r="Q227" s="23"/>
      <c r="R227" s="23"/>
      <c r="S227" s="23"/>
      <c r="T227" s="23"/>
    </row>
    <row r="228" spans="1:20" ht="26.25" customHeight="1" x14ac:dyDescent="0.2">
      <c r="A228" s="23"/>
      <c r="B228" s="23"/>
      <c r="C228" s="23"/>
      <c r="D228" s="23"/>
      <c r="E228" s="23"/>
      <c r="F228" s="23"/>
      <c r="G228" s="23"/>
      <c r="H228" s="23"/>
      <c r="I228" s="23"/>
      <c r="J228" s="23"/>
      <c r="K228" s="23"/>
      <c r="L228" s="23"/>
      <c r="M228" s="23"/>
      <c r="N228" s="23"/>
      <c r="O228" s="23"/>
      <c r="P228" s="23"/>
      <c r="Q228" s="23"/>
      <c r="R228" s="23"/>
      <c r="S228" s="23"/>
      <c r="T228" s="23"/>
    </row>
    <row r="229" spans="1:20" ht="26.25" customHeight="1" x14ac:dyDescent="0.2">
      <c r="A229" s="23"/>
      <c r="B229" s="23"/>
      <c r="C229" s="23"/>
      <c r="D229" s="23"/>
      <c r="E229" s="23"/>
      <c r="F229" s="23"/>
      <c r="G229" s="23"/>
      <c r="H229" s="23"/>
      <c r="I229" s="23"/>
      <c r="J229" s="23"/>
      <c r="K229" s="23"/>
      <c r="L229" s="23"/>
      <c r="M229" s="23"/>
      <c r="N229" s="23"/>
      <c r="O229" s="23"/>
      <c r="P229" s="23"/>
      <c r="Q229" s="23"/>
      <c r="R229" s="23"/>
      <c r="S229" s="23"/>
      <c r="T229" s="23"/>
    </row>
    <row r="230" spans="1:20" ht="26.25" customHeight="1" x14ac:dyDescent="0.2">
      <c r="A230" s="23"/>
      <c r="B230" s="23"/>
      <c r="C230" s="23"/>
      <c r="D230" s="23"/>
      <c r="E230" s="23"/>
      <c r="F230" s="23"/>
      <c r="G230" s="23"/>
      <c r="H230" s="23"/>
      <c r="I230" s="23"/>
      <c r="J230" s="23"/>
      <c r="K230" s="23"/>
      <c r="L230" s="23"/>
      <c r="M230" s="23"/>
      <c r="N230" s="23"/>
      <c r="O230" s="23"/>
      <c r="P230" s="23"/>
      <c r="Q230" s="23"/>
      <c r="R230" s="23"/>
      <c r="S230" s="23"/>
      <c r="T230" s="23"/>
    </row>
    <row r="231" spans="1:20" ht="26.25" customHeight="1" x14ac:dyDescent="0.2">
      <c r="A231" s="23"/>
      <c r="B231" s="23"/>
      <c r="C231" s="23"/>
      <c r="D231" s="23"/>
      <c r="E231" s="23"/>
      <c r="F231" s="23"/>
      <c r="G231" s="23"/>
      <c r="H231" s="23"/>
      <c r="I231" s="23"/>
      <c r="J231" s="23"/>
      <c r="K231" s="23"/>
      <c r="L231" s="23"/>
      <c r="M231" s="23"/>
      <c r="N231" s="23"/>
      <c r="O231" s="23"/>
      <c r="P231" s="23"/>
      <c r="Q231" s="23"/>
      <c r="R231" s="23"/>
      <c r="S231" s="23"/>
      <c r="T231" s="23"/>
    </row>
    <row r="232" spans="1:20" ht="26.25" customHeight="1" x14ac:dyDescent="0.2">
      <c r="A232" s="23"/>
      <c r="B232" s="23"/>
      <c r="C232" s="23"/>
      <c r="D232" s="23"/>
      <c r="E232" s="23"/>
      <c r="F232" s="23"/>
      <c r="G232" s="23"/>
      <c r="H232" s="23"/>
      <c r="I232" s="23"/>
      <c r="J232" s="23"/>
      <c r="K232" s="23"/>
      <c r="L232" s="23"/>
      <c r="M232" s="23"/>
      <c r="N232" s="23"/>
      <c r="O232" s="23"/>
      <c r="P232" s="23"/>
      <c r="Q232" s="23"/>
      <c r="R232" s="23"/>
      <c r="S232" s="23"/>
      <c r="T232" s="23"/>
    </row>
    <row r="233" spans="1:20" ht="26.25" customHeight="1" x14ac:dyDescent="0.2">
      <c r="A233" s="23"/>
      <c r="B233" s="23"/>
      <c r="C233" s="23"/>
      <c r="D233" s="23"/>
      <c r="E233" s="23"/>
      <c r="F233" s="23"/>
      <c r="G233" s="23"/>
      <c r="H233" s="23"/>
      <c r="I233" s="23"/>
      <c r="J233" s="23"/>
      <c r="K233" s="23"/>
      <c r="L233" s="23"/>
      <c r="M233" s="23"/>
      <c r="N233" s="23"/>
      <c r="O233" s="23"/>
      <c r="P233" s="23"/>
      <c r="Q233" s="23"/>
      <c r="R233" s="23"/>
      <c r="S233" s="23"/>
      <c r="T233" s="23"/>
    </row>
    <row r="234" spans="1:20" ht="26.25" customHeight="1" x14ac:dyDescent="0.2">
      <c r="A234" s="23"/>
      <c r="B234" s="23"/>
      <c r="C234" s="23"/>
      <c r="D234" s="23"/>
      <c r="E234" s="23"/>
      <c r="F234" s="23"/>
      <c r="G234" s="23"/>
      <c r="H234" s="23"/>
      <c r="I234" s="23"/>
      <c r="J234" s="23"/>
      <c r="K234" s="23"/>
      <c r="L234" s="23"/>
      <c r="M234" s="23"/>
      <c r="N234" s="23"/>
      <c r="O234" s="23"/>
      <c r="P234" s="23"/>
      <c r="Q234" s="23"/>
      <c r="R234" s="23"/>
      <c r="S234" s="23"/>
      <c r="T234" s="23"/>
    </row>
    <row r="235" spans="1:20" ht="26.25" customHeight="1" x14ac:dyDescent="0.2">
      <c r="A235" s="23"/>
      <c r="B235" s="23"/>
      <c r="C235" s="23"/>
      <c r="D235" s="23"/>
      <c r="E235" s="23"/>
      <c r="F235" s="23"/>
      <c r="G235" s="23"/>
      <c r="H235" s="23"/>
      <c r="I235" s="23"/>
      <c r="J235" s="23"/>
      <c r="K235" s="23"/>
      <c r="L235" s="23"/>
      <c r="M235" s="23"/>
      <c r="N235" s="23"/>
      <c r="O235" s="23"/>
      <c r="P235" s="23"/>
      <c r="Q235" s="23"/>
      <c r="R235" s="23"/>
      <c r="S235" s="23"/>
      <c r="T235" s="23"/>
    </row>
    <row r="236" spans="1:20" ht="26.25" customHeight="1" x14ac:dyDescent="0.2">
      <c r="A236" s="23"/>
      <c r="B236" s="23"/>
      <c r="C236" s="23"/>
      <c r="D236" s="23"/>
      <c r="E236" s="23"/>
      <c r="F236" s="23"/>
      <c r="G236" s="23"/>
      <c r="H236" s="23"/>
      <c r="I236" s="23"/>
      <c r="J236" s="23"/>
      <c r="K236" s="23"/>
      <c r="L236" s="23"/>
      <c r="M236" s="23"/>
      <c r="N236" s="23"/>
      <c r="O236" s="23"/>
      <c r="P236" s="23"/>
      <c r="Q236" s="23"/>
      <c r="R236" s="23"/>
      <c r="S236" s="23"/>
      <c r="T236" s="23"/>
    </row>
    <row r="237" spans="1:20" ht="26.25" customHeight="1" x14ac:dyDescent="0.2">
      <c r="A237" s="23"/>
      <c r="B237" s="23"/>
      <c r="C237" s="23"/>
      <c r="D237" s="23"/>
      <c r="E237" s="23"/>
      <c r="F237" s="23"/>
      <c r="G237" s="23"/>
      <c r="H237" s="23"/>
      <c r="I237" s="23"/>
      <c r="J237" s="23"/>
      <c r="K237" s="23"/>
      <c r="L237" s="23"/>
      <c r="M237" s="23"/>
      <c r="N237" s="23"/>
      <c r="O237" s="23"/>
      <c r="P237" s="23"/>
      <c r="Q237" s="23"/>
      <c r="R237" s="23"/>
      <c r="S237" s="23"/>
      <c r="T237" s="23"/>
    </row>
    <row r="238" spans="1:20" ht="26.25" customHeight="1" x14ac:dyDescent="0.2">
      <c r="A238" s="23"/>
      <c r="B238" s="23"/>
      <c r="C238" s="23"/>
      <c r="D238" s="23"/>
      <c r="E238" s="23"/>
      <c r="F238" s="23"/>
      <c r="G238" s="23"/>
      <c r="H238" s="23"/>
      <c r="I238" s="23"/>
      <c r="J238" s="23"/>
      <c r="K238" s="23"/>
      <c r="L238" s="23"/>
      <c r="M238" s="23"/>
      <c r="N238" s="23"/>
      <c r="O238" s="23"/>
      <c r="P238" s="23"/>
      <c r="Q238" s="23"/>
      <c r="R238" s="23"/>
      <c r="S238" s="23"/>
      <c r="T238" s="23"/>
    </row>
    <row r="239" spans="1:20" ht="26.25" customHeight="1" x14ac:dyDescent="0.2">
      <c r="A239" s="23"/>
      <c r="B239" s="23"/>
      <c r="C239" s="23"/>
      <c r="D239" s="23"/>
      <c r="E239" s="23"/>
      <c r="F239" s="23"/>
      <c r="G239" s="23"/>
      <c r="H239" s="23"/>
      <c r="I239" s="23"/>
      <c r="J239" s="23"/>
      <c r="K239" s="23"/>
      <c r="L239" s="23"/>
      <c r="M239" s="23"/>
      <c r="N239" s="23"/>
      <c r="O239" s="23"/>
      <c r="P239" s="23"/>
      <c r="Q239" s="23"/>
      <c r="R239" s="23"/>
      <c r="S239" s="23"/>
      <c r="T239" s="23"/>
    </row>
    <row r="240" spans="1:20" ht="26.25" customHeight="1" x14ac:dyDescent="0.2">
      <c r="A240" s="23"/>
      <c r="B240" s="23"/>
      <c r="C240" s="23"/>
      <c r="D240" s="23"/>
      <c r="E240" s="23"/>
      <c r="F240" s="23"/>
      <c r="G240" s="23"/>
      <c r="H240" s="23"/>
      <c r="I240" s="23"/>
      <c r="J240" s="23"/>
      <c r="K240" s="23"/>
      <c r="L240" s="23"/>
      <c r="M240" s="23"/>
      <c r="N240" s="23"/>
      <c r="O240" s="23"/>
      <c r="P240" s="23"/>
      <c r="Q240" s="23"/>
      <c r="R240" s="23"/>
      <c r="S240" s="23"/>
      <c r="T240" s="23"/>
    </row>
    <row r="241" spans="1:20" ht="26.25" customHeight="1" x14ac:dyDescent="0.2">
      <c r="A241" s="23"/>
      <c r="B241" s="23"/>
      <c r="C241" s="23"/>
      <c r="D241" s="23"/>
      <c r="E241" s="23"/>
      <c r="F241" s="23"/>
      <c r="G241" s="23"/>
      <c r="H241" s="23"/>
      <c r="I241" s="23"/>
      <c r="J241" s="23"/>
      <c r="K241" s="23"/>
      <c r="L241" s="23"/>
      <c r="M241" s="23"/>
      <c r="N241" s="23"/>
      <c r="O241" s="23"/>
      <c r="P241" s="23"/>
      <c r="Q241" s="23"/>
      <c r="R241" s="23"/>
      <c r="S241" s="23"/>
      <c r="T241" s="23"/>
    </row>
    <row r="242" spans="1:20" ht="26.25" customHeight="1" x14ac:dyDescent="0.2">
      <c r="A242" s="23"/>
      <c r="B242" s="23"/>
      <c r="C242" s="23"/>
      <c r="D242" s="23"/>
      <c r="E242" s="23"/>
      <c r="F242" s="23"/>
      <c r="G242" s="23"/>
      <c r="H242" s="23"/>
      <c r="I242" s="23"/>
      <c r="J242" s="23"/>
      <c r="K242" s="23"/>
      <c r="L242" s="23"/>
      <c r="M242" s="23"/>
      <c r="N242" s="23"/>
      <c r="O242" s="23"/>
      <c r="P242" s="23"/>
      <c r="Q242" s="23"/>
      <c r="R242" s="23"/>
      <c r="S242" s="23"/>
      <c r="T242" s="23"/>
    </row>
    <row r="243" spans="1:20" ht="26.25" customHeight="1" x14ac:dyDescent="0.2">
      <c r="A243" s="23"/>
      <c r="B243" s="23"/>
      <c r="C243" s="23"/>
      <c r="D243" s="23"/>
      <c r="E243" s="23"/>
      <c r="F243" s="23"/>
      <c r="G243" s="23"/>
      <c r="H243" s="23"/>
      <c r="I243" s="23"/>
      <c r="J243" s="23"/>
      <c r="K243" s="23"/>
      <c r="L243" s="23"/>
      <c r="M243" s="23"/>
      <c r="N243" s="23"/>
      <c r="O243" s="23"/>
      <c r="P243" s="23"/>
      <c r="Q243" s="23"/>
      <c r="R243" s="23"/>
      <c r="S243" s="23"/>
      <c r="T243" s="23"/>
    </row>
    <row r="244" spans="1:20" ht="26.25" customHeight="1" x14ac:dyDescent="0.2">
      <c r="A244" s="23"/>
      <c r="B244" s="23"/>
      <c r="C244" s="23"/>
      <c r="D244" s="23"/>
      <c r="E244" s="23"/>
      <c r="F244" s="23"/>
      <c r="G244" s="23"/>
      <c r="H244" s="23"/>
      <c r="I244" s="23"/>
      <c r="J244" s="23"/>
      <c r="K244" s="23"/>
      <c r="L244" s="23"/>
      <c r="M244" s="23"/>
      <c r="N244" s="23"/>
      <c r="O244" s="23"/>
      <c r="P244" s="23"/>
      <c r="Q244" s="23"/>
      <c r="R244" s="23"/>
      <c r="S244" s="23"/>
      <c r="T244" s="23"/>
    </row>
    <row r="245" spans="1:20" ht="26.25" customHeight="1" x14ac:dyDescent="0.2">
      <c r="A245" s="23"/>
      <c r="B245" s="23"/>
      <c r="C245" s="23"/>
      <c r="D245" s="23"/>
      <c r="E245" s="23"/>
      <c r="F245" s="23"/>
      <c r="G245" s="23"/>
      <c r="H245" s="23"/>
      <c r="I245" s="23"/>
      <c r="J245" s="23"/>
      <c r="K245" s="23"/>
      <c r="L245" s="23"/>
      <c r="M245" s="23"/>
      <c r="N245" s="23"/>
      <c r="O245" s="23"/>
      <c r="P245" s="23"/>
      <c r="Q245" s="23"/>
      <c r="R245" s="23"/>
      <c r="S245" s="23"/>
      <c r="T245" s="23"/>
    </row>
    <row r="246" spans="1:20" ht="26.25" customHeight="1" x14ac:dyDescent="0.2">
      <c r="A246" s="23"/>
      <c r="B246" s="23"/>
      <c r="C246" s="23"/>
      <c r="D246" s="23"/>
      <c r="E246" s="23"/>
      <c r="F246" s="23"/>
      <c r="G246" s="23"/>
      <c r="H246" s="23"/>
      <c r="I246" s="23"/>
      <c r="J246" s="23"/>
      <c r="K246" s="23"/>
      <c r="L246" s="23"/>
      <c r="M246" s="23"/>
      <c r="N246" s="23"/>
      <c r="O246" s="23"/>
      <c r="P246" s="23"/>
      <c r="Q246" s="23"/>
      <c r="R246" s="23"/>
      <c r="S246" s="23"/>
      <c r="T246" s="23"/>
    </row>
    <row r="247" spans="1:20" ht="26.25" customHeight="1" x14ac:dyDescent="0.2">
      <c r="A247" s="23"/>
      <c r="B247" s="23"/>
      <c r="C247" s="23"/>
      <c r="D247" s="23"/>
      <c r="E247" s="23"/>
      <c r="F247" s="23"/>
      <c r="G247" s="23"/>
      <c r="H247" s="23"/>
      <c r="I247" s="23"/>
      <c r="J247" s="23"/>
      <c r="K247" s="23"/>
      <c r="L247" s="23"/>
      <c r="M247" s="23"/>
      <c r="N247" s="23"/>
      <c r="O247" s="23"/>
      <c r="P247" s="23"/>
      <c r="Q247" s="23"/>
      <c r="R247" s="23"/>
      <c r="S247" s="23"/>
      <c r="T247" s="23"/>
    </row>
    <row r="248" spans="1:20" ht="26.25" customHeight="1" x14ac:dyDescent="0.2">
      <c r="A248" s="23"/>
      <c r="B248" s="23"/>
      <c r="C248" s="23"/>
      <c r="D248" s="23"/>
      <c r="E248" s="23"/>
      <c r="F248" s="23"/>
      <c r="G248" s="23"/>
      <c r="H248" s="23"/>
      <c r="I248" s="23"/>
      <c r="J248" s="23"/>
      <c r="K248" s="23"/>
      <c r="L248" s="23"/>
      <c r="M248" s="23"/>
      <c r="N248" s="23"/>
      <c r="O248" s="23"/>
      <c r="P248" s="23"/>
      <c r="Q248" s="23"/>
      <c r="R248" s="23"/>
      <c r="S248" s="23"/>
      <c r="T248" s="23"/>
    </row>
    <row r="249" spans="1:20" ht="26.25" customHeight="1" x14ac:dyDescent="0.2">
      <c r="A249" s="23"/>
      <c r="B249" s="23"/>
      <c r="C249" s="23"/>
      <c r="D249" s="23"/>
      <c r="E249" s="23"/>
      <c r="F249" s="23"/>
      <c r="G249" s="23"/>
      <c r="H249" s="23"/>
      <c r="I249" s="23"/>
      <c r="J249" s="23"/>
      <c r="K249" s="23"/>
      <c r="L249" s="23"/>
      <c r="M249" s="23"/>
      <c r="N249" s="23"/>
      <c r="O249" s="23"/>
      <c r="P249" s="23"/>
      <c r="Q249" s="23"/>
      <c r="R249" s="23"/>
      <c r="S249" s="23"/>
      <c r="T249" s="23"/>
    </row>
    <row r="250" spans="1:20" ht="26.25" customHeight="1" x14ac:dyDescent="0.2">
      <c r="A250" s="23"/>
      <c r="B250" s="23"/>
      <c r="C250" s="23"/>
      <c r="D250" s="23"/>
      <c r="E250" s="23"/>
      <c r="F250" s="23"/>
      <c r="G250" s="23"/>
      <c r="H250" s="23"/>
      <c r="I250" s="23"/>
      <c r="J250" s="23"/>
      <c r="K250" s="23"/>
      <c r="L250" s="23"/>
      <c r="M250" s="23"/>
      <c r="N250" s="23"/>
      <c r="O250" s="23"/>
      <c r="P250" s="23"/>
      <c r="Q250" s="23"/>
      <c r="R250" s="23"/>
      <c r="S250" s="23"/>
      <c r="T250" s="23"/>
    </row>
    <row r="251" spans="1:20" ht="26.25" customHeight="1" x14ac:dyDescent="0.2">
      <c r="A251" s="23"/>
      <c r="B251" s="23"/>
      <c r="C251" s="23"/>
      <c r="D251" s="23"/>
      <c r="E251" s="23"/>
      <c r="F251" s="23"/>
      <c r="G251" s="23"/>
      <c r="H251" s="23"/>
      <c r="I251" s="23"/>
      <c r="J251" s="23"/>
      <c r="K251" s="23"/>
      <c r="L251" s="23"/>
      <c r="M251" s="23"/>
      <c r="N251" s="23"/>
      <c r="O251" s="23"/>
      <c r="P251" s="23"/>
      <c r="Q251" s="23"/>
      <c r="R251" s="23"/>
      <c r="S251" s="23"/>
      <c r="T251" s="23"/>
    </row>
    <row r="252" spans="1:20" ht="26.25" customHeight="1" x14ac:dyDescent="0.2">
      <c r="A252" s="23"/>
      <c r="B252" s="23"/>
      <c r="C252" s="23"/>
      <c r="D252" s="23"/>
      <c r="E252" s="23"/>
      <c r="F252" s="23"/>
      <c r="G252" s="23"/>
      <c r="H252" s="23"/>
      <c r="I252" s="23"/>
      <c r="J252" s="23"/>
      <c r="K252" s="23"/>
      <c r="L252" s="23"/>
      <c r="M252" s="23"/>
      <c r="N252" s="23"/>
      <c r="O252" s="23"/>
      <c r="P252" s="23"/>
      <c r="Q252" s="23"/>
      <c r="R252" s="23"/>
      <c r="S252" s="23"/>
      <c r="T252" s="23"/>
    </row>
    <row r="253" spans="1:20" ht="26.25" customHeight="1" x14ac:dyDescent="0.2">
      <c r="A253" s="23"/>
      <c r="B253" s="23"/>
      <c r="C253" s="23"/>
      <c r="D253" s="23"/>
      <c r="E253" s="23"/>
      <c r="F253" s="23"/>
      <c r="G253" s="23"/>
      <c r="H253" s="23"/>
      <c r="I253" s="23"/>
      <c r="J253" s="23"/>
      <c r="K253" s="23"/>
      <c r="L253" s="23"/>
      <c r="M253" s="23"/>
      <c r="N253" s="23"/>
      <c r="O253" s="23"/>
      <c r="P253" s="23"/>
      <c r="Q253" s="23"/>
      <c r="R253" s="23"/>
      <c r="S253" s="23"/>
      <c r="T253" s="23"/>
    </row>
    <row r="254" spans="1:20" ht="26.25" customHeight="1" x14ac:dyDescent="0.2">
      <c r="A254" s="23"/>
      <c r="B254" s="23"/>
      <c r="C254" s="23"/>
      <c r="D254" s="23"/>
      <c r="E254" s="23"/>
      <c r="F254" s="23"/>
      <c r="G254" s="23"/>
      <c r="H254" s="23"/>
      <c r="I254" s="23"/>
      <c r="J254" s="23"/>
      <c r="K254" s="23"/>
      <c r="L254" s="23"/>
      <c r="M254" s="23"/>
      <c r="N254" s="23"/>
      <c r="O254" s="23"/>
      <c r="P254" s="23"/>
      <c r="Q254" s="23"/>
      <c r="R254" s="23"/>
      <c r="S254" s="23"/>
      <c r="T254" s="23"/>
    </row>
    <row r="255" spans="1:20" ht="26.25" customHeight="1" x14ac:dyDescent="0.2">
      <c r="A255" s="23"/>
      <c r="B255" s="23"/>
      <c r="C255" s="23"/>
      <c r="D255" s="23"/>
      <c r="E255" s="23"/>
      <c r="F255" s="23"/>
      <c r="G255" s="23"/>
      <c r="H255" s="23"/>
      <c r="I255" s="23"/>
      <c r="J255" s="23"/>
      <c r="K255" s="23"/>
      <c r="L255" s="23"/>
      <c r="M255" s="23"/>
      <c r="N255" s="23"/>
      <c r="O255" s="23"/>
      <c r="P255" s="23"/>
      <c r="Q255" s="23"/>
      <c r="R255" s="23"/>
      <c r="S255" s="23"/>
      <c r="T255" s="23"/>
    </row>
    <row r="256" spans="1:20" ht="26.25" customHeight="1" x14ac:dyDescent="0.2">
      <c r="A256" s="23"/>
      <c r="B256" s="23"/>
      <c r="C256" s="23"/>
      <c r="D256" s="23"/>
      <c r="E256" s="23"/>
      <c r="F256" s="23"/>
      <c r="G256" s="23"/>
      <c r="H256" s="23"/>
      <c r="I256" s="23"/>
      <c r="J256" s="23"/>
      <c r="K256" s="23"/>
      <c r="L256" s="23"/>
      <c r="M256" s="23"/>
      <c r="N256" s="23"/>
      <c r="O256" s="23"/>
      <c r="P256" s="23"/>
      <c r="Q256" s="23"/>
      <c r="R256" s="23"/>
      <c r="S256" s="23"/>
      <c r="T256" s="23"/>
    </row>
    <row r="257" spans="1:20" ht="26.25" customHeight="1" x14ac:dyDescent="0.2">
      <c r="A257" s="23"/>
      <c r="B257" s="23"/>
      <c r="C257" s="23"/>
      <c r="D257" s="23"/>
      <c r="E257" s="23"/>
      <c r="F257" s="23"/>
      <c r="G257" s="23"/>
      <c r="H257" s="23"/>
      <c r="I257" s="23"/>
      <c r="J257" s="23"/>
      <c r="K257" s="23"/>
      <c r="L257" s="23"/>
      <c r="M257" s="23"/>
      <c r="N257" s="23"/>
      <c r="O257" s="23"/>
      <c r="P257" s="23"/>
      <c r="Q257" s="23"/>
      <c r="R257" s="23"/>
      <c r="S257" s="23"/>
      <c r="T257" s="23"/>
    </row>
    <row r="258" spans="1:20" ht="26.25" customHeight="1" x14ac:dyDescent="0.2">
      <c r="A258" s="23"/>
      <c r="B258" s="23"/>
      <c r="C258" s="23"/>
      <c r="D258" s="23"/>
      <c r="E258" s="23"/>
      <c r="F258" s="23"/>
      <c r="G258" s="23"/>
      <c r="H258" s="23"/>
      <c r="I258" s="23"/>
      <c r="J258" s="23"/>
      <c r="K258" s="23"/>
      <c r="L258" s="23"/>
      <c r="M258" s="23"/>
      <c r="N258" s="23"/>
      <c r="O258" s="23"/>
      <c r="P258" s="23"/>
      <c r="Q258" s="23"/>
      <c r="R258" s="23"/>
      <c r="S258" s="23"/>
      <c r="T258" s="23"/>
    </row>
    <row r="259" spans="1:20" ht="26.25" customHeight="1" x14ac:dyDescent="0.2">
      <c r="A259" s="23"/>
      <c r="B259" s="23"/>
      <c r="C259" s="23"/>
      <c r="D259" s="23"/>
      <c r="E259" s="23"/>
      <c r="F259" s="23"/>
      <c r="G259" s="23"/>
      <c r="H259" s="23"/>
      <c r="I259" s="23"/>
      <c r="J259" s="23"/>
      <c r="K259" s="23"/>
      <c r="L259" s="23"/>
      <c r="M259" s="23"/>
      <c r="N259" s="23"/>
      <c r="O259" s="23"/>
      <c r="P259" s="23"/>
      <c r="Q259" s="23"/>
      <c r="R259" s="23"/>
      <c r="S259" s="23"/>
      <c r="T259" s="23"/>
    </row>
    <row r="260" spans="1:20" ht="26.25" customHeight="1" x14ac:dyDescent="0.2">
      <c r="A260" s="23"/>
      <c r="B260" s="23"/>
      <c r="C260" s="23"/>
      <c r="D260" s="23"/>
      <c r="E260" s="23"/>
      <c r="F260" s="23"/>
      <c r="G260" s="23"/>
      <c r="H260" s="23"/>
      <c r="I260" s="23"/>
      <c r="J260" s="23"/>
      <c r="K260" s="23"/>
      <c r="L260" s="23"/>
      <c r="M260" s="23"/>
      <c r="N260" s="23"/>
      <c r="O260" s="23"/>
      <c r="P260" s="23"/>
      <c r="Q260" s="23"/>
      <c r="R260" s="23"/>
      <c r="S260" s="23"/>
      <c r="T260" s="23"/>
    </row>
    <row r="261" spans="1:20" ht="26.25" customHeight="1" x14ac:dyDescent="0.2">
      <c r="A261" s="23"/>
      <c r="B261" s="23"/>
      <c r="C261" s="23"/>
      <c r="D261" s="23"/>
      <c r="E261" s="23"/>
      <c r="F261" s="23"/>
      <c r="G261" s="23"/>
      <c r="H261" s="23"/>
      <c r="I261" s="23"/>
      <c r="J261" s="23"/>
      <c r="K261" s="23"/>
      <c r="L261" s="23"/>
      <c r="M261" s="23"/>
      <c r="N261" s="23"/>
      <c r="O261" s="23"/>
      <c r="P261" s="23"/>
      <c r="Q261" s="23"/>
      <c r="R261" s="23"/>
      <c r="S261" s="23"/>
      <c r="T261" s="23"/>
    </row>
    <row r="262" spans="1:20" ht="26.25" customHeight="1" x14ac:dyDescent="0.2">
      <c r="A262" s="23"/>
      <c r="B262" s="23"/>
      <c r="C262" s="23"/>
      <c r="D262" s="23"/>
      <c r="E262" s="23"/>
      <c r="F262" s="23"/>
      <c r="G262" s="23"/>
      <c r="H262" s="23"/>
      <c r="I262" s="23"/>
      <c r="J262" s="23"/>
      <c r="K262" s="23"/>
      <c r="L262" s="23"/>
      <c r="M262" s="23"/>
      <c r="N262" s="23"/>
      <c r="O262" s="23"/>
      <c r="P262" s="23"/>
      <c r="Q262" s="23"/>
      <c r="R262" s="23"/>
      <c r="S262" s="23"/>
      <c r="T262" s="23"/>
    </row>
    <row r="263" spans="1:20" ht="26.25" customHeight="1" x14ac:dyDescent="0.2">
      <c r="A263" s="23"/>
      <c r="B263" s="23"/>
      <c r="C263" s="23"/>
      <c r="D263" s="23"/>
      <c r="E263" s="23"/>
      <c r="F263" s="23"/>
      <c r="G263" s="23"/>
      <c r="H263" s="23"/>
      <c r="I263" s="23"/>
      <c r="J263" s="23"/>
      <c r="K263" s="23"/>
      <c r="L263" s="23"/>
      <c r="M263" s="23"/>
      <c r="N263" s="23"/>
      <c r="O263" s="23"/>
      <c r="P263" s="23"/>
      <c r="Q263" s="23"/>
      <c r="R263" s="23"/>
      <c r="S263" s="23"/>
      <c r="T263" s="23"/>
    </row>
  </sheetData>
  <mergeCells count="12">
    <mergeCell ref="B1:Q1"/>
    <mergeCell ref="O4:S4"/>
    <mergeCell ref="P27:Q27"/>
    <mergeCell ref="O8:Q9"/>
    <mergeCell ref="B7:E9"/>
    <mergeCell ref="A7:A12"/>
    <mergeCell ref="F7:R7"/>
    <mergeCell ref="L9:N9"/>
    <mergeCell ref="I9:K9"/>
    <mergeCell ref="F9:H9"/>
    <mergeCell ref="F8:H8"/>
    <mergeCell ref="I8:N8"/>
  </mergeCells>
  <phoneticPr fontId="9"/>
  <pageMargins left="0.78740157480314965" right="0" top="1.1811023622047245" bottom="0" header="0.51181102362204722" footer="0.15748031496062992"/>
  <pageSetup paperSize="9" scale="55" orientation="landscape" r:id="rId1"/>
  <headerFooter alignWithMargins="0"/>
  <ignoredErrors>
    <ignoredError sqref="J17"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3B20C-0B6C-4F60-BF99-535A22946129}">
  <dimension ref="A1:I260"/>
  <sheetViews>
    <sheetView showZeros="0" view="pageBreakPreview" zoomScaleNormal="100" zoomScaleSheetLayoutView="100" workbookViewId="0">
      <selection activeCell="P17" sqref="K17:Q28"/>
    </sheetView>
  </sheetViews>
  <sheetFormatPr defaultColWidth="9" defaultRowHeight="26.25" customHeight="1" x14ac:dyDescent="0.2"/>
  <cols>
    <col min="1" max="2" width="15.6328125" style="3" customWidth="1"/>
    <col min="3" max="7" width="13.7265625" style="3" customWidth="1"/>
    <col min="8" max="10" width="13.7265625" style="7" customWidth="1"/>
    <col min="11" max="16384" width="9" style="7"/>
  </cols>
  <sheetData>
    <row r="1" spans="1:9" ht="18.75" customHeight="1" x14ac:dyDescent="0.2">
      <c r="A1" s="48" t="s">
        <v>42</v>
      </c>
      <c r="B1" s="203"/>
      <c r="D1" s="4"/>
      <c r="E1" s="49"/>
      <c r="I1" s="47" t="s">
        <v>33</v>
      </c>
    </row>
    <row r="2" spans="1:9" ht="18.75" customHeight="1" x14ac:dyDescent="0.2">
      <c r="A2" s="48"/>
      <c r="B2" s="203"/>
      <c r="D2" s="4"/>
      <c r="E2" s="49"/>
      <c r="F2" s="203"/>
    </row>
    <row r="3" spans="1:9" ht="18.75" customHeight="1" x14ac:dyDescent="0.2">
      <c r="A3" s="23" t="s">
        <v>148</v>
      </c>
      <c r="B3" s="203"/>
      <c r="D3" s="4"/>
      <c r="E3" s="49"/>
      <c r="F3" s="203"/>
    </row>
    <row r="4" spans="1:9" ht="17.5" customHeight="1" x14ac:dyDescent="0.2">
      <c r="A4" s="92"/>
      <c r="B4" s="92"/>
      <c r="C4" s="92"/>
      <c r="D4" s="92"/>
      <c r="E4" s="92"/>
      <c r="F4" s="92"/>
    </row>
    <row r="5" spans="1:9" s="8" customFormat="1" ht="22.5" customHeight="1" x14ac:dyDescent="0.2">
      <c r="A5" s="101"/>
      <c r="B5" s="98" t="s">
        <v>47</v>
      </c>
      <c r="C5" s="351" t="s">
        <v>43</v>
      </c>
      <c r="D5" s="352"/>
      <c r="E5" s="352"/>
      <c r="F5" s="352"/>
      <c r="G5" s="353"/>
      <c r="H5" s="7"/>
    </row>
    <row r="6" spans="1:9" s="9" customFormat="1" ht="22.5" customHeight="1" x14ac:dyDescent="0.2">
      <c r="A6" s="102"/>
      <c r="B6" s="99"/>
      <c r="C6" s="204" t="s">
        <v>1</v>
      </c>
      <c r="D6" s="354" t="s">
        <v>2</v>
      </c>
      <c r="E6" s="354"/>
      <c r="F6" s="100" t="s">
        <v>3</v>
      </c>
      <c r="G6" s="173"/>
      <c r="H6" s="7"/>
    </row>
    <row r="7" spans="1:9" ht="22.5" customHeight="1" x14ac:dyDescent="0.2">
      <c r="A7" s="104" t="s">
        <v>48</v>
      </c>
      <c r="B7" s="106"/>
      <c r="C7" s="100" t="s">
        <v>5</v>
      </c>
      <c r="D7" s="100" t="s">
        <v>5</v>
      </c>
      <c r="E7" s="100" t="s">
        <v>6</v>
      </c>
      <c r="F7" s="107"/>
      <c r="G7" s="99" t="s">
        <v>85</v>
      </c>
    </row>
    <row r="8" spans="1:9" s="3" customFormat="1" ht="22.5" customHeight="1" x14ac:dyDescent="0.2">
      <c r="A8" s="103"/>
      <c r="B8" s="105" t="s">
        <v>44</v>
      </c>
      <c r="C8" s="105" t="s">
        <v>45</v>
      </c>
      <c r="D8" s="105" t="s">
        <v>45</v>
      </c>
      <c r="E8" s="105" t="s">
        <v>45</v>
      </c>
      <c r="F8" s="105" t="s">
        <v>45</v>
      </c>
      <c r="G8" s="105" t="s">
        <v>45</v>
      </c>
      <c r="H8" s="108"/>
    </row>
    <row r="9" spans="1:9" s="9" customFormat="1" ht="22.5" customHeight="1" x14ac:dyDescent="0.2">
      <c r="A9" s="94" t="s">
        <v>121</v>
      </c>
      <c r="B9" s="95">
        <v>1010</v>
      </c>
      <c r="C9" s="39"/>
      <c r="D9" s="39"/>
      <c r="E9" s="90">
        <v>276935</v>
      </c>
      <c r="F9" s="90">
        <v>311749</v>
      </c>
      <c r="G9" s="174">
        <f t="shared" ref="G9:G20" si="0">SUM(C9:F9)</f>
        <v>588684</v>
      </c>
    </row>
    <row r="10" spans="1:9" s="9" customFormat="1" ht="22.5" customHeight="1" x14ac:dyDescent="0.2">
      <c r="A10" s="94" t="s">
        <v>122</v>
      </c>
      <c r="B10" s="95">
        <v>1020</v>
      </c>
      <c r="C10" s="39"/>
      <c r="D10" s="39"/>
      <c r="E10" s="90">
        <v>272599</v>
      </c>
      <c r="F10" s="90">
        <v>311542</v>
      </c>
      <c r="G10" s="174">
        <f t="shared" si="0"/>
        <v>584141</v>
      </c>
    </row>
    <row r="11" spans="1:9" s="9" customFormat="1" ht="22.5" customHeight="1" x14ac:dyDescent="0.2">
      <c r="A11" s="94" t="s">
        <v>123</v>
      </c>
      <c r="B11" s="95">
        <v>1054</v>
      </c>
      <c r="C11" s="39"/>
      <c r="D11" s="39"/>
      <c r="E11" s="90">
        <v>269313</v>
      </c>
      <c r="F11" s="90">
        <v>281151</v>
      </c>
      <c r="G11" s="174">
        <f t="shared" si="0"/>
        <v>550464</v>
      </c>
    </row>
    <row r="12" spans="1:9" s="9" customFormat="1" ht="22.5" customHeight="1" x14ac:dyDescent="0.2">
      <c r="A12" s="94" t="s">
        <v>124</v>
      </c>
      <c r="B12" s="95">
        <v>794</v>
      </c>
      <c r="C12" s="39"/>
      <c r="D12" s="39"/>
      <c r="E12" s="91">
        <v>207993</v>
      </c>
      <c r="F12" s="90">
        <v>234140</v>
      </c>
      <c r="G12" s="174">
        <f t="shared" si="0"/>
        <v>442133</v>
      </c>
    </row>
    <row r="13" spans="1:9" s="9" customFormat="1" ht="22.5" customHeight="1" x14ac:dyDescent="0.2">
      <c r="A13" s="94" t="s">
        <v>125</v>
      </c>
      <c r="B13" s="95">
        <v>758</v>
      </c>
      <c r="C13" s="39"/>
      <c r="D13" s="39"/>
      <c r="E13" s="91">
        <v>154374</v>
      </c>
      <c r="F13" s="90">
        <v>179303</v>
      </c>
      <c r="G13" s="174">
        <f t="shared" si="0"/>
        <v>333677</v>
      </c>
    </row>
    <row r="14" spans="1:9" s="9" customFormat="1" ht="22.5" customHeight="1" x14ac:dyDescent="0.2">
      <c r="A14" s="94" t="s">
        <v>126</v>
      </c>
      <c r="B14" s="95">
        <v>1054</v>
      </c>
      <c r="C14" s="39"/>
      <c r="D14" s="39"/>
      <c r="E14" s="91">
        <v>254580</v>
      </c>
      <c r="F14" s="90">
        <v>286584</v>
      </c>
      <c r="G14" s="174">
        <f t="shared" si="0"/>
        <v>541164</v>
      </c>
    </row>
    <row r="15" spans="1:9" s="9" customFormat="1" ht="22.5" customHeight="1" x14ac:dyDescent="0.2">
      <c r="A15" s="94" t="s">
        <v>108</v>
      </c>
      <c r="B15" s="95">
        <v>1020</v>
      </c>
      <c r="C15" s="39"/>
      <c r="D15" s="39"/>
      <c r="E15" s="91">
        <v>278611</v>
      </c>
      <c r="F15" s="90">
        <v>287438</v>
      </c>
      <c r="G15" s="174">
        <f t="shared" si="0"/>
        <v>566049</v>
      </c>
    </row>
    <row r="16" spans="1:9" s="9" customFormat="1" ht="22.5" customHeight="1" x14ac:dyDescent="0.2">
      <c r="A16" s="94" t="s">
        <v>109</v>
      </c>
      <c r="B16" s="95">
        <v>1006</v>
      </c>
      <c r="C16" s="39"/>
      <c r="D16" s="39"/>
      <c r="E16" s="90">
        <v>246002</v>
      </c>
      <c r="F16" s="90">
        <v>309458</v>
      </c>
      <c r="G16" s="174">
        <f t="shared" si="0"/>
        <v>555460</v>
      </c>
    </row>
    <row r="17" spans="1:8" s="9" customFormat="1" ht="22.5" customHeight="1" x14ac:dyDescent="0.2">
      <c r="A17" s="94" t="s">
        <v>110</v>
      </c>
      <c r="B17" s="95">
        <v>1056</v>
      </c>
      <c r="C17" s="39"/>
      <c r="D17" s="39"/>
      <c r="E17" s="90">
        <v>296256</v>
      </c>
      <c r="F17" s="90">
        <v>289855</v>
      </c>
      <c r="G17" s="174">
        <f t="shared" si="0"/>
        <v>586111</v>
      </c>
    </row>
    <row r="18" spans="1:8" s="9" customFormat="1" ht="22.5" customHeight="1" x14ac:dyDescent="0.2">
      <c r="A18" s="94" t="s">
        <v>111</v>
      </c>
      <c r="B18" s="95">
        <v>1034</v>
      </c>
      <c r="C18" s="91">
        <v>92930</v>
      </c>
      <c r="D18" s="91">
        <v>222420</v>
      </c>
      <c r="E18" s="207"/>
      <c r="F18" s="90">
        <v>272993</v>
      </c>
      <c r="G18" s="174">
        <f t="shared" si="0"/>
        <v>588343</v>
      </c>
    </row>
    <row r="19" spans="1:8" s="9" customFormat="1" ht="22.5" customHeight="1" x14ac:dyDescent="0.2">
      <c r="A19" s="94" t="s">
        <v>112</v>
      </c>
      <c r="B19" s="95">
        <v>1070</v>
      </c>
      <c r="C19" s="91">
        <v>67795</v>
      </c>
      <c r="D19" s="91">
        <v>237679</v>
      </c>
      <c r="E19" s="207"/>
      <c r="F19" s="90">
        <v>296489</v>
      </c>
      <c r="G19" s="174">
        <f t="shared" si="0"/>
        <v>601963</v>
      </c>
    </row>
    <row r="20" spans="1:8" s="9" customFormat="1" ht="22.5" customHeight="1" x14ac:dyDescent="0.2">
      <c r="A20" s="94" t="s">
        <v>113</v>
      </c>
      <c r="B20" s="95">
        <v>1042</v>
      </c>
      <c r="C20" s="91">
        <v>54286</v>
      </c>
      <c r="D20" s="91">
        <v>190306</v>
      </c>
      <c r="E20" s="207"/>
      <c r="F20" s="90">
        <v>283786</v>
      </c>
      <c r="G20" s="174">
        <f t="shared" si="0"/>
        <v>528378</v>
      </c>
    </row>
    <row r="21" spans="1:8" s="9" customFormat="1" ht="22.5" customHeight="1" x14ac:dyDescent="0.2">
      <c r="A21" s="94" t="s">
        <v>46</v>
      </c>
      <c r="B21" s="96"/>
      <c r="C21" s="97">
        <f>SUM(C9:C20)</f>
        <v>215011</v>
      </c>
      <c r="D21" s="97">
        <f>SUM(D9:D20)</f>
        <v>650405</v>
      </c>
      <c r="E21" s="97">
        <f>SUM(E9:E20)</f>
        <v>2256663</v>
      </c>
      <c r="F21" s="97">
        <f>SUM(F9:F20)</f>
        <v>3344488</v>
      </c>
      <c r="G21" s="174">
        <f>SUM(G9:G20)</f>
        <v>6466567</v>
      </c>
      <c r="H21" s="7"/>
    </row>
    <row r="22" spans="1:8" ht="26.25" customHeight="1" x14ac:dyDescent="0.2">
      <c r="A22" s="16"/>
      <c r="B22" s="17"/>
      <c r="C22" s="18"/>
      <c r="D22" s="19"/>
      <c r="E22" s="19"/>
      <c r="F22" s="18"/>
      <c r="G22" s="7"/>
    </row>
    <row r="23" spans="1:8" ht="26.25" customHeight="1" x14ac:dyDescent="0.2">
      <c r="B23" s="172">
        <f>MAX(B9:B20)</f>
        <v>1070</v>
      </c>
      <c r="G23" s="7"/>
    </row>
    <row r="24" spans="1:8" ht="26.25" customHeight="1" x14ac:dyDescent="0.2">
      <c r="A24" s="38"/>
      <c r="B24" s="38"/>
      <c r="C24" s="23"/>
      <c r="D24" s="23"/>
      <c r="E24" s="23"/>
      <c r="F24" s="23"/>
      <c r="G24" s="23"/>
    </row>
    <row r="25" spans="1:8" ht="26.25" customHeight="1" x14ac:dyDescent="0.2">
      <c r="A25" s="38"/>
      <c r="B25" s="38"/>
      <c r="C25" s="23"/>
      <c r="D25" s="23"/>
      <c r="E25" s="23"/>
      <c r="F25" s="23"/>
      <c r="G25" s="23"/>
    </row>
    <row r="26" spans="1:8" ht="26.25" customHeight="1" x14ac:dyDescent="0.2">
      <c r="A26" s="38"/>
      <c r="B26" s="38"/>
      <c r="C26" s="23"/>
      <c r="D26" s="23"/>
      <c r="E26" s="23"/>
      <c r="F26" s="23"/>
      <c r="G26" s="23"/>
    </row>
    <row r="27" spans="1:8" ht="26.25" customHeight="1" x14ac:dyDescent="0.2">
      <c r="A27" s="38"/>
      <c r="B27" s="38"/>
      <c r="C27" s="23"/>
      <c r="D27" s="23"/>
      <c r="E27" s="23"/>
      <c r="F27" s="23"/>
      <c r="G27" s="23"/>
    </row>
    <row r="28" spans="1:8" ht="26.25" customHeight="1" x14ac:dyDescent="0.2">
      <c r="A28" s="355"/>
      <c r="B28" s="355"/>
      <c r="C28" s="23"/>
      <c r="D28" s="23"/>
      <c r="E28" s="23"/>
      <c r="F28" s="23"/>
      <c r="G28" s="23"/>
    </row>
    <row r="29" spans="1:8" ht="26.25" customHeight="1" x14ac:dyDescent="0.2">
      <c r="A29" s="355"/>
      <c r="B29" s="355"/>
      <c r="C29" s="23"/>
      <c r="D29" s="23"/>
      <c r="E29" s="23"/>
      <c r="F29" s="23"/>
      <c r="G29" s="23"/>
    </row>
    <row r="30" spans="1:8" ht="26.25" customHeight="1" x14ac:dyDescent="0.2">
      <c r="A30" s="23"/>
      <c r="B30" s="23"/>
      <c r="C30" s="23"/>
      <c r="D30" s="23"/>
      <c r="E30" s="23"/>
      <c r="F30" s="23"/>
      <c r="G30" s="23"/>
    </row>
    <row r="31" spans="1:8" ht="26.25" customHeight="1" x14ac:dyDescent="0.2">
      <c r="A31" s="38"/>
      <c r="B31" s="23"/>
      <c r="C31" s="23"/>
      <c r="D31" s="23"/>
      <c r="E31" s="23"/>
      <c r="F31" s="23"/>
      <c r="G31" s="23"/>
    </row>
    <row r="32" spans="1:8" ht="26.25" customHeight="1" x14ac:dyDescent="0.2">
      <c r="A32" s="23"/>
      <c r="B32" s="23"/>
      <c r="C32" s="23"/>
      <c r="D32" s="23"/>
      <c r="E32" s="23"/>
      <c r="F32" s="23"/>
      <c r="G32" s="23"/>
    </row>
    <row r="33" spans="1:7" ht="26.25" customHeight="1" x14ac:dyDescent="0.2">
      <c r="A33" s="23"/>
      <c r="B33" s="23"/>
      <c r="C33" s="23"/>
      <c r="D33" s="23"/>
      <c r="E33" s="23"/>
      <c r="F33" s="23"/>
      <c r="G33" s="23"/>
    </row>
    <row r="34" spans="1:7" ht="26.25" customHeight="1" x14ac:dyDescent="0.2">
      <c r="A34" s="23"/>
      <c r="B34" s="23"/>
      <c r="C34" s="23"/>
      <c r="D34" s="23"/>
      <c r="E34" s="23"/>
      <c r="F34" s="23"/>
      <c r="G34" s="23"/>
    </row>
    <row r="35" spans="1:7" ht="26.25" customHeight="1" x14ac:dyDescent="0.2">
      <c r="A35" s="23"/>
      <c r="B35" s="23"/>
      <c r="C35" s="23"/>
      <c r="D35" s="23"/>
      <c r="E35" s="23"/>
      <c r="F35" s="23"/>
      <c r="G35" s="23"/>
    </row>
    <row r="36" spans="1:7" ht="26.25" customHeight="1" x14ac:dyDescent="0.2">
      <c r="A36" s="23"/>
      <c r="B36" s="23"/>
      <c r="C36" s="23"/>
      <c r="D36" s="23"/>
      <c r="E36" s="23"/>
      <c r="F36" s="23"/>
      <c r="G36" s="23"/>
    </row>
    <row r="37" spans="1:7" ht="26.25" customHeight="1" x14ac:dyDescent="0.2">
      <c r="A37" s="23"/>
      <c r="B37" s="23"/>
      <c r="C37" s="23"/>
      <c r="D37" s="23"/>
      <c r="E37" s="23"/>
      <c r="F37" s="23"/>
      <c r="G37" s="23"/>
    </row>
    <row r="38" spans="1:7" ht="26.25" customHeight="1" x14ac:dyDescent="0.2">
      <c r="A38" s="23"/>
      <c r="B38" s="23"/>
      <c r="C38" s="23"/>
      <c r="D38" s="23"/>
      <c r="E38" s="23"/>
      <c r="F38" s="23"/>
      <c r="G38" s="23"/>
    </row>
    <row r="39" spans="1:7" ht="26.25" customHeight="1" x14ac:dyDescent="0.2">
      <c r="A39" s="23"/>
      <c r="B39" s="23"/>
      <c r="C39" s="23"/>
      <c r="D39" s="23"/>
      <c r="E39" s="23"/>
      <c r="F39" s="23"/>
      <c r="G39" s="23"/>
    </row>
    <row r="40" spans="1:7" ht="26.25" customHeight="1" x14ac:dyDescent="0.2">
      <c r="A40" s="23"/>
      <c r="B40" s="23"/>
      <c r="C40" s="23"/>
      <c r="D40" s="23"/>
      <c r="E40" s="23"/>
      <c r="F40" s="23"/>
      <c r="G40" s="23"/>
    </row>
    <row r="41" spans="1:7" ht="26.25" customHeight="1" x14ac:dyDescent="0.2">
      <c r="A41" s="23"/>
      <c r="B41" s="23"/>
      <c r="C41" s="23"/>
      <c r="D41" s="23"/>
      <c r="E41" s="23"/>
      <c r="F41" s="23"/>
      <c r="G41" s="23"/>
    </row>
    <row r="42" spans="1:7" ht="26.25" customHeight="1" x14ac:dyDescent="0.2">
      <c r="A42" s="23"/>
      <c r="B42" s="23"/>
      <c r="C42" s="23"/>
      <c r="D42" s="23"/>
      <c r="E42" s="23"/>
      <c r="F42" s="23"/>
      <c r="G42" s="23"/>
    </row>
    <row r="43" spans="1:7" ht="26.25" customHeight="1" x14ac:dyDescent="0.2">
      <c r="A43" s="23"/>
      <c r="B43" s="23"/>
      <c r="C43" s="23"/>
      <c r="D43" s="23"/>
      <c r="E43" s="23"/>
      <c r="F43" s="23"/>
      <c r="G43" s="23"/>
    </row>
    <row r="44" spans="1:7" ht="26.25" customHeight="1" x14ac:dyDescent="0.2">
      <c r="A44" s="23"/>
      <c r="B44" s="23"/>
      <c r="C44" s="23"/>
      <c r="D44" s="23"/>
      <c r="E44" s="23"/>
      <c r="F44" s="23"/>
      <c r="G44" s="23"/>
    </row>
    <row r="45" spans="1:7" ht="26.25" customHeight="1" x14ac:dyDescent="0.2">
      <c r="A45" s="23"/>
      <c r="B45" s="23"/>
      <c r="C45" s="23"/>
      <c r="D45" s="23"/>
      <c r="E45" s="23"/>
      <c r="F45" s="23"/>
      <c r="G45" s="23"/>
    </row>
    <row r="46" spans="1:7" ht="26.25" customHeight="1" x14ac:dyDescent="0.2">
      <c r="A46" s="23"/>
      <c r="B46" s="23"/>
      <c r="C46" s="23"/>
      <c r="D46" s="23"/>
      <c r="E46" s="23"/>
      <c r="F46" s="23"/>
      <c r="G46" s="23"/>
    </row>
    <row r="47" spans="1:7" ht="26.25" customHeight="1" x14ac:dyDescent="0.2">
      <c r="A47" s="23"/>
      <c r="B47" s="23"/>
      <c r="C47" s="23"/>
      <c r="D47" s="23"/>
      <c r="E47" s="23"/>
      <c r="F47" s="23"/>
      <c r="G47" s="23"/>
    </row>
    <row r="48" spans="1:7" ht="26.25" customHeight="1" x14ac:dyDescent="0.2">
      <c r="A48" s="23"/>
      <c r="B48" s="23"/>
      <c r="C48" s="23"/>
      <c r="D48" s="23"/>
      <c r="E48" s="23"/>
      <c r="F48" s="23"/>
      <c r="G48" s="23"/>
    </row>
    <row r="49" spans="1:7" ht="26.25" customHeight="1" x14ac:dyDescent="0.2">
      <c r="A49" s="23"/>
      <c r="B49" s="23"/>
      <c r="C49" s="23"/>
      <c r="D49" s="23"/>
      <c r="E49" s="23"/>
      <c r="F49" s="23"/>
      <c r="G49" s="23"/>
    </row>
    <row r="50" spans="1:7" ht="26.25" customHeight="1" x14ac:dyDescent="0.2">
      <c r="A50" s="23"/>
      <c r="B50" s="23"/>
      <c r="C50" s="23"/>
      <c r="D50" s="23"/>
      <c r="E50" s="23"/>
      <c r="F50" s="23"/>
      <c r="G50" s="23"/>
    </row>
    <row r="51" spans="1:7" ht="26.25" customHeight="1" x14ac:dyDescent="0.2">
      <c r="A51" s="23"/>
      <c r="B51" s="23"/>
      <c r="C51" s="23"/>
      <c r="D51" s="23"/>
      <c r="E51" s="23"/>
      <c r="F51" s="23"/>
      <c r="G51" s="23"/>
    </row>
    <row r="52" spans="1:7" ht="26.25" customHeight="1" x14ac:dyDescent="0.2">
      <c r="A52" s="23"/>
      <c r="B52" s="23"/>
      <c r="C52" s="23"/>
      <c r="D52" s="23"/>
      <c r="E52" s="23"/>
      <c r="F52" s="23"/>
      <c r="G52" s="23"/>
    </row>
    <row r="53" spans="1:7" ht="26.25" customHeight="1" x14ac:dyDescent="0.2">
      <c r="A53" s="23"/>
      <c r="B53" s="23"/>
      <c r="C53" s="23"/>
      <c r="D53" s="23"/>
      <c r="E53" s="23"/>
      <c r="F53" s="23"/>
      <c r="G53" s="23"/>
    </row>
    <row r="54" spans="1:7" ht="26.25" customHeight="1" x14ac:dyDescent="0.2">
      <c r="A54" s="23"/>
      <c r="B54" s="23"/>
      <c r="C54" s="23"/>
      <c r="D54" s="23"/>
      <c r="E54" s="23"/>
      <c r="F54" s="23"/>
      <c r="G54" s="23"/>
    </row>
    <row r="55" spans="1:7" ht="26.25" customHeight="1" x14ac:dyDescent="0.2">
      <c r="A55" s="23"/>
      <c r="B55" s="23"/>
      <c r="C55" s="23"/>
      <c r="D55" s="23"/>
      <c r="E55" s="23"/>
      <c r="F55" s="23"/>
      <c r="G55" s="23"/>
    </row>
    <row r="56" spans="1:7" ht="26.25" customHeight="1" x14ac:dyDescent="0.2">
      <c r="A56" s="23"/>
      <c r="B56" s="23"/>
      <c r="C56" s="23"/>
      <c r="D56" s="23"/>
      <c r="E56" s="23"/>
      <c r="F56" s="23"/>
      <c r="G56" s="23"/>
    </row>
    <row r="57" spans="1:7" ht="26.25" customHeight="1" x14ac:dyDescent="0.2">
      <c r="A57" s="23"/>
      <c r="B57" s="23"/>
      <c r="C57" s="23"/>
      <c r="D57" s="23"/>
      <c r="E57" s="23"/>
      <c r="F57" s="23"/>
      <c r="G57" s="23"/>
    </row>
    <row r="58" spans="1:7" ht="26.25" customHeight="1" x14ac:dyDescent="0.2">
      <c r="A58" s="23"/>
      <c r="B58" s="23"/>
      <c r="C58" s="23"/>
      <c r="D58" s="23"/>
      <c r="E58" s="23"/>
      <c r="F58" s="23"/>
      <c r="G58" s="23"/>
    </row>
    <row r="59" spans="1:7" ht="26.25" customHeight="1" x14ac:dyDescent="0.2">
      <c r="A59" s="23"/>
      <c r="B59" s="23"/>
      <c r="C59" s="23"/>
      <c r="D59" s="23"/>
      <c r="E59" s="23"/>
      <c r="F59" s="23"/>
      <c r="G59" s="23"/>
    </row>
    <row r="60" spans="1:7" ht="26.25" customHeight="1" x14ac:dyDescent="0.2">
      <c r="A60" s="23"/>
      <c r="B60" s="23"/>
      <c r="C60" s="23"/>
      <c r="D60" s="23"/>
      <c r="E60" s="23"/>
      <c r="F60" s="23"/>
      <c r="G60" s="23"/>
    </row>
    <row r="61" spans="1:7" ht="26.25" customHeight="1" x14ac:dyDescent="0.2">
      <c r="A61" s="23"/>
      <c r="B61" s="23"/>
      <c r="C61" s="23"/>
      <c r="D61" s="23"/>
      <c r="E61" s="23"/>
      <c r="F61" s="23"/>
      <c r="G61" s="23"/>
    </row>
    <row r="62" spans="1:7" ht="26.25" customHeight="1" x14ac:dyDescent="0.2">
      <c r="A62" s="23"/>
      <c r="B62" s="23"/>
      <c r="C62" s="23"/>
      <c r="D62" s="23"/>
      <c r="E62" s="23"/>
      <c r="F62" s="23"/>
      <c r="G62" s="23"/>
    </row>
    <row r="63" spans="1:7" ht="26.25" customHeight="1" x14ac:dyDescent="0.2">
      <c r="A63" s="23"/>
      <c r="B63" s="23"/>
      <c r="C63" s="23"/>
      <c r="D63" s="23"/>
      <c r="E63" s="23"/>
      <c r="F63" s="23"/>
      <c r="G63" s="23"/>
    </row>
    <row r="64" spans="1:7" ht="26.25" customHeight="1" x14ac:dyDescent="0.2">
      <c r="A64" s="23"/>
      <c r="B64" s="23"/>
      <c r="C64" s="23"/>
      <c r="D64" s="23"/>
      <c r="E64" s="23"/>
      <c r="F64" s="23"/>
      <c r="G64" s="23"/>
    </row>
    <row r="65" spans="1:7" ht="26.25" customHeight="1" x14ac:dyDescent="0.2">
      <c r="A65" s="23"/>
      <c r="B65" s="23"/>
      <c r="C65" s="23"/>
      <c r="D65" s="23"/>
      <c r="E65" s="23"/>
      <c r="F65" s="23"/>
      <c r="G65" s="23"/>
    </row>
    <row r="66" spans="1:7" ht="26.25" customHeight="1" x14ac:dyDescent="0.2">
      <c r="A66" s="23"/>
      <c r="B66" s="23"/>
      <c r="C66" s="23"/>
      <c r="D66" s="23"/>
      <c r="E66" s="23"/>
      <c r="F66" s="23"/>
      <c r="G66" s="23"/>
    </row>
    <row r="67" spans="1:7" ht="26.25" customHeight="1" x14ac:dyDescent="0.2">
      <c r="A67" s="23"/>
      <c r="B67" s="23"/>
      <c r="C67" s="23"/>
      <c r="D67" s="23"/>
      <c r="E67" s="23"/>
      <c r="F67" s="23"/>
      <c r="G67" s="23"/>
    </row>
    <row r="68" spans="1:7" ht="26.25" customHeight="1" x14ac:dyDescent="0.2">
      <c r="A68" s="23"/>
      <c r="B68" s="23"/>
      <c r="C68" s="23"/>
      <c r="D68" s="23"/>
      <c r="E68" s="23"/>
      <c r="F68" s="23"/>
      <c r="G68" s="23"/>
    </row>
    <row r="69" spans="1:7" ht="26.25" customHeight="1" x14ac:dyDescent="0.2">
      <c r="A69" s="23"/>
      <c r="B69" s="23"/>
      <c r="C69" s="23"/>
      <c r="D69" s="23"/>
      <c r="E69" s="23"/>
      <c r="F69" s="23"/>
      <c r="G69" s="23"/>
    </row>
    <row r="70" spans="1:7" ht="26.25" customHeight="1" x14ac:dyDescent="0.2">
      <c r="A70" s="23"/>
      <c r="B70" s="23"/>
      <c r="C70" s="23"/>
      <c r="D70" s="23"/>
      <c r="E70" s="23"/>
      <c r="F70" s="23"/>
      <c r="G70" s="23"/>
    </row>
    <row r="71" spans="1:7" ht="26.25" customHeight="1" x14ac:dyDescent="0.2">
      <c r="A71" s="23"/>
      <c r="B71" s="23"/>
      <c r="C71" s="23"/>
      <c r="D71" s="23"/>
      <c r="E71" s="23"/>
      <c r="F71" s="23"/>
      <c r="G71" s="23"/>
    </row>
    <row r="72" spans="1:7" ht="26.25" customHeight="1" x14ac:dyDescent="0.2">
      <c r="A72" s="23"/>
      <c r="B72" s="23"/>
      <c r="C72" s="23"/>
      <c r="D72" s="23"/>
      <c r="E72" s="23"/>
      <c r="F72" s="23"/>
      <c r="G72" s="23"/>
    </row>
    <row r="73" spans="1:7" ht="26.25" customHeight="1" x14ac:dyDescent="0.2">
      <c r="A73" s="23"/>
      <c r="B73" s="23"/>
      <c r="C73" s="23"/>
      <c r="D73" s="23"/>
      <c r="E73" s="23"/>
      <c r="F73" s="23"/>
      <c r="G73" s="23"/>
    </row>
    <row r="74" spans="1:7" ht="26.25" customHeight="1" x14ac:dyDescent="0.2">
      <c r="A74" s="23"/>
      <c r="B74" s="23"/>
      <c r="C74" s="23"/>
      <c r="D74" s="23"/>
      <c r="E74" s="23"/>
      <c r="F74" s="23"/>
      <c r="G74" s="23"/>
    </row>
    <row r="75" spans="1:7" ht="26.25" customHeight="1" x14ac:dyDescent="0.2">
      <c r="A75" s="23"/>
      <c r="B75" s="23"/>
      <c r="C75" s="23"/>
      <c r="D75" s="23"/>
      <c r="E75" s="23"/>
      <c r="F75" s="23"/>
      <c r="G75" s="23"/>
    </row>
    <row r="76" spans="1:7" ht="26.25" customHeight="1" x14ac:dyDescent="0.2">
      <c r="A76" s="23"/>
      <c r="B76" s="23"/>
      <c r="C76" s="23"/>
      <c r="D76" s="23"/>
      <c r="E76" s="23"/>
      <c r="F76" s="23"/>
      <c r="G76" s="23"/>
    </row>
    <row r="77" spans="1:7" ht="26.25" customHeight="1" x14ac:dyDescent="0.2">
      <c r="A77" s="23"/>
      <c r="B77" s="23"/>
      <c r="C77" s="23"/>
      <c r="D77" s="23"/>
      <c r="E77" s="23"/>
      <c r="F77" s="23"/>
      <c r="G77" s="23"/>
    </row>
    <row r="78" spans="1:7" ht="26.25" customHeight="1" x14ac:dyDescent="0.2">
      <c r="A78" s="23"/>
      <c r="B78" s="23"/>
      <c r="C78" s="23"/>
      <c r="D78" s="23"/>
      <c r="E78" s="23"/>
      <c r="F78" s="23"/>
      <c r="G78" s="23"/>
    </row>
    <row r="79" spans="1:7" ht="26.25" customHeight="1" x14ac:dyDescent="0.2">
      <c r="A79" s="23"/>
      <c r="B79" s="23"/>
      <c r="C79" s="23"/>
      <c r="D79" s="23"/>
      <c r="E79" s="23"/>
      <c r="F79" s="23"/>
      <c r="G79" s="23"/>
    </row>
    <row r="80" spans="1:7" ht="26.25" customHeight="1" x14ac:dyDescent="0.2">
      <c r="A80" s="23"/>
      <c r="B80" s="23"/>
      <c r="C80" s="23"/>
      <c r="D80" s="23"/>
      <c r="E80" s="23"/>
      <c r="F80" s="23"/>
      <c r="G80" s="23"/>
    </row>
    <row r="81" spans="1:7" ht="26.25" customHeight="1" x14ac:dyDescent="0.2">
      <c r="A81" s="23"/>
      <c r="B81" s="23"/>
      <c r="C81" s="23"/>
      <c r="D81" s="23"/>
      <c r="E81" s="23"/>
      <c r="F81" s="23"/>
      <c r="G81" s="23"/>
    </row>
    <row r="82" spans="1:7" ht="26.25" customHeight="1" x14ac:dyDescent="0.2">
      <c r="A82" s="23"/>
      <c r="B82" s="23"/>
      <c r="C82" s="23"/>
      <c r="D82" s="23"/>
      <c r="E82" s="23"/>
      <c r="F82" s="23"/>
      <c r="G82" s="23"/>
    </row>
    <row r="83" spans="1:7" ht="26.25" customHeight="1" x14ac:dyDescent="0.2">
      <c r="A83" s="23"/>
      <c r="B83" s="23"/>
      <c r="C83" s="23"/>
      <c r="D83" s="23"/>
      <c r="E83" s="23"/>
      <c r="F83" s="23"/>
      <c r="G83" s="23"/>
    </row>
    <row r="84" spans="1:7" ht="26.25" customHeight="1" x14ac:dyDescent="0.2">
      <c r="A84" s="23"/>
      <c r="B84" s="23"/>
      <c r="C84" s="23"/>
      <c r="D84" s="23"/>
      <c r="E84" s="23"/>
      <c r="F84" s="23"/>
      <c r="G84" s="23"/>
    </row>
    <row r="85" spans="1:7" ht="26.25" customHeight="1" x14ac:dyDescent="0.2">
      <c r="A85" s="23"/>
      <c r="B85" s="23"/>
      <c r="C85" s="23"/>
      <c r="D85" s="23"/>
      <c r="E85" s="23"/>
      <c r="F85" s="23"/>
      <c r="G85" s="23"/>
    </row>
    <row r="86" spans="1:7" ht="26.25" customHeight="1" x14ac:dyDescent="0.2">
      <c r="A86" s="23"/>
      <c r="B86" s="23"/>
      <c r="C86" s="23"/>
      <c r="D86" s="23"/>
      <c r="E86" s="23"/>
      <c r="F86" s="23"/>
      <c r="G86" s="23"/>
    </row>
    <row r="87" spans="1:7" ht="26.25" customHeight="1" x14ac:dyDescent="0.2">
      <c r="A87" s="23"/>
      <c r="B87" s="23"/>
      <c r="C87" s="23"/>
      <c r="D87" s="23"/>
      <c r="E87" s="23"/>
      <c r="F87" s="23"/>
      <c r="G87" s="23"/>
    </row>
    <row r="88" spans="1:7" ht="26.25" customHeight="1" x14ac:dyDescent="0.2">
      <c r="A88" s="23"/>
      <c r="B88" s="23"/>
      <c r="C88" s="23"/>
      <c r="D88" s="23"/>
      <c r="E88" s="23"/>
      <c r="F88" s="23"/>
      <c r="G88" s="23"/>
    </row>
    <row r="89" spans="1:7" ht="26.25" customHeight="1" x14ac:dyDescent="0.2">
      <c r="A89" s="23"/>
      <c r="B89" s="23"/>
      <c r="C89" s="23"/>
      <c r="D89" s="23"/>
      <c r="E89" s="23"/>
      <c r="F89" s="23"/>
      <c r="G89" s="23"/>
    </row>
    <row r="90" spans="1:7" ht="26.25" customHeight="1" x14ac:dyDescent="0.2">
      <c r="A90" s="23"/>
      <c r="B90" s="23"/>
      <c r="C90" s="23"/>
      <c r="D90" s="23"/>
      <c r="E90" s="23"/>
      <c r="F90" s="23"/>
      <c r="G90" s="23"/>
    </row>
    <row r="91" spans="1:7" ht="26.25" customHeight="1" x14ac:dyDescent="0.2">
      <c r="A91" s="23"/>
      <c r="B91" s="23"/>
      <c r="C91" s="23"/>
      <c r="D91" s="23"/>
      <c r="E91" s="23"/>
      <c r="F91" s="23"/>
      <c r="G91" s="23"/>
    </row>
    <row r="92" spans="1:7" ht="26.25" customHeight="1" x14ac:dyDescent="0.2">
      <c r="A92" s="23"/>
      <c r="B92" s="23"/>
      <c r="C92" s="23"/>
      <c r="D92" s="23"/>
      <c r="E92" s="23"/>
      <c r="F92" s="23"/>
      <c r="G92" s="23"/>
    </row>
    <row r="93" spans="1:7" ht="26.25" customHeight="1" x14ac:dyDescent="0.2">
      <c r="A93" s="23"/>
      <c r="B93" s="23"/>
      <c r="C93" s="23"/>
      <c r="D93" s="23"/>
      <c r="E93" s="23"/>
      <c r="F93" s="23"/>
      <c r="G93" s="23"/>
    </row>
    <row r="94" spans="1:7" ht="26.25" customHeight="1" x14ac:dyDescent="0.2">
      <c r="A94" s="23"/>
      <c r="B94" s="23"/>
      <c r="C94" s="23"/>
      <c r="D94" s="23"/>
      <c r="E94" s="23"/>
      <c r="F94" s="23"/>
      <c r="G94" s="23"/>
    </row>
    <row r="95" spans="1:7" ht="26.25" customHeight="1" x14ac:dyDescent="0.2">
      <c r="A95" s="23"/>
      <c r="B95" s="23"/>
      <c r="C95" s="23"/>
      <c r="D95" s="23"/>
      <c r="E95" s="23"/>
      <c r="F95" s="23"/>
      <c r="G95" s="23"/>
    </row>
    <row r="96" spans="1:7" ht="26.25" customHeight="1" x14ac:dyDescent="0.2">
      <c r="A96" s="23"/>
      <c r="B96" s="23"/>
      <c r="C96" s="23"/>
      <c r="D96" s="23"/>
      <c r="E96" s="23"/>
      <c r="F96" s="23"/>
      <c r="G96" s="23"/>
    </row>
    <row r="97" spans="1:7" ht="26.25" customHeight="1" x14ac:dyDescent="0.2">
      <c r="A97" s="23"/>
      <c r="B97" s="23"/>
      <c r="C97" s="23"/>
      <c r="D97" s="23"/>
      <c r="E97" s="23"/>
      <c r="F97" s="23"/>
      <c r="G97" s="23"/>
    </row>
    <row r="98" spans="1:7" ht="26.25" customHeight="1" x14ac:dyDescent="0.2">
      <c r="A98" s="23"/>
      <c r="B98" s="23"/>
      <c r="C98" s="23"/>
      <c r="D98" s="23"/>
      <c r="E98" s="23"/>
      <c r="F98" s="23"/>
      <c r="G98" s="23"/>
    </row>
    <row r="99" spans="1:7" ht="26.25" customHeight="1" x14ac:dyDescent="0.2">
      <c r="A99" s="23"/>
      <c r="B99" s="23"/>
      <c r="C99" s="23"/>
      <c r="D99" s="23"/>
      <c r="E99" s="23"/>
      <c r="F99" s="23"/>
      <c r="G99" s="23"/>
    </row>
    <row r="100" spans="1:7" ht="26.25" customHeight="1" x14ac:dyDescent="0.2">
      <c r="A100" s="23"/>
      <c r="B100" s="23"/>
      <c r="C100" s="23"/>
      <c r="D100" s="23"/>
      <c r="E100" s="23"/>
      <c r="F100" s="23"/>
      <c r="G100" s="23"/>
    </row>
    <row r="101" spans="1:7" ht="26.25" customHeight="1" x14ac:dyDescent="0.2">
      <c r="A101" s="23"/>
      <c r="B101" s="23"/>
      <c r="C101" s="23"/>
      <c r="D101" s="23"/>
      <c r="E101" s="23"/>
      <c r="F101" s="23"/>
      <c r="G101" s="23"/>
    </row>
    <row r="102" spans="1:7" ht="26.25" customHeight="1" x14ac:dyDescent="0.2">
      <c r="A102" s="23"/>
      <c r="B102" s="23"/>
      <c r="C102" s="23"/>
      <c r="D102" s="23"/>
      <c r="E102" s="23"/>
      <c r="F102" s="23"/>
      <c r="G102" s="23"/>
    </row>
    <row r="103" spans="1:7" ht="26.25" customHeight="1" x14ac:dyDescent="0.2">
      <c r="A103" s="23"/>
      <c r="B103" s="23"/>
      <c r="C103" s="23"/>
      <c r="D103" s="23"/>
      <c r="E103" s="23"/>
      <c r="F103" s="23"/>
      <c r="G103" s="23"/>
    </row>
    <row r="104" spans="1:7" ht="26.25" customHeight="1" x14ac:dyDescent="0.2">
      <c r="A104" s="23"/>
      <c r="B104" s="23"/>
      <c r="C104" s="23"/>
      <c r="D104" s="23"/>
      <c r="E104" s="23"/>
      <c r="F104" s="23"/>
      <c r="G104" s="23"/>
    </row>
    <row r="105" spans="1:7" ht="26.25" customHeight="1" x14ac:dyDescent="0.2">
      <c r="A105" s="23"/>
      <c r="B105" s="23"/>
      <c r="C105" s="23"/>
      <c r="D105" s="23"/>
      <c r="E105" s="23"/>
      <c r="F105" s="23"/>
      <c r="G105" s="23"/>
    </row>
    <row r="106" spans="1:7" ht="26.25" customHeight="1" x14ac:dyDescent="0.2">
      <c r="A106" s="23"/>
      <c r="B106" s="23"/>
      <c r="C106" s="23"/>
      <c r="D106" s="23"/>
      <c r="E106" s="23"/>
      <c r="F106" s="23"/>
      <c r="G106" s="23"/>
    </row>
    <row r="107" spans="1:7" ht="26.25" customHeight="1" x14ac:dyDescent="0.2">
      <c r="A107" s="23"/>
      <c r="B107" s="23"/>
      <c r="C107" s="23"/>
      <c r="D107" s="23"/>
      <c r="E107" s="23"/>
      <c r="F107" s="23"/>
      <c r="G107" s="23"/>
    </row>
    <row r="108" spans="1:7" ht="26.25" customHeight="1" x14ac:dyDescent="0.2">
      <c r="A108" s="23"/>
      <c r="B108" s="23"/>
      <c r="C108" s="23"/>
      <c r="D108" s="23"/>
      <c r="E108" s="23"/>
      <c r="F108" s="23"/>
      <c r="G108" s="23"/>
    </row>
    <row r="109" spans="1:7" ht="26.25" customHeight="1" x14ac:dyDescent="0.2">
      <c r="A109" s="23"/>
      <c r="B109" s="23"/>
      <c r="C109" s="23"/>
      <c r="D109" s="23"/>
      <c r="E109" s="23"/>
      <c r="F109" s="23"/>
      <c r="G109" s="23"/>
    </row>
    <row r="110" spans="1:7" ht="26.25" customHeight="1" x14ac:dyDescent="0.2">
      <c r="A110" s="23"/>
      <c r="B110" s="23"/>
      <c r="C110" s="23"/>
      <c r="D110" s="23"/>
      <c r="E110" s="23"/>
      <c r="F110" s="23"/>
      <c r="G110" s="23"/>
    </row>
    <row r="111" spans="1:7" ht="26.25" customHeight="1" x14ac:dyDescent="0.2">
      <c r="A111" s="23"/>
      <c r="B111" s="23"/>
      <c r="C111" s="23"/>
      <c r="D111" s="23"/>
      <c r="E111" s="23"/>
      <c r="F111" s="23"/>
      <c r="G111" s="23"/>
    </row>
    <row r="112" spans="1:7" ht="26.25" customHeight="1" x14ac:dyDescent="0.2">
      <c r="A112" s="23"/>
      <c r="B112" s="23"/>
      <c r="C112" s="23"/>
      <c r="D112" s="23"/>
      <c r="E112" s="23"/>
      <c r="F112" s="23"/>
      <c r="G112" s="23"/>
    </row>
    <row r="113" spans="1:7" ht="26.25" customHeight="1" x14ac:dyDescent="0.2">
      <c r="A113" s="23"/>
      <c r="B113" s="23"/>
      <c r="C113" s="23"/>
      <c r="D113" s="23"/>
      <c r="E113" s="23"/>
      <c r="F113" s="23"/>
      <c r="G113" s="23"/>
    </row>
    <row r="114" spans="1:7" ht="26.25" customHeight="1" x14ac:dyDescent="0.2">
      <c r="A114" s="23"/>
      <c r="B114" s="23"/>
      <c r="C114" s="23"/>
      <c r="D114" s="23"/>
      <c r="E114" s="23"/>
      <c r="F114" s="23"/>
      <c r="G114" s="23"/>
    </row>
    <row r="115" spans="1:7" ht="26.25" customHeight="1" x14ac:dyDescent="0.2">
      <c r="A115" s="23"/>
      <c r="B115" s="23"/>
      <c r="C115" s="23"/>
      <c r="D115" s="23"/>
      <c r="E115" s="23"/>
      <c r="F115" s="23"/>
      <c r="G115" s="23"/>
    </row>
    <row r="116" spans="1:7" ht="26.25" customHeight="1" x14ac:dyDescent="0.2">
      <c r="A116" s="23"/>
      <c r="B116" s="23"/>
      <c r="C116" s="23"/>
      <c r="D116" s="23"/>
      <c r="E116" s="23"/>
      <c r="F116" s="23"/>
      <c r="G116" s="23"/>
    </row>
    <row r="117" spans="1:7" ht="26.25" customHeight="1" x14ac:dyDescent="0.2">
      <c r="A117" s="23"/>
      <c r="B117" s="23"/>
      <c r="C117" s="23"/>
      <c r="D117" s="23"/>
      <c r="E117" s="23"/>
      <c r="F117" s="23"/>
      <c r="G117" s="23"/>
    </row>
    <row r="118" spans="1:7" ht="26.25" customHeight="1" x14ac:dyDescent="0.2">
      <c r="A118" s="23"/>
      <c r="B118" s="23"/>
      <c r="C118" s="23"/>
      <c r="D118" s="23"/>
      <c r="E118" s="23"/>
      <c r="F118" s="23"/>
      <c r="G118" s="23"/>
    </row>
    <row r="119" spans="1:7" ht="26.25" customHeight="1" x14ac:dyDescent="0.2">
      <c r="A119" s="23"/>
      <c r="B119" s="23"/>
      <c r="C119" s="23"/>
      <c r="D119" s="23"/>
      <c r="E119" s="23"/>
      <c r="F119" s="23"/>
      <c r="G119" s="23"/>
    </row>
    <row r="120" spans="1:7" ht="26.25" customHeight="1" x14ac:dyDescent="0.2">
      <c r="A120" s="23"/>
      <c r="B120" s="23"/>
      <c r="C120" s="23"/>
      <c r="D120" s="23"/>
      <c r="E120" s="23"/>
      <c r="F120" s="23"/>
      <c r="G120" s="23"/>
    </row>
    <row r="121" spans="1:7" ht="26.25" customHeight="1" x14ac:dyDescent="0.2">
      <c r="A121" s="23"/>
      <c r="B121" s="23"/>
      <c r="C121" s="23"/>
      <c r="D121" s="23"/>
      <c r="E121" s="23"/>
      <c r="F121" s="23"/>
      <c r="G121" s="23"/>
    </row>
    <row r="122" spans="1:7" ht="26.25" customHeight="1" x14ac:dyDescent="0.2">
      <c r="A122" s="23"/>
      <c r="B122" s="23"/>
      <c r="C122" s="23"/>
      <c r="D122" s="23"/>
      <c r="E122" s="23"/>
      <c r="F122" s="23"/>
      <c r="G122" s="23"/>
    </row>
    <row r="123" spans="1:7" ht="26.25" customHeight="1" x14ac:dyDescent="0.2">
      <c r="A123" s="23"/>
      <c r="B123" s="23"/>
      <c r="C123" s="23"/>
      <c r="D123" s="23"/>
      <c r="E123" s="23"/>
      <c r="F123" s="23"/>
      <c r="G123" s="23"/>
    </row>
    <row r="124" spans="1:7" ht="26.25" customHeight="1" x14ac:dyDescent="0.2">
      <c r="A124" s="23"/>
      <c r="B124" s="23"/>
      <c r="C124" s="23"/>
      <c r="D124" s="23"/>
      <c r="E124" s="23"/>
      <c r="F124" s="23"/>
      <c r="G124" s="23"/>
    </row>
    <row r="125" spans="1:7" ht="26.25" customHeight="1" x14ac:dyDescent="0.2">
      <c r="A125" s="23"/>
      <c r="B125" s="23"/>
      <c r="C125" s="23"/>
      <c r="D125" s="23"/>
      <c r="E125" s="23"/>
      <c r="F125" s="23"/>
      <c r="G125" s="23"/>
    </row>
    <row r="126" spans="1:7" ht="26.25" customHeight="1" x14ac:dyDescent="0.2">
      <c r="A126" s="23"/>
      <c r="B126" s="23"/>
      <c r="C126" s="23"/>
      <c r="D126" s="23"/>
      <c r="E126" s="23"/>
      <c r="F126" s="23"/>
      <c r="G126" s="23"/>
    </row>
    <row r="127" spans="1:7" ht="26.25" customHeight="1" x14ac:dyDescent="0.2">
      <c r="A127" s="23"/>
      <c r="B127" s="23"/>
      <c r="C127" s="23"/>
      <c r="D127" s="23"/>
      <c r="E127" s="23"/>
      <c r="F127" s="23"/>
      <c r="G127" s="23"/>
    </row>
    <row r="128" spans="1:7" ht="26.25" customHeight="1" x14ac:dyDescent="0.2">
      <c r="A128" s="23"/>
      <c r="B128" s="23"/>
      <c r="C128" s="23"/>
      <c r="D128" s="23"/>
      <c r="E128" s="23"/>
      <c r="F128" s="23"/>
      <c r="G128" s="23"/>
    </row>
    <row r="129" spans="1:7" ht="26.25" customHeight="1" x14ac:dyDescent="0.2">
      <c r="A129" s="23"/>
      <c r="B129" s="23"/>
      <c r="C129" s="23"/>
      <c r="D129" s="23"/>
      <c r="E129" s="23"/>
      <c r="F129" s="23"/>
      <c r="G129" s="23"/>
    </row>
    <row r="130" spans="1:7" ht="26.25" customHeight="1" x14ac:dyDescent="0.2">
      <c r="A130" s="23"/>
      <c r="B130" s="23"/>
      <c r="C130" s="23"/>
      <c r="D130" s="23"/>
      <c r="E130" s="23"/>
      <c r="F130" s="23"/>
      <c r="G130" s="23"/>
    </row>
    <row r="131" spans="1:7" ht="26.25" customHeight="1" x14ac:dyDescent="0.2">
      <c r="A131" s="23"/>
      <c r="B131" s="23"/>
      <c r="C131" s="23"/>
      <c r="D131" s="23"/>
      <c r="E131" s="23"/>
      <c r="F131" s="23"/>
      <c r="G131" s="23"/>
    </row>
    <row r="132" spans="1:7" ht="26.25" customHeight="1" x14ac:dyDescent="0.2">
      <c r="A132" s="23"/>
      <c r="B132" s="23"/>
      <c r="C132" s="23"/>
      <c r="D132" s="23"/>
      <c r="E132" s="23"/>
      <c r="F132" s="23"/>
      <c r="G132" s="23"/>
    </row>
    <row r="133" spans="1:7" ht="26.25" customHeight="1" x14ac:dyDescent="0.2">
      <c r="A133" s="23"/>
      <c r="B133" s="23"/>
      <c r="C133" s="23"/>
      <c r="D133" s="23"/>
      <c r="E133" s="23"/>
      <c r="F133" s="23"/>
      <c r="G133" s="23"/>
    </row>
    <row r="134" spans="1:7" ht="26.25" customHeight="1" x14ac:dyDescent="0.2">
      <c r="A134" s="23"/>
      <c r="B134" s="23"/>
      <c r="C134" s="23"/>
      <c r="D134" s="23"/>
      <c r="E134" s="23"/>
      <c r="F134" s="23"/>
      <c r="G134" s="23"/>
    </row>
    <row r="135" spans="1:7" ht="26.25" customHeight="1" x14ac:dyDescent="0.2">
      <c r="A135" s="23"/>
      <c r="B135" s="23"/>
      <c r="C135" s="23"/>
      <c r="D135" s="23"/>
      <c r="E135" s="23"/>
      <c r="F135" s="23"/>
      <c r="G135" s="23"/>
    </row>
    <row r="136" spans="1:7" ht="26.25" customHeight="1" x14ac:dyDescent="0.2">
      <c r="A136" s="23"/>
      <c r="B136" s="23"/>
      <c r="C136" s="23"/>
      <c r="D136" s="23"/>
      <c r="E136" s="23"/>
      <c r="F136" s="23"/>
      <c r="G136" s="23"/>
    </row>
    <row r="137" spans="1:7" ht="26.25" customHeight="1" x14ac:dyDescent="0.2">
      <c r="A137" s="23"/>
      <c r="B137" s="23"/>
      <c r="C137" s="23"/>
      <c r="D137" s="23"/>
      <c r="E137" s="23"/>
      <c r="F137" s="23"/>
      <c r="G137" s="23"/>
    </row>
    <row r="138" spans="1:7" ht="26.25" customHeight="1" x14ac:dyDescent="0.2">
      <c r="A138" s="23"/>
      <c r="B138" s="23"/>
      <c r="C138" s="23"/>
      <c r="D138" s="23"/>
      <c r="E138" s="23"/>
      <c r="F138" s="23"/>
      <c r="G138" s="23"/>
    </row>
    <row r="139" spans="1:7" ht="26.25" customHeight="1" x14ac:dyDescent="0.2">
      <c r="A139" s="23"/>
      <c r="B139" s="23"/>
      <c r="C139" s="23"/>
      <c r="D139" s="23"/>
      <c r="E139" s="23"/>
      <c r="F139" s="23"/>
      <c r="G139" s="23"/>
    </row>
    <row r="140" spans="1:7" ht="26.25" customHeight="1" x14ac:dyDescent="0.2">
      <c r="A140" s="23"/>
      <c r="B140" s="23"/>
      <c r="C140" s="23"/>
      <c r="D140" s="23"/>
      <c r="E140" s="23"/>
      <c r="F140" s="23"/>
      <c r="G140" s="23"/>
    </row>
    <row r="141" spans="1:7" ht="26.25" customHeight="1" x14ac:dyDescent="0.2">
      <c r="A141" s="23"/>
      <c r="B141" s="23"/>
      <c r="C141" s="23"/>
      <c r="D141" s="23"/>
      <c r="E141" s="23"/>
      <c r="F141" s="23"/>
      <c r="G141" s="23"/>
    </row>
    <row r="142" spans="1:7" ht="26.25" customHeight="1" x14ac:dyDescent="0.2">
      <c r="A142" s="23"/>
      <c r="B142" s="23"/>
      <c r="C142" s="23"/>
      <c r="D142" s="23"/>
      <c r="E142" s="23"/>
      <c r="F142" s="23"/>
      <c r="G142" s="23"/>
    </row>
    <row r="143" spans="1:7" ht="26.25" customHeight="1" x14ac:dyDescent="0.2">
      <c r="A143" s="23"/>
      <c r="B143" s="23"/>
      <c r="C143" s="23"/>
      <c r="D143" s="23"/>
      <c r="E143" s="23"/>
      <c r="F143" s="23"/>
      <c r="G143" s="23"/>
    </row>
    <row r="144" spans="1:7" ht="26.25" customHeight="1" x14ac:dyDescent="0.2">
      <c r="A144" s="23"/>
      <c r="B144" s="23"/>
      <c r="C144" s="23"/>
      <c r="D144" s="23"/>
      <c r="E144" s="23"/>
      <c r="F144" s="23"/>
      <c r="G144" s="23"/>
    </row>
    <row r="145" spans="1:7" ht="26.25" customHeight="1" x14ac:dyDescent="0.2">
      <c r="A145" s="23"/>
      <c r="B145" s="23"/>
      <c r="C145" s="23"/>
      <c r="D145" s="23"/>
      <c r="E145" s="23"/>
      <c r="F145" s="23"/>
      <c r="G145" s="23"/>
    </row>
    <row r="146" spans="1:7" ht="26.25" customHeight="1" x14ac:dyDescent="0.2">
      <c r="A146" s="23"/>
      <c r="B146" s="23"/>
      <c r="C146" s="23"/>
      <c r="D146" s="23"/>
      <c r="E146" s="23"/>
      <c r="F146" s="23"/>
      <c r="G146" s="23"/>
    </row>
    <row r="147" spans="1:7" ht="26.25" customHeight="1" x14ac:dyDescent="0.2">
      <c r="A147" s="23"/>
      <c r="B147" s="23"/>
      <c r="C147" s="23"/>
      <c r="D147" s="23"/>
      <c r="E147" s="23"/>
      <c r="F147" s="23"/>
      <c r="G147" s="23"/>
    </row>
    <row r="148" spans="1:7" ht="26.25" customHeight="1" x14ac:dyDescent="0.2">
      <c r="A148" s="23"/>
      <c r="B148" s="23"/>
      <c r="C148" s="23"/>
      <c r="D148" s="23"/>
      <c r="E148" s="23"/>
      <c r="F148" s="23"/>
      <c r="G148" s="23"/>
    </row>
    <row r="149" spans="1:7" ht="26.25" customHeight="1" x14ac:dyDescent="0.2">
      <c r="A149" s="23"/>
      <c r="B149" s="23"/>
      <c r="C149" s="23"/>
      <c r="D149" s="23"/>
      <c r="E149" s="23"/>
      <c r="F149" s="23"/>
      <c r="G149" s="23"/>
    </row>
    <row r="150" spans="1:7" ht="26.25" customHeight="1" x14ac:dyDescent="0.2">
      <c r="A150" s="23"/>
      <c r="B150" s="23"/>
      <c r="C150" s="23"/>
      <c r="D150" s="23"/>
      <c r="E150" s="23"/>
      <c r="F150" s="23"/>
      <c r="G150" s="23"/>
    </row>
    <row r="151" spans="1:7" ht="26.25" customHeight="1" x14ac:dyDescent="0.2">
      <c r="A151" s="23"/>
      <c r="B151" s="23"/>
      <c r="C151" s="23"/>
      <c r="D151" s="23"/>
      <c r="E151" s="23"/>
      <c r="F151" s="23"/>
      <c r="G151" s="23"/>
    </row>
    <row r="152" spans="1:7" ht="26.25" customHeight="1" x14ac:dyDescent="0.2">
      <c r="A152" s="23"/>
      <c r="B152" s="23"/>
      <c r="C152" s="23"/>
      <c r="D152" s="23"/>
      <c r="E152" s="23"/>
      <c r="F152" s="23"/>
      <c r="G152" s="23"/>
    </row>
    <row r="153" spans="1:7" ht="26.25" customHeight="1" x14ac:dyDescent="0.2">
      <c r="A153" s="23"/>
      <c r="B153" s="23"/>
      <c r="C153" s="23"/>
      <c r="D153" s="23"/>
      <c r="E153" s="23"/>
      <c r="F153" s="23"/>
      <c r="G153" s="23"/>
    </row>
    <row r="154" spans="1:7" ht="26.25" customHeight="1" x14ac:dyDescent="0.2">
      <c r="A154" s="23"/>
      <c r="B154" s="23"/>
      <c r="C154" s="23"/>
      <c r="D154" s="23"/>
      <c r="E154" s="23"/>
      <c r="F154" s="23"/>
      <c r="G154" s="23"/>
    </row>
    <row r="155" spans="1:7" ht="26.25" customHeight="1" x14ac:dyDescent="0.2">
      <c r="A155" s="23"/>
      <c r="B155" s="23"/>
      <c r="C155" s="23"/>
      <c r="D155" s="23"/>
      <c r="E155" s="23"/>
      <c r="F155" s="23"/>
      <c r="G155" s="23"/>
    </row>
    <row r="156" spans="1:7" ht="26.25" customHeight="1" x14ac:dyDescent="0.2">
      <c r="A156" s="23"/>
      <c r="B156" s="23"/>
      <c r="C156" s="23"/>
      <c r="D156" s="23"/>
      <c r="E156" s="23"/>
      <c r="F156" s="23"/>
      <c r="G156" s="23"/>
    </row>
    <row r="157" spans="1:7" ht="26.25" customHeight="1" x14ac:dyDescent="0.2">
      <c r="A157" s="23"/>
      <c r="B157" s="23"/>
      <c r="C157" s="23"/>
      <c r="D157" s="23"/>
      <c r="E157" s="23"/>
      <c r="F157" s="23"/>
      <c r="G157" s="23"/>
    </row>
    <row r="158" spans="1:7" ht="26.25" customHeight="1" x14ac:dyDescent="0.2">
      <c r="A158" s="23"/>
      <c r="B158" s="23"/>
      <c r="C158" s="23"/>
      <c r="D158" s="23"/>
      <c r="E158" s="23"/>
      <c r="F158" s="23"/>
      <c r="G158" s="23"/>
    </row>
    <row r="159" spans="1:7" ht="26.25" customHeight="1" x14ac:dyDescent="0.2">
      <c r="A159" s="23"/>
      <c r="B159" s="23"/>
      <c r="C159" s="23"/>
      <c r="D159" s="23"/>
      <c r="E159" s="23"/>
      <c r="F159" s="23"/>
      <c r="G159" s="23"/>
    </row>
    <row r="160" spans="1:7" ht="26.25" customHeight="1" x14ac:dyDescent="0.2">
      <c r="A160" s="23"/>
      <c r="B160" s="23"/>
      <c r="C160" s="23"/>
      <c r="D160" s="23"/>
      <c r="E160" s="23"/>
      <c r="F160" s="23"/>
      <c r="G160" s="23"/>
    </row>
    <row r="161" spans="1:7" ht="26.25" customHeight="1" x14ac:dyDescent="0.2">
      <c r="A161" s="23"/>
      <c r="B161" s="23"/>
      <c r="C161" s="23"/>
      <c r="D161" s="23"/>
      <c r="E161" s="23"/>
      <c r="F161" s="23"/>
      <c r="G161" s="23"/>
    </row>
    <row r="162" spans="1:7" ht="26.25" customHeight="1" x14ac:dyDescent="0.2">
      <c r="A162" s="23"/>
      <c r="B162" s="23"/>
      <c r="C162" s="23"/>
      <c r="D162" s="23"/>
      <c r="E162" s="23"/>
      <c r="F162" s="23"/>
      <c r="G162" s="23"/>
    </row>
    <row r="163" spans="1:7" ht="26.25" customHeight="1" x14ac:dyDescent="0.2">
      <c r="A163" s="23"/>
      <c r="B163" s="23"/>
      <c r="C163" s="23"/>
      <c r="D163" s="23"/>
      <c r="E163" s="23"/>
      <c r="F163" s="23"/>
      <c r="G163" s="23"/>
    </row>
    <row r="164" spans="1:7" ht="26.25" customHeight="1" x14ac:dyDescent="0.2">
      <c r="A164" s="23"/>
      <c r="B164" s="23"/>
      <c r="C164" s="23"/>
      <c r="D164" s="23"/>
      <c r="E164" s="23"/>
      <c r="F164" s="23"/>
      <c r="G164" s="23"/>
    </row>
    <row r="165" spans="1:7" ht="26.25" customHeight="1" x14ac:dyDescent="0.2">
      <c r="A165" s="23"/>
      <c r="B165" s="23"/>
      <c r="C165" s="23"/>
      <c r="D165" s="23"/>
      <c r="E165" s="23"/>
      <c r="F165" s="23"/>
      <c r="G165" s="23"/>
    </row>
    <row r="166" spans="1:7" ht="26.25" customHeight="1" x14ac:dyDescent="0.2">
      <c r="A166" s="23"/>
      <c r="B166" s="23"/>
      <c r="C166" s="23"/>
      <c r="D166" s="23"/>
      <c r="E166" s="23"/>
      <c r="F166" s="23"/>
      <c r="G166" s="23"/>
    </row>
    <row r="167" spans="1:7" ht="26.25" customHeight="1" x14ac:dyDescent="0.2">
      <c r="A167" s="23"/>
      <c r="B167" s="23"/>
      <c r="C167" s="23"/>
      <c r="D167" s="23"/>
      <c r="E167" s="23"/>
      <c r="F167" s="23"/>
      <c r="G167" s="23"/>
    </row>
    <row r="168" spans="1:7" ht="26.25" customHeight="1" x14ac:dyDescent="0.2">
      <c r="A168" s="23"/>
      <c r="B168" s="23"/>
      <c r="C168" s="23"/>
      <c r="D168" s="23"/>
      <c r="E168" s="23"/>
      <c r="F168" s="23"/>
      <c r="G168" s="23"/>
    </row>
    <row r="169" spans="1:7" ht="26.25" customHeight="1" x14ac:dyDescent="0.2">
      <c r="A169" s="23"/>
      <c r="B169" s="23"/>
      <c r="C169" s="23"/>
      <c r="D169" s="23"/>
      <c r="E169" s="23"/>
      <c r="F169" s="23"/>
      <c r="G169" s="23"/>
    </row>
    <row r="170" spans="1:7" ht="26.25" customHeight="1" x14ac:dyDescent="0.2">
      <c r="A170" s="23"/>
      <c r="B170" s="23"/>
      <c r="C170" s="23"/>
      <c r="D170" s="23"/>
      <c r="E170" s="23"/>
      <c r="F170" s="23"/>
      <c r="G170" s="23"/>
    </row>
    <row r="171" spans="1:7" ht="26.25" customHeight="1" x14ac:dyDescent="0.2">
      <c r="A171" s="23"/>
      <c r="B171" s="23"/>
      <c r="C171" s="23"/>
      <c r="D171" s="23"/>
      <c r="E171" s="23"/>
      <c r="F171" s="23"/>
      <c r="G171" s="23"/>
    </row>
    <row r="172" spans="1:7" ht="26.25" customHeight="1" x14ac:dyDescent="0.2">
      <c r="A172" s="23"/>
      <c r="B172" s="23"/>
      <c r="C172" s="23"/>
      <c r="D172" s="23"/>
      <c r="E172" s="23"/>
      <c r="F172" s="23"/>
      <c r="G172" s="23"/>
    </row>
    <row r="173" spans="1:7" ht="26.25" customHeight="1" x14ac:dyDescent="0.2">
      <c r="A173" s="23"/>
      <c r="B173" s="23"/>
      <c r="C173" s="23"/>
      <c r="D173" s="23"/>
      <c r="E173" s="23"/>
      <c r="F173" s="23"/>
      <c r="G173" s="23"/>
    </row>
    <row r="174" spans="1:7" ht="26.25" customHeight="1" x14ac:dyDescent="0.2">
      <c r="A174" s="23"/>
      <c r="B174" s="23"/>
      <c r="C174" s="23"/>
      <c r="D174" s="23"/>
      <c r="E174" s="23"/>
      <c r="F174" s="23"/>
      <c r="G174" s="23"/>
    </row>
    <row r="175" spans="1:7" ht="26.25" customHeight="1" x14ac:dyDescent="0.2">
      <c r="A175" s="23"/>
      <c r="B175" s="23"/>
      <c r="C175" s="23"/>
      <c r="D175" s="23"/>
      <c r="E175" s="23"/>
      <c r="F175" s="23"/>
      <c r="G175" s="23"/>
    </row>
    <row r="176" spans="1:7" ht="26.25" customHeight="1" x14ac:dyDescent="0.2">
      <c r="A176" s="23"/>
      <c r="B176" s="23"/>
      <c r="C176" s="23"/>
      <c r="D176" s="23"/>
      <c r="E176" s="23"/>
      <c r="F176" s="23"/>
      <c r="G176" s="23"/>
    </row>
    <row r="177" spans="1:7" ht="26.25" customHeight="1" x14ac:dyDescent="0.2">
      <c r="A177" s="23"/>
      <c r="B177" s="23"/>
      <c r="C177" s="23"/>
      <c r="D177" s="23"/>
      <c r="E177" s="23"/>
      <c r="F177" s="23"/>
      <c r="G177" s="23"/>
    </row>
    <row r="178" spans="1:7" ht="26.25" customHeight="1" x14ac:dyDescent="0.2">
      <c r="A178" s="23"/>
      <c r="B178" s="23"/>
      <c r="C178" s="23"/>
      <c r="D178" s="23"/>
      <c r="E178" s="23"/>
      <c r="F178" s="23"/>
      <c r="G178" s="23"/>
    </row>
    <row r="179" spans="1:7" ht="26.25" customHeight="1" x14ac:dyDescent="0.2">
      <c r="A179" s="23"/>
      <c r="B179" s="23"/>
      <c r="C179" s="23"/>
      <c r="D179" s="23"/>
      <c r="E179" s="23"/>
      <c r="F179" s="23"/>
      <c r="G179" s="23"/>
    </row>
    <row r="180" spans="1:7" ht="26.25" customHeight="1" x14ac:dyDescent="0.2">
      <c r="A180" s="23"/>
      <c r="B180" s="23"/>
      <c r="C180" s="23"/>
      <c r="D180" s="23"/>
      <c r="E180" s="23"/>
      <c r="F180" s="23"/>
      <c r="G180" s="23"/>
    </row>
    <row r="181" spans="1:7" ht="26.25" customHeight="1" x14ac:dyDescent="0.2">
      <c r="A181" s="23"/>
      <c r="B181" s="23"/>
      <c r="C181" s="23"/>
      <c r="D181" s="23"/>
      <c r="E181" s="23"/>
      <c r="F181" s="23"/>
      <c r="G181" s="23"/>
    </row>
    <row r="182" spans="1:7" ht="26.25" customHeight="1" x14ac:dyDescent="0.2">
      <c r="A182" s="23"/>
      <c r="B182" s="23"/>
      <c r="C182" s="23"/>
      <c r="D182" s="23"/>
      <c r="E182" s="23"/>
      <c r="F182" s="23"/>
      <c r="G182" s="23"/>
    </row>
    <row r="183" spans="1:7" ht="26.25" customHeight="1" x14ac:dyDescent="0.2">
      <c r="A183" s="23"/>
      <c r="B183" s="23"/>
      <c r="C183" s="23"/>
      <c r="D183" s="23"/>
      <c r="E183" s="23"/>
      <c r="F183" s="23"/>
      <c r="G183" s="23"/>
    </row>
    <row r="184" spans="1:7" ht="26.25" customHeight="1" x14ac:dyDescent="0.2">
      <c r="A184" s="23"/>
      <c r="B184" s="23"/>
      <c r="C184" s="23"/>
      <c r="D184" s="23"/>
      <c r="E184" s="23"/>
      <c r="F184" s="23"/>
      <c r="G184" s="23"/>
    </row>
    <row r="185" spans="1:7" ht="26.25" customHeight="1" x14ac:dyDescent="0.2">
      <c r="A185" s="23"/>
      <c r="B185" s="23"/>
      <c r="C185" s="23"/>
      <c r="D185" s="23"/>
      <c r="E185" s="23"/>
      <c r="F185" s="23"/>
      <c r="G185" s="23"/>
    </row>
    <row r="186" spans="1:7" ht="26.25" customHeight="1" x14ac:dyDescent="0.2">
      <c r="A186" s="23"/>
      <c r="B186" s="23"/>
      <c r="C186" s="23"/>
      <c r="D186" s="23"/>
      <c r="E186" s="23"/>
      <c r="F186" s="23"/>
      <c r="G186" s="23"/>
    </row>
    <row r="187" spans="1:7" ht="26.25" customHeight="1" x14ac:dyDescent="0.2">
      <c r="A187" s="23"/>
      <c r="B187" s="23"/>
      <c r="C187" s="23"/>
      <c r="D187" s="23"/>
      <c r="E187" s="23"/>
      <c r="F187" s="23"/>
      <c r="G187" s="23"/>
    </row>
    <row r="188" spans="1:7" ht="26.25" customHeight="1" x14ac:dyDescent="0.2">
      <c r="A188" s="23"/>
      <c r="B188" s="23"/>
      <c r="C188" s="23"/>
      <c r="D188" s="23"/>
      <c r="E188" s="23"/>
      <c r="F188" s="23"/>
      <c r="G188" s="23"/>
    </row>
    <row r="189" spans="1:7" ht="26.25" customHeight="1" x14ac:dyDescent="0.2">
      <c r="A189" s="23"/>
      <c r="B189" s="23"/>
      <c r="C189" s="23"/>
      <c r="D189" s="23"/>
      <c r="E189" s="23"/>
      <c r="F189" s="23"/>
      <c r="G189" s="23"/>
    </row>
    <row r="190" spans="1:7" ht="26.25" customHeight="1" x14ac:dyDescent="0.2">
      <c r="A190" s="23"/>
      <c r="B190" s="23"/>
      <c r="C190" s="23"/>
      <c r="D190" s="23"/>
      <c r="E190" s="23"/>
      <c r="F190" s="23"/>
      <c r="G190" s="23"/>
    </row>
    <row r="191" spans="1:7" ht="26.25" customHeight="1" x14ac:dyDescent="0.2">
      <c r="A191" s="23"/>
      <c r="B191" s="23"/>
      <c r="C191" s="23"/>
      <c r="D191" s="23"/>
      <c r="E191" s="23"/>
      <c r="F191" s="23"/>
      <c r="G191" s="23"/>
    </row>
    <row r="192" spans="1:7" ht="26.25" customHeight="1" x14ac:dyDescent="0.2">
      <c r="A192" s="23"/>
      <c r="B192" s="23"/>
      <c r="C192" s="23"/>
      <c r="D192" s="23"/>
      <c r="E192" s="23"/>
      <c r="F192" s="23"/>
      <c r="G192" s="23"/>
    </row>
    <row r="193" spans="1:7" ht="26.25" customHeight="1" x14ac:dyDescent="0.2">
      <c r="A193" s="23"/>
      <c r="B193" s="23"/>
      <c r="C193" s="23"/>
      <c r="D193" s="23"/>
      <c r="E193" s="23"/>
      <c r="F193" s="23"/>
      <c r="G193" s="23"/>
    </row>
    <row r="194" spans="1:7" ht="26.25" customHeight="1" x14ac:dyDescent="0.2">
      <c r="A194" s="23"/>
      <c r="B194" s="23"/>
      <c r="C194" s="23"/>
      <c r="D194" s="23"/>
      <c r="E194" s="23"/>
      <c r="F194" s="23"/>
      <c r="G194" s="23"/>
    </row>
    <row r="195" spans="1:7" ht="26.25" customHeight="1" x14ac:dyDescent="0.2">
      <c r="A195" s="23"/>
      <c r="B195" s="23"/>
      <c r="C195" s="23"/>
      <c r="D195" s="23"/>
      <c r="E195" s="23"/>
      <c r="F195" s="23"/>
      <c r="G195" s="23"/>
    </row>
    <row r="196" spans="1:7" ht="26.25" customHeight="1" x14ac:dyDescent="0.2">
      <c r="A196" s="23"/>
      <c r="B196" s="23"/>
      <c r="C196" s="23"/>
      <c r="D196" s="23"/>
      <c r="E196" s="23"/>
      <c r="F196" s="23"/>
      <c r="G196" s="23"/>
    </row>
    <row r="197" spans="1:7" ht="26.25" customHeight="1" x14ac:dyDescent="0.2">
      <c r="A197" s="23"/>
      <c r="B197" s="23"/>
      <c r="C197" s="23"/>
      <c r="D197" s="23"/>
      <c r="E197" s="23"/>
      <c r="F197" s="23"/>
      <c r="G197" s="23"/>
    </row>
    <row r="198" spans="1:7" ht="26.25" customHeight="1" x14ac:dyDescent="0.2">
      <c r="A198" s="23"/>
      <c r="B198" s="23"/>
      <c r="C198" s="23"/>
      <c r="D198" s="23"/>
      <c r="E198" s="23"/>
      <c r="F198" s="23"/>
      <c r="G198" s="23"/>
    </row>
    <row r="199" spans="1:7" ht="26.25" customHeight="1" x14ac:dyDescent="0.2">
      <c r="A199" s="23"/>
      <c r="B199" s="23"/>
      <c r="C199" s="23"/>
      <c r="D199" s="23"/>
      <c r="E199" s="23"/>
      <c r="F199" s="23"/>
      <c r="G199" s="23"/>
    </row>
    <row r="200" spans="1:7" ht="26.25" customHeight="1" x14ac:dyDescent="0.2">
      <c r="A200" s="23"/>
      <c r="B200" s="23"/>
      <c r="C200" s="23"/>
      <c r="D200" s="23"/>
      <c r="E200" s="23"/>
      <c r="F200" s="23"/>
      <c r="G200" s="23"/>
    </row>
    <row r="201" spans="1:7" ht="26.25" customHeight="1" x14ac:dyDescent="0.2">
      <c r="A201" s="23"/>
      <c r="B201" s="23"/>
      <c r="C201" s="23"/>
      <c r="D201" s="23"/>
      <c r="E201" s="23"/>
      <c r="F201" s="23"/>
      <c r="G201" s="23"/>
    </row>
    <row r="202" spans="1:7" ht="26.25" customHeight="1" x14ac:dyDescent="0.2">
      <c r="A202" s="23"/>
      <c r="B202" s="23"/>
      <c r="C202" s="23"/>
      <c r="D202" s="23"/>
      <c r="E202" s="23"/>
      <c r="F202" s="23"/>
      <c r="G202" s="23"/>
    </row>
    <row r="203" spans="1:7" ht="26.25" customHeight="1" x14ac:dyDescent="0.2">
      <c r="A203" s="23"/>
      <c r="B203" s="23"/>
      <c r="C203" s="23"/>
      <c r="D203" s="23"/>
      <c r="E203" s="23"/>
      <c r="F203" s="23"/>
      <c r="G203" s="23"/>
    </row>
    <row r="204" spans="1:7" ht="26.25" customHeight="1" x14ac:dyDescent="0.2">
      <c r="A204" s="23"/>
      <c r="B204" s="23"/>
      <c r="C204" s="23"/>
      <c r="D204" s="23"/>
      <c r="E204" s="23"/>
      <c r="F204" s="23"/>
      <c r="G204" s="23"/>
    </row>
    <row r="205" spans="1:7" ht="26.25" customHeight="1" x14ac:dyDescent="0.2">
      <c r="A205" s="23"/>
      <c r="B205" s="23"/>
      <c r="C205" s="23"/>
      <c r="D205" s="23"/>
      <c r="E205" s="23"/>
      <c r="F205" s="23"/>
      <c r="G205" s="23"/>
    </row>
    <row r="206" spans="1:7" ht="26.25" customHeight="1" x14ac:dyDescent="0.2">
      <c r="A206" s="23"/>
      <c r="B206" s="23"/>
      <c r="C206" s="23"/>
      <c r="D206" s="23"/>
      <c r="E206" s="23"/>
      <c r="F206" s="23"/>
      <c r="G206" s="23"/>
    </row>
    <row r="207" spans="1:7" ht="26.25" customHeight="1" x14ac:dyDescent="0.2">
      <c r="A207" s="23"/>
      <c r="B207" s="23"/>
      <c r="C207" s="23"/>
      <c r="D207" s="23"/>
      <c r="E207" s="23"/>
      <c r="F207" s="23"/>
      <c r="G207" s="23"/>
    </row>
    <row r="208" spans="1:7" ht="26.25" customHeight="1" x14ac:dyDescent="0.2">
      <c r="A208" s="23"/>
      <c r="B208" s="23"/>
      <c r="C208" s="23"/>
      <c r="D208" s="23"/>
      <c r="E208" s="23"/>
      <c r="F208" s="23"/>
      <c r="G208" s="23"/>
    </row>
    <row r="209" spans="1:7" ht="26.25" customHeight="1" x14ac:dyDescent="0.2">
      <c r="A209" s="23"/>
      <c r="B209" s="23"/>
      <c r="C209" s="23"/>
      <c r="D209" s="23"/>
      <c r="E209" s="23"/>
      <c r="F209" s="23"/>
      <c r="G209" s="23"/>
    </row>
    <row r="210" spans="1:7" ht="26.25" customHeight="1" x14ac:dyDescent="0.2">
      <c r="A210" s="23"/>
      <c r="B210" s="23"/>
      <c r="C210" s="23"/>
      <c r="D210" s="23"/>
      <c r="E210" s="23"/>
      <c r="F210" s="23"/>
      <c r="G210" s="23"/>
    </row>
    <row r="211" spans="1:7" ht="26.25" customHeight="1" x14ac:dyDescent="0.2">
      <c r="A211" s="23"/>
      <c r="B211" s="23"/>
      <c r="C211" s="23"/>
      <c r="D211" s="23"/>
      <c r="E211" s="23"/>
      <c r="F211" s="23"/>
      <c r="G211" s="23"/>
    </row>
    <row r="212" spans="1:7" ht="26.25" customHeight="1" x14ac:dyDescent="0.2">
      <c r="A212" s="23"/>
      <c r="B212" s="23"/>
      <c r="C212" s="23"/>
      <c r="D212" s="23"/>
      <c r="E212" s="23"/>
      <c r="F212" s="23"/>
      <c r="G212" s="23"/>
    </row>
    <row r="213" spans="1:7" ht="26.25" customHeight="1" x14ac:dyDescent="0.2">
      <c r="A213" s="23"/>
      <c r="B213" s="23"/>
      <c r="C213" s="23"/>
      <c r="D213" s="23"/>
      <c r="E213" s="23"/>
      <c r="F213" s="23"/>
      <c r="G213" s="23"/>
    </row>
    <row r="214" spans="1:7" ht="26.25" customHeight="1" x14ac:dyDescent="0.2">
      <c r="A214" s="23"/>
      <c r="B214" s="23"/>
      <c r="C214" s="23"/>
      <c r="D214" s="23"/>
      <c r="E214" s="23"/>
      <c r="F214" s="23"/>
      <c r="G214" s="23"/>
    </row>
    <row r="215" spans="1:7" ht="26.25" customHeight="1" x14ac:dyDescent="0.2">
      <c r="A215" s="23"/>
      <c r="B215" s="23"/>
      <c r="C215" s="23"/>
      <c r="D215" s="23"/>
      <c r="E215" s="23"/>
      <c r="F215" s="23"/>
      <c r="G215" s="23"/>
    </row>
    <row r="216" spans="1:7" ht="26.25" customHeight="1" x14ac:dyDescent="0.2">
      <c r="A216" s="23"/>
      <c r="B216" s="23"/>
      <c r="C216" s="23"/>
      <c r="D216" s="23"/>
      <c r="E216" s="23"/>
      <c r="F216" s="23"/>
      <c r="G216" s="23"/>
    </row>
    <row r="217" spans="1:7" ht="26.25" customHeight="1" x14ac:dyDescent="0.2">
      <c r="A217" s="23"/>
      <c r="B217" s="23"/>
      <c r="C217" s="23"/>
      <c r="D217" s="23"/>
      <c r="E217" s="23"/>
      <c r="F217" s="23"/>
      <c r="G217" s="23"/>
    </row>
    <row r="218" spans="1:7" ht="26.25" customHeight="1" x14ac:dyDescent="0.2">
      <c r="A218" s="23"/>
      <c r="B218" s="23"/>
      <c r="C218" s="23"/>
      <c r="D218" s="23"/>
      <c r="E218" s="23"/>
      <c r="F218" s="23"/>
      <c r="G218" s="23"/>
    </row>
    <row r="219" spans="1:7" ht="26.25" customHeight="1" x14ac:dyDescent="0.2">
      <c r="A219" s="23"/>
      <c r="B219" s="23"/>
      <c r="C219" s="23"/>
      <c r="D219" s="23"/>
      <c r="E219" s="23"/>
      <c r="F219" s="23"/>
      <c r="G219" s="23"/>
    </row>
    <row r="220" spans="1:7" ht="26.25" customHeight="1" x14ac:dyDescent="0.2">
      <c r="A220" s="23"/>
      <c r="B220" s="23"/>
      <c r="C220" s="23"/>
      <c r="D220" s="23"/>
      <c r="E220" s="23"/>
      <c r="F220" s="23"/>
      <c r="G220" s="23"/>
    </row>
    <row r="221" spans="1:7" ht="26.25" customHeight="1" x14ac:dyDescent="0.2">
      <c r="A221" s="23"/>
      <c r="B221" s="23"/>
      <c r="C221" s="23"/>
      <c r="D221" s="23"/>
      <c r="E221" s="23"/>
      <c r="F221" s="23"/>
      <c r="G221" s="23"/>
    </row>
    <row r="222" spans="1:7" ht="26.25" customHeight="1" x14ac:dyDescent="0.2">
      <c r="A222" s="23"/>
      <c r="B222" s="23"/>
      <c r="C222" s="23"/>
      <c r="D222" s="23"/>
      <c r="E222" s="23"/>
      <c r="F222" s="23"/>
      <c r="G222" s="23"/>
    </row>
    <row r="223" spans="1:7" ht="26.25" customHeight="1" x14ac:dyDescent="0.2">
      <c r="A223" s="23"/>
      <c r="B223" s="23"/>
      <c r="C223" s="23"/>
      <c r="D223" s="23"/>
      <c r="E223" s="23"/>
      <c r="F223" s="23"/>
      <c r="G223" s="23"/>
    </row>
    <row r="224" spans="1:7" ht="26.25" customHeight="1" x14ac:dyDescent="0.2">
      <c r="A224" s="23"/>
      <c r="B224" s="23"/>
      <c r="C224" s="23"/>
      <c r="D224" s="23"/>
      <c r="E224" s="23"/>
      <c r="F224" s="23"/>
      <c r="G224" s="23"/>
    </row>
    <row r="225" spans="1:7" ht="26.25" customHeight="1" x14ac:dyDescent="0.2">
      <c r="A225" s="23"/>
      <c r="B225" s="23"/>
      <c r="C225" s="23"/>
      <c r="D225" s="23"/>
      <c r="E225" s="23"/>
      <c r="F225" s="23"/>
      <c r="G225" s="23"/>
    </row>
    <row r="226" spans="1:7" ht="26.25" customHeight="1" x14ac:dyDescent="0.2">
      <c r="A226" s="23"/>
      <c r="B226" s="23"/>
      <c r="C226" s="23"/>
      <c r="D226" s="23"/>
      <c r="E226" s="23"/>
      <c r="F226" s="23"/>
      <c r="G226" s="23"/>
    </row>
    <row r="227" spans="1:7" ht="26.25" customHeight="1" x14ac:dyDescent="0.2">
      <c r="A227" s="23"/>
      <c r="B227" s="23"/>
      <c r="C227" s="23"/>
      <c r="D227" s="23"/>
      <c r="E227" s="23"/>
      <c r="F227" s="23"/>
      <c r="G227" s="23"/>
    </row>
    <row r="228" spans="1:7" ht="26.25" customHeight="1" x14ac:dyDescent="0.2">
      <c r="A228" s="23"/>
      <c r="B228" s="23"/>
      <c r="C228" s="23"/>
      <c r="D228" s="23"/>
      <c r="E228" s="23"/>
      <c r="F228" s="23"/>
      <c r="G228" s="23"/>
    </row>
    <row r="229" spans="1:7" ht="26.25" customHeight="1" x14ac:dyDescent="0.2">
      <c r="A229" s="23"/>
      <c r="B229" s="23"/>
      <c r="C229" s="23"/>
      <c r="D229" s="23"/>
      <c r="E229" s="23"/>
      <c r="F229" s="23"/>
      <c r="G229" s="23"/>
    </row>
    <row r="230" spans="1:7" ht="26.25" customHeight="1" x14ac:dyDescent="0.2">
      <c r="A230" s="23"/>
      <c r="B230" s="23"/>
      <c r="C230" s="23"/>
      <c r="D230" s="23"/>
      <c r="E230" s="23"/>
      <c r="F230" s="23"/>
      <c r="G230" s="23"/>
    </row>
    <row r="231" spans="1:7" ht="26.25" customHeight="1" x14ac:dyDescent="0.2">
      <c r="A231" s="23"/>
      <c r="B231" s="23"/>
      <c r="C231" s="23"/>
      <c r="D231" s="23"/>
      <c r="E231" s="23"/>
      <c r="F231" s="23"/>
      <c r="G231" s="23"/>
    </row>
    <row r="232" spans="1:7" ht="26.25" customHeight="1" x14ac:dyDescent="0.2">
      <c r="A232" s="23"/>
      <c r="B232" s="23"/>
      <c r="C232" s="23"/>
      <c r="D232" s="23"/>
      <c r="E232" s="23"/>
      <c r="F232" s="23"/>
      <c r="G232" s="23"/>
    </row>
    <row r="233" spans="1:7" ht="26.25" customHeight="1" x14ac:dyDescent="0.2">
      <c r="A233" s="23"/>
      <c r="B233" s="23"/>
      <c r="C233" s="23"/>
      <c r="D233" s="23"/>
      <c r="E233" s="23"/>
      <c r="F233" s="23"/>
      <c r="G233" s="23"/>
    </row>
    <row r="234" spans="1:7" ht="26.25" customHeight="1" x14ac:dyDescent="0.2">
      <c r="A234" s="23"/>
      <c r="B234" s="23"/>
      <c r="C234" s="23"/>
      <c r="D234" s="23"/>
      <c r="E234" s="23"/>
      <c r="F234" s="23"/>
      <c r="G234" s="23"/>
    </row>
    <row r="235" spans="1:7" ht="26.25" customHeight="1" x14ac:dyDescent="0.2">
      <c r="A235" s="23"/>
      <c r="B235" s="23"/>
      <c r="C235" s="23"/>
      <c r="D235" s="23"/>
      <c r="E235" s="23"/>
      <c r="F235" s="23"/>
      <c r="G235" s="23"/>
    </row>
    <row r="236" spans="1:7" ht="26.25" customHeight="1" x14ac:dyDescent="0.2">
      <c r="A236" s="23"/>
      <c r="B236" s="23"/>
      <c r="C236" s="23"/>
      <c r="D236" s="23"/>
      <c r="E236" s="23"/>
      <c r="F236" s="23"/>
      <c r="G236" s="23"/>
    </row>
    <row r="237" spans="1:7" ht="26.25" customHeight="1" x14ac:dyDescent="0.2">
      <c r="A237" s="23"/>
      <c r="B237" s="23"/>
      <c r="C237" s="23"/>
      <c r="D237" s="23"/>
      <c r="E237" s="23"/>
      <c r="F237" s="23"/>
      <c r="G237" s="23"/>
    </row>
    <row r="238" spans="1:7" ht="26.25" customHeight="1" x14ac:dyDescent="0.2">
      <c r="A238" s="23"/>
      <c r="B238" s="23"/>
      <c r="C238" s="23"/>
      <c r="D238" s="23"/>
      <c r="E238" s="23"/>
      <c r="F238" s="23"/>
      <c r="G238" s="23"/>
    </row>
    <row r="239" spans="1:7" ht="26.25" customHeight="1" x14ac:dyDescent="0.2">
      <c r="A239" s="23"/>
      <c r="B239" s="23"/>
      <c r="C239" s="23"/>
      <c r="D239" s="23"/>
      <c r="E239" s="23"/>
      <c r="F239" s="23"/>
      <c r="G239" s="23"/>
    </row>
    <row r="240" spans="1:7" ht="26.25" customHeight="1" x14ac:dyDescent="0.2">
      <c r="A240" s="23"/>
      <c r="B240" s="23"/>
      <c r="C240" s="23"/>
      <c r="D240" s="23"/>
      <c r="E240" s="23"/>
      <c r="F240" s="23"/>
      <c r="G240" s="23"/>
    </row>
    <row r="241" spans="1:7" ht="26.25" customHeight="1" x14ac:dyDescent="0.2">
      <c r="A241" s="23"/>
      <c r="B241" s="23"/>
      <c r="C241" s="23"/>
      <c r="D241" s="23"/>
      <c r="E241" s="23"/>
      <c r="F241" s="23"/>
      <c r="G241" s="23"/>
    </row>
    <row r="242" spans="1:7" ht="26.25" customHeight="1" x14ac:dyDescent="0.2">
      <c r="A242" s="23"/>
      <c r="B242" s="23"/>
      <c r="C242" s="23"/>
      <c r="D242" s="23"/>
      <c r="E242" s="23"/>
      <c r="F242" s="23"/>
      <c r="G242" s="23"/>
    </row>
    <row r="243" spans="1:7" ht="26.25" customHeight="1" x14ac:dyDescent="0.2">
      <c r="A243" s="23"/>
      <c r="B243" s="23"/>
      <c r="C243" s="23"/>
      <c r="D243" s="23"/>
      <c r="E243" s="23"/>
      <c r="F243" s="23"/>
      <c r="G243" s="23"/>
    </row>
    <row r="244" spans="1:7" ht="26.25" customHeight="1" x14ac:dyDescent="0.2">
      <c r="A244" s="23"/>
      <c r="B244" s="23"/>
      <c r="C244" s="23"/>
      <c r="D244" s="23"/>
      <c r="E244" s="23"/>
      <c r="F244" s="23"/>
      <c r="G244" s="23"/>
    </row>
    <row r="245" spans="1:7" ht="26.25" customHeight="1" x14ac:dyDescent="0.2">
      <c r="A245" s="23"/>
      <c r="B245" s="23"/>
      <c r="C245" s="23"/>
      <c r="D245" s="23"/>
      <c r="E245" s="23"/>
      <c r="F245" s="23"/>
      <c r="G245" s="23"/>
    </row>
    <row r="246" spans="1:7" ht="26.25" customHeight="1" x14ac:dyDescent="0.2">
      <c r="A246" s="23"/>
      <c r="B246" s="23"/>
      <c r="C246" s="23"/>
      <c r="D246" s="23"/>
      <c r="E246" s="23"/>
      <c r="F246" s="23"/>
      <c r="G246" s="23"/>
    </row>
    <row r="247" spans="1:7" ht="26.25" customHeight="1" x14ac:dyDescent="0.2">
      <c r="A247" s="23"/>
      <c r="B247" s="23"/>
      <c r="C247" s="23"/>
      <c r="D247" s="23"/>
      <c r="E247" s="23"/>
      <c r="F247" s="23"/>
      <c r="G247" s="23"/>
    </row>
    <row r="248" spans="1:7" ht="26.25" customHeight="1" x14ac:dyDescent="0.2">
      <c r="A248" s="23"/>
      <c r="B248" s="23"/>
      <c r="C248" s="23"/>
      <c r="D248" s="23"/>
      <c r="E248" s="23"/>
      <c r="F248" s="23"/>
      <c r="G248" s="23"/>
    </row>
    <row r="249" spans="1:7" ht="26.25" customHeight="1" x14ac:dyDescent="0.2">
      <c r="A249" s="23"/>
      <c r="B249" s="23"/>
      <c r="C249" s="23"/>
      <c r="D249" s="23"/>
      <c r="E249" s="23"/>
      <c r="F249" s="23"/>
      <c r="G249" s="23"/>
    </row>
    <row r="250" spans="1:7" ht="26.25" customHeight="1" x14ac:dyDescent="0.2">
      <c r="A250" s="23"/>
      <c r="B250" s="23"/>
      <c r="C250" s="23"/>
      <c r="D250" s="23"/>
      <c r="E250" s="23"/>
      <c r="F250" s="23"/>
      <c r="G250" s="23"/>
    </row>
    <row r="251" spans="1:7" ht="26.25" customHeight="1" x14ac:dyDescent="0.2">
      <c r="A251" s="23"/>
      <c r="B251" s="23"/>
      <c r="C251" s="23"/>
      <c r="D251" s="23"/>
      <c r="E251" s="23"/>
      <c r="F251" s="23"/>
      <c r="G251" s="23"/>
    </row>
    <row r="252" spans="1:7" ht="26.25" customHeight="1" x14ac:dyDescent="0.2">
      <c r="A252" s="23"/>
      <c r="B252" s="23"/>
      <c r="C252" s="23"/>
      <c r="D252" s="23"/>
      <c r="E252" s="23"/>
      <c r="F252" s="23"/>
      <c r="G252" s="23"/>
    </row>
    <row r="253" spans="1:7" ht="26.25" customHeight="1" x14ac:dyDescent="0.2">
      <c r="A253" s="23"/>
      <c r="B253" s="23"/>
      <c r="C253" s="23"/>
      <c r="D253" s="23"/>
      <c r="E253" s="23"/>
      <c r="F253" s="23"/>
      <c r="G253" s="23"/>
    </row>
    <row r="254" spans="1:7" ht="26.25" customHeight="1" x14ac:dyDescent="0.2">
      <c r="A254" s="23"/>
      <c r="B254" s="23"/>
      <c r="C254" s="23"/>
      <c r="D254" s="23"/>
      <c r="E254" s="23"/>
      <c r="F254" s="23"/>
      <c r="G254" s="23"/>
    </row>
    <row r="255" spans="1:7" ht="26.25" customHeight="1" x14ac:dyDescent="0.2">
      <c r="A255" s="23"/>
      <c r="B255" s="23"/>
      <c r="C255" s="23"/>
      <c r="D255" s="23"/>
      <c r="E255" s="23"/>
      <c r="F255" s="23"/>
      <c r="G255" s="23"/>
    </row>
    <row r="256" spans="1:7" ht="26.25" customHeight="1" x14ac:dyDescent="0.2">
      <c r="A256" s="23"/>
      <c r="B256" s="23"/>
      <c r="C256" s="23"/>
      <c r="D256" s="23"/>
      <c r="E256" s="23"/>
      <c r="F256" s="23"/>
      <c r="G256" s="23"/>
    </row>
    <row r="257" spans="1:7" ht="26.25" customHeight="1" x14ac:dyDescent="0.2">
      <c r="A257" s="23"/>
      <c r="B257" s="23"/>
      <c r="C257" s="23"/>
      <c r="D257" s="23"/>
      <c r="E257" s="23"/>
      <c r="F257" s="23"/>
      <c r="G257" s="23"/>
    </row>
    <row r="258" spans="1:7" ht="26.25" customHeight="1" x14ac:dyDescent="0.2">
      <c r="A258" s="23"/>
      <c r="B258" s="23"/>
      <c r="C258" s="23"/>
      <c r="D258" s="23"/>
      <c r="E258" s="23"/>
      <c r="F258" s="23"/>
      <c r="G258" s="23"/>
    </row>
    <row r="259" spans="1:7" ht="26.25" customHeight="1" x14ac:dyDescent="0.2">
      <c r="A259" s="23"/>
      <c r="B259" s="23"/>
      <c r="C259" s="23"/>
      <c r="D259" s="23"/>
      <c r="E259" s="23"/>
      <c r="F259" s="23"/>
      <c r="G259" s="23"/>
    </row>
    <row r="260" spans="1:7" ht="26.25" customHeight="1" x14ac:dyDescent="0.2">
      <c r="A260" s="23"/>
      <c r="B260" s="23"/>
      <c r="C260" s="23"/>
      <c r="D260" s="23"/>
      <c r="E260" s="23"/>
      <c r="F260" s="23"/>
      <c r="G260" s="23"/>
    </row>
  </sheetData>
  <mergeCells count="4">
    <mergeCell ref="C5:G5"/>
    <mergeCell ref="D6:E6"/>
    <mergeCell ref="A28:B28"/>
    <mergeCell ref="A29:B29"/>
  </mergeCells>
  <phoneticPr fontId="18"/>
  <pageMargins left="0.98425196850393704" right="0" top="1.3779527559055118" bottom="0" header="0.51181102362204722" footer="0"/>
  <pageSetup paperSize="9" orientation="landscape" r:id="rId1"/>
  <headerFooter scaleWithDoc="0"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20F3A-2636-4F4E-BFB7-8CE912BF9D14}">
  <sheetPr>
    <pageSetUpPr fitToPage="1"/>
  </sheetPr>
  <dimension ref="A1:W263"/>
  <sheetViews>
    <sheetView showZeros="0" view="pageBreakPreview" zoomScale="85" zoomScaleNormal="80" zoomScaleSheetLayoutView="85" workbookViewId="0">
      <selection activeCell="P17" sqref="K17:Q28"/>
    </sheetView>
  </sheetViews>
  <sheetFormatPr defaultColWidth="9" defaultRowHeight="26.25" customHeight="1" x14ac:dyDescent="0.2"/>
  <cols>
    <col min="1" max="1" width="13.7265625" style="3" customWidth="1"/>
    <col min="2" max="4" width="10" style="3" customWidth="1"/>
    <col min="5" max="5" width="18.7265625" style="3" customWidth="1"/>
    <col min="6" max="7" width="10.6328125" style="3" customWidth="1"/>
    <col min="8" max="8" width="16.26953125" style="3" customWidth="1"/>
    <col min="9" max="10" width="10.6328125" style="3" customWidth="1"/>
    <col min="11" max="11" width="16.26953125" style="3" customWidth="1"/>
    <col min="12" max="12" width="10.6328125" style="3" customWidth="1"/>
    <col min="13" max="13" width="10.7265625" style="3" customWidth="1"/>
    <col min="14" max="14" width="16.26953125" style="3" customWidth="1"/>
    <col min="15" max="16" width="10.6328125" style="3" customWidth="1"/>
    <col min="17" max="17" width="16.26953125" style="3" customWidth="1"/>
    <col min="18" max="19" width="18.7265625" style="3" customWidth="1"/>
    <col min="20" max="20" width="5" style="3" customWidth="1"/>
    <col min="21" max="21" width="16.36328125" style="7" bestFit="1" customWidth="1"/>
    <col min="22" max="16384" width="9" style="7"/>
  </cols>
  <sheetData>
    <row r="1" spans="1:20" ht="39" customHeight="1" x14ac:dyDescent="0.2">
      <c r="A1" s="7"/>
      <c r="B1" s="333" t="s">
        <v>166</v>
      </c>
      <c r="C1" s="333"/>
      <c r="D1" s="333"/>
      <c r="E1" s="333"/>
      <c r="F1" s="333"/>
      <c r="G1" s="333"/>
      <c r="H1" s="333"/>
      <c r="I1" s="333"/>
      <c r="J1" s="333"/>
      <c r="K1" s="333"/>
      <c r="L1" s="333"/>
      <c r="M1" s="333"/>
      <c r="N1" s="333"/>
      <c r="O1" s="333"/>
      <c r="P1" s="333"/>
      <c r="Q1" s="333"/>
      <c r="S1" s="168" t="s">
        <v>32</v>
      </c>
    </row>
    <row r="2" spans="1:20" ht="18.75" customHeight="1" x14ac:dyDescent="0.2">
      <c r="A2" s="89"/>
      <c r="B2" s="264"/>
      <c r="C2" s="264"/>
      <c r="D2" s="264"/>
      <c r="E2" s="2"/>
      <c r="G2" s="4"/>
      <c r="H2" s="4"/>
      <c r="I2" s="4"/>
      <c r="J2" s="4"/>
      <c r="L2" s="5"/>
      <c r="M2" s="6"/>
      <c r="N2" s="6"/>
      <c r="O2" s="264"/>
      <c r="P2" s="264"/>
      <c r="Q2" s="264"/>
      <c r="R2" s="47"/>
      <c r="S2" s="47"/>
    </row>
    <row r="3" spans="1:20" ht="21.75" customHeight="1" x14ac:dyDescent="0.2">
      <c r="A3" s="48" t="s">
        <v>146</v>
      </c>
      <c r="B3" s="264"/>
      <c r="C3" s="264"/>
      <c r="D3" s="264"/>
      <c r="E3" s="2"/>
      <c r="G3" s="4"/>
      <c r="H3" s="4"/>
      <c r="I3" s="4"/>
      <c r="J3" s="4"/>
      <c r="L3" s="5"/>
      <c r="M3" s="6"/>
      <c r="N3" s="6"/>
      <c r="O3" s="264"/>
      <c r="P3" s="264"/>
      <c r="Q3" s="264"/>
      <c r="R3" s="47"/>
      <c r="S3" s="47"/>
    </row>
    <row r="4" spans="1:20" ht="21.75" customHeight="1" x14ac:dyDescent="0.2">
      <c r="A4" s="48" t="s">
        <v>147</v>
      </c>
      <c r="B4" s="264"/>
      <c r="C4" s="264"/>
      <c r="D4" s="264"/>
      <c r="E4" s="2"/>
      <c r="G4" s="4"/>
      <c r="H4" s="4"/>
      <c r="I4" s="4"/>
      <c r="J4" s="53"/>
      <c r="L4" s="5"/>
      <c r="M4" s="6"/>
      <c r="O4" s="334" t="s">
        <v>74</v>
      </c>
      <c r="P4" s="334"/>
      <c r="Q4" s="334"/>
      <c r="R4" s="334"/>
      <c r="S4" s="334"/>
    </row>
    <row r="5" spans="1:20" ht="21.75" customHeight="1" x14ac:dyDescent="0.2">
      <c r="A5" s="48" t="s">
        <v>73</v>
      </c>
      <c r="B5" s="264"/>
      <c r="C5" s="264"/>
      <c r="D5" s="264"/>
      <c r="E5" s="2"/>
      <c r="G5" s="4"/>
      <c r="H5" s="4"/>
      <c r="I5" s="4"/>
      <c r="J5" s="53"/>
      <c r="L5" s="5"/>
      <c r="M5" s="6"/>
      <c r="N5" s="6"/>
      <c r="O5" s="264"/>
      <c r="P5" s="264"/>
      <c r="Q5" s="264"/>
      <c r="R5" s="264"/>
      <c r="S5" s="264"/>
    </row>
    <row r="6" spans="1:20" ht="17.5" customHeight="1" thickBot="1" x14ac:dyDescent="0.25">
      <c r="A6" s="92"/>
      <c r="B6" s="92"/>
      <c r="C6" s="92"/>
      <c r="D6" s="92"/>
      <c r="E6" s="92"/>
      <c r="F6" s="92"/>
      <c r="G6" s="92"/>
      <c r="H6" s="92"/>
      <c r="I6" s="92"/>
      <c r="J6" s="92"/>
      <c r="K6" s="92"/>
      <c r="L6" s="92"/>
      <c r="M6" s="92"/>
      <c r="N6" s="92"/>
      <c r="O6" s="92"/>
      <c r="P6" s="92"/>
      <c r="Q6" s="92"/>
      <c r="R6" s="92"/>
      <c r="S6" s="92"/>
    </row>
    <row r="7" spans="1:20" s="8" customFormat="1" ht="26.25" customHeight="1" x14ac:dyDescent="0.2">
      <c r="A7" s="324" t="s">
        <v>57</v>
      </c>
      <c r="B7" s="343" t="s">
        <v>0</v>
      </c>
      <c r="C7" s="344"/>
      <c r="D7" s="344"/>
      <c r="E7" s="345"/>
      <c r="F7" s="327" t="s">
        <v>76</v>
      </c>
      <c r="G7" s="328"/>
      <c r="H7" s="328"/>
      <c r="I7" s="328"/>
      <c r="J7" s="328"/>
      <c r="K7" s="328"/>
      <c r="L7" s="328"/>
      <c r="M7" s="328"/>
      <c r="N7" s="328"/>
      <c r="O7" s="328"/>
      <c r="P7" s="328"/>
      <c r="Q7" s="328"/>
      <c r="R7" s="328"/>
      <c r="S7" s="163"/>
    </row>
    <row r="8" spans="1:20" s="9" customFormat="1" ht="26.25" customHeight="1" x14ac:dyDescent="0.2">
      <c r="A8" s="325"/>
      <c r="B8" s="346"/>
      <c r="C8" s="347"/>
      <c r="D8" s="347"/>
      <c r="E8" s="348"/>
      <c r="F8" s="332" t="s">
        <v>1</v>
      </c>
      <c r="G8" s="330"/>
      <c r="H8" s="331"/>
      <c r="I8" s="329" t="s">
        <v>2</v>
      </c>
      <c r="J8" s="330"/>
      <c r="K8" s="330"/>
      <c r="L8" s="330"/>
      <c r="M8" s="330"/>
      <c r="N8" s="331"/>
      <c r="O8" s="337" t="s">
        <v>3</v>
      </c>
      <c r="P8" s="338"/>
      <c r="Q8" s="339"/>
      <c r="R8" s="157"/>
      <c r="S8" s="164"/>
    </row>
    <row r="9" spans="1:20" ht="26.25" customHeight="1" x14ac:dyDescent="0.2">
      <c r="A9" s="325"/>
      <c r="B9" s="349"/>
      <c r="C9" s="341"/>
      <c r="D9" s="341"/>
      <c r="E9" s="350"/>
      <c r="F9" s="332" t="s">
        <v>5</v>
      </c>
      <c r="G9" s="330"/>
      <c r="H9" s="331"/>
      <c r="I9" s="329" t="s">
        <v>5</v>
      </c>
      <c r="J9" s="330"/>
      <c r="K9" s="331"/>
      <c r="L9" s="329" t="s">
        <v>6</v>
      </c>
      <c r="M9" s="330"/>
      <c r="N9" s="331"/>
      <c r="O9" s="340"/>
      <c r="P9" s="341"/>
      <c r="Q9" s="342"/>
      <c r="R9" s="267"/>
      <c r="S9" s="265" t="s">
        <v>82</v>
      </c>
      <c r="T9" s="7"/>
    </row>
    <row r="10" spans="1:20" s="3" customFormat="1" ht="36.75" customHeight="1" x14ac:dyDescent="0.2">
      <c r="A10" s="325"/>
      <c r="B10" s="31" t="s">
        <v>84</v>
      </c>
      <c r="C10" s="116" t="s">
        <v>7</v>
      </c>
      <c r="D10" s="30" t="s">
        <v>16</v>
      </c>
      <c r="E10" s="117" t="s">
        <v>55</v>
      </c>
      <c r="F10" s="118" t="s">
        <v>56</v>
      </c>
      <c r="G10" s="119" t="s">
        <v>7</v>
      </c>
      <c r="H10" s="117" t="s">
        <v>58</v>
      </c>
      <c r="I10" s="131" t="s">
        <v>56</v>
      </c>
      <c r="J10" s="119" t="s">
        <v>7</v>
      </c>
      <c r="K10" s="117" t="s">
        <v>58</v>
      </c>
      <c r="L10" s="131" t="s">
        <v>56</v>
      </c>
      <c r="M10" s="119" t="s">
        <v>7</v>
      </c>
      <c r="N10" s="117" t="s">
        <v>58</v>
      </c>
      <c r="O10" s="131" t="s">
        <v>56</v>
      </c>
      <c r="P10" s="119" t="s">
        <v>7</v>
      </c>
      <c r="Q10" s="117" t="s">
        <v>58</v>
      </c>
      <c r="R10" s="159" t="s">
        <v>59</v>
      </c>
      <c r="S10" s="265" t="s">
        <v>4</v>
      </c>
      <c r="T10" s="7"/>
    </row>
    <row r="11" spans="1:20" ht="26.25" customHeight="1" x14ac:dyDescent="0.2">
      <c r="A11" s="325"/>
      <c r="B11" s="31" t="s">
        <v>51</v>
      </c>
      <c r="C11" s="120" t="s">
        <v>52</v>
      </c>
      <c r="D11" s="121">
        <v>0.85</v>
      </c>
      <c r="E11" s="122" t="s">
        <v>4</v>
      </c>
      <c r="F11" s="31" t="s">
        <v>53</v>
      </c>
      <c r="G11" s="30" t="s">
        <v>54</v>
      </c>
      <c r="H11" s="122" t="s">
        <v>4</v>
      </c>
      <c r="I11" s="130" t="s">
        <v>53</v>
      </c>
      <c r="J11" s="30" t="s">
        <v>54</v>
      </c>
      <c r="K11" s="122" t="s">
        <v>4</v>
      </c>
      <c r="L11" s="130" t="s">
        <v>53</v>
      </c>
      <c r="M11" s="30" t="s">
        <v>54</v>
      </c>
      <c r="N11" s="30" t="s">
        <v>4</v>
      </c>
      <c r="O11" s="32" t="s">
        <v>53</v>
      </c>
      <c r="P11" s="30" t="s">
        <v>54</v>
      </c>
      <c r="Q11" s="30" t="s">
        <v>4</v>
      </c>
      <c r="R11" s="158" t="s">
        <v>4</v>
      </c>
      <c r="S11" s="265" t="s">
        <v>78</v>
      </c>
      <c r="T11" s="7"/>
    </row>
    <row r="12" spans="1:20" ht="26.25" customHeight="1" thickBot="1" x14ac:dyDescent="0.25">
      <c r="A12" s="326"/>
      <c r="B12" s="124" t="s">
        <v>8</v>
      </c>
      <c r="C12" s="125" t="s">
        <v>9</v>
      </c>
      <c r="D12" s="126" t="s">
        <v>10</v>
      </c>
      <c r="E12" s="132" t="s">
        <v>36</v>
      </c>
      <c r="F12" s="127" t="s">
        <v>60</v>
      </c>
      <c r="G12" s="126" t="s">
        <v>61</v>
      </c>
      <c r="H12" s="126" t="s">
        <v>62</v>
      </c>
      <c r="I12" s="128" t="s">
        <v>63</v>
      </c>
      <c r="J12" s="126" t="s">
        <v>64</v>
      </c>
      <c r="K12" s="126" t="s">
        <v>65</v>
      </c>
      <c r="L12" s="128" t="s">
        <v>66</v>
      </c>
      <c r="M12" s="126" t="s">
        <v>67</v>
      </c>
      <c r="N12" s="126" t="s">
        <v>68</v>
      </c>
      <c r="O12" s="128" t="s">
        <v>69</v>
      </c>
      <c r="P12" s="126" t="s">
        <v>70</v>
      </c>
      <c r="Q12" s="126" t="s">
        <v>71</v>
      </c>
      <c r="R12" s="160" t="s">
        <v>77</v>
      </c>
      <c r="S12" s="266" t="s">
        <v>80</v>
      </c>
      <c r="T12" s="7"/>
    </row>
    <row r="13" spans="1:20" s="9" customFormat="1" ht="26.25" customHeight="1" x14ac:dyDescent="0.2">
      <c r="A13" s="190" t="s">
        <v>155</v>
      </c>
      <c r="B13" s="153">
        <f>B24</f>
        <v>1150</v>
      </c>
      <c r="C13" s="138">
        <v>3636</v>
      </c>
      <c r="D13" s="54">
        <v>0.85</v>
      </c>
      <c r="E13" s="24">
        <f t="shared" ref="E13:E24" si="0">ROUNDDOWN(B13*C13*(1.85-D13),2)</f>
        <v>4181400</v>
      </c>
      <c r="F13" s="10"/>
      <c r="G13" s="209"/>
      <c r="H13" s="209"/>
      <c r="I13" s="210"/>
      <c r="J13" s="209"/>
      <c r="K13" s="209"/>
      <c r="L13" s="149">
        <f>'電力量割振計算（予定）'!K21</f>
        <v>286600</v>
      </c>
      <c r="M13" s="144">
        <v>19.87</v>
      </c>
      <c r="N13" s="28">
        <f>ROUNDDOWN(L13*M13,2)</f>
        <v>5694742</v>
      </c>
      <c r="O13" s="145">
        <f>'電力量割振計算（予定）'!N21</f>
        <v>303000</v>
      </c>
      <c r="P13" s="139">
        <v>19.87</v>
      </c>
      <c r="Q13" s="28">
        <f>ROUNDDOWN(O13*P13,2)</f>
        <v>6020610</v>
      </c>
      <c r="R13" s="161">
        <f>H13+K13+N13+Q13</f>
        <v>11715352</v>
      </c>
      <c r="S13" s="165">
        <f>E13+R13</f>
        <v>15896752</v>
      </c>
    </row>
    <row r="14" spans="1:20" s="9" customFormat="1" ht="26.25" customHeight="1" x14ac:dyDescent="0.2">
      <c r="A14" s="190" t="s">
        <v>154</v>
      </c>
      <c r="B14" s="153">
        <f t="shared" ref="B14:C18" si="1">B13</f>
        <v>1150</v>
      </c>
      <c r="C14" s="138">
        <f t="shared" si="1"/>
        <v>3636</v>
      </c>
      <c r="D14" s="54">
        <v>0.85</v>
      </c>
      <c r="E14" s="24">
        <f t="shared" si="0"/>
        <v>4181400</v>
      </c>
      <c r="F14" s="10"/>
      <c r="G14" s="209"/>
      <c r="H14" s="209"/>
      <c r="I14" s="210"/>
      <c r="J14" s="209"/>
      <c r="K14" s="209"/>
      <c r="L14" s="149">
        <f>'電力量割振計算（予定）'!K22</f>
        <v>269900</v>
      </c>
      <c r="M14" s="144">
        <f>M13</f>
        <v>19.87</v>
      </c>
      <c r="N14" s="28">
        <f>ROUNDDOWN(L14*M14,2)</f>
        <v>5362913</v>
      </c>
      <c r="O14" s="145">
        <f>'電力量割振計算（予定）'!N22</f>
        <v>327700</v>
      </c>
      <c r="P14" s="139">
        <f>P13</f>
        <v>19.87</v>
      </c>
      <c r="Q14" s="28">
        <f>ROUNDDOWN(O14*P14,2)</f>
        <v>6511399</v>
      </c>
      <c r="R14" s="161">
        <f>H14+K14+N14+Q14</f>
        <v>11874312</v>
      </c>
      <c r="S14" s="165">
        <f>E14+R14</f>
        <v>16055712</v>
      </c>
    </row>
    <row r="15" spans="1:20" s="9" customFormat="1" ht="26.25" customHeight="1" x14ac:dyDescent="0.2">
      <c r="A15" s="190" t="s">
        <v>156</v>
      </c>
      <c r="B15" s="153">
        <f t="shared" si="1"/>
        <v>1150</v>
      </c>
      <c r="C15" s="138">
        <f t="shared" si="1"/>
        <v>3636</v>
      </c>
      <c r="D15" s="54">
        <v>0.85</v>
      </c>
      <c r="E15" s="24">
        <f t="shared" si="0"/>
        <v>4181400</v>
      </c>
      <c r="F15" s="10"/>
      <c r="G15" s="209"/>
      <c r="H15" s="209"/>
      <c r="I15" s="210"/>
      <c r="J15" s="209"/>
      <c r="K15" s="209"/>
      <c r="L15" s="149">
        <f>'電力量割振計算（予定）'!K23</f>
        <v>290300</v>
      </c>
      <c r="M15" s="144">
        <f>M14</f>
        <v>19.87</v>
      </c>
      <c r="N15" s="28">
        <f>ROUNDDOWN(L15*M15,2)</f>
        <v>5768261</v>
      </c>
      <c r="O15" s="145">
        <f>'電力量割振計算（予定）'!N23</f>
        <v>306900</v>
      </c>
      <c r="P15" s="139">
        <f>P14</f>
        <v>19.87</v>
      </c>
      <c r="Q15" s="28">
        <f t="shared" ref="Q15:Q24" si="2">ROUNDDOWN(O15*P15,2)</f>
        <v>6098103</v>
      </c>
      <c r="R15" s="161">
        <f>H15+K15+N15+Q15</f>
        <v>11866364</v>
      </c>
      <c r="S15" s="165">
        <f>E15+R15</f>
        <v>16047764</v>
      </c>
    </row>
    <row r="16" spans="1:20" s="9" customFormat="1" ht="26.25" customHeight="1" x14ac:dyDescent="0.2">
      <c r="A16" s="190" t="s">
        <v>157</v>
      </c>
      <c r="B16" s="153">
        <f t="shared" si="1"/>
        <v>1150</v>
      </c>
      <c r="C16" s="138">
        <f t="shared" si="1"/>
        <v>3636</v>
      </c>
      <c r="D16" s="54">
        <v>0.85</v>
      </c>
      <c r="E16" s="24">
        <f t="shared" si="0"/>
        <v>4181400</v>
      </c>
      <c r="F16" s="216">
        <f>'電力量割振計算（予定）'!I24</f>
        <v>62100</v>
      </c>
      <c r="G16" s="28">
        <v>19.87</v>
      </c>
      <c r="H16" s="28">
        <f>F16*G16</f>
        <v>1233927</v>
      </c>
      <c r="I16" s="217">
        <f>'電力量割振計算（予定）'!J24</f>
        <v>227800</v>
      </c>
      <c r="J16" s="28">
        <v>23.41</v>
      </c>
      <c r="K16" s="28">
        <f>I16*J16</f>
        <v>5332798</v>
      </c>
      <c r="L16" s="214">
        <f>'電力量割振計算（予定）'!K24</f>
        <v>0</v>
      </c>
      <c r="M16" s="215"/>
      <c r="N16" s="209">
        <f t="shared" ref="N16:N22" si="3">ROUNDDOWN(L16*M16,2)</f>
        <v>0</v>
      </c>
      <c r="O16" s="145">
        <f>'電力量割振計算（予定）'!N24</f>
        <v>302800</v>
      </c>
      <c r="P16" s="139">
        <f>P15</f>
        <v>19.87</v>
      </c>
      <c r="Q16" s="28">
        <f t="shared" si="2"/>
        <v>6016636</v>
      </c>
      <c r="R16" s="161">
        <f>H16+K16+N16+Q16</f>
        <v>12583361</v>
      </c>
      <c r="S16" s="165">
        <f>E16+R16</f>
        <v>16764761</v>
      </c>
    </row>
    <row r="17" spans="1:23" s="9" customFormat="1" ht="26.25" customHeight="1" x14ac:dyDescent="0.2">
      <c r="A17" s="190" t="s">
        <v>158</v>
      </c>
      <c r="B17" s="153">
        <f t="shared" si="1"/>
        <v>1150</v>
      </c>
      <c r="C17" s="138">
        <f t="shared" si="1"/>
        <v>3636</v>
      </c>
      <c r="D17" s="54">
        <v>0.85</v>
      </c>
      <c r="E17" s="24">
        <f t="shared" si="0"/>
        <v>4181400</v>
      </c>
      <c r="F17" s="216">
        <f>'電力量割振計算（予定）'!I25</f>
        <v>59300</v>
      </c>
      <c r="G17" s="28">
        <f>G16</f>
        <v>19.87</v>
      </c>
      <c r="H17" s="28">
        <f>F17*G17</f>
        <v>1178291</v>
      </c>
      <c r="I17" s="217">
        <f>'電力量割振計算（予定）'!J25</f>
        <v>217300</v>
      </c>
      <c r="J17" s="28">
        <f>J16</f>
        <v>23.41</v>
      </c>
      <c r="K17" s="28">
        <f>I17*J17</f>
        <v>5086993</v>
      </c>
      <c r="L17" s="214">
        <f>'電力量割振計算（予定）'!K25</f>
        <v>0</v>
      </c>
      <c r="M17" s="215">
        <f>M16</f>
        <v>0</v>
      </c>
      <c r="N17" s="209">
        <f t="shared" si="3"/>
        <v>0</v>
      </c>
      <c r="O17" s="145">
        <f>'電力量割振計算（予定）'!N25</f>
        <v>311200</v>
      </c>
      <c r="P17" s="139">
        <f>P16</f>
        <v>19.87</v>
      </c>
      <c r="Q17" s="28">
        <f t="shared" si="2"/>
        <v>6183544</v>
      </c>
      <c r="R17" s="161">
        <f t="shared" ref="R17:R24" si="4">H17+K17+N17+Q17</f>
        <v>12448828</v>
      </c>
      <c r="S17" s="165">
        <f t="shared" ref="S17:S23" si="5">E17+R17</f>
        <v>16630228</v>
      </c>
    </row>
    <row r="18" spans="1:23" s="9" customFormat="1" ht="26.25" customHeight="1" thickBot="1" x14ac:dyDescent="0.25">
      <c r="A18" s="190" t="s">
        <v>159</v>
      </c>
      <c r="B18" s="153">
        <f t="shared" si="1"/>
        <v>1150</v>
      </c>
      <c r="C18" s="138">
        <f t="shared" si="1"/>
        <v>3636</v>
      </c>
      <c r="D18" s="54">
        <v>0.85</v>
      </c>
      <c r="E18" s="24">
        <f t="shared" si="0"/>
        <v>4181400</v>
      </c>
      <c r="F18" s="216">
        <f>'電力量割振計算（予定）'!I26</f>
        <v>58900</v>
      </c>
      <c r="G18" s="28">
        <f>G17</f>
        <v>19.87</v>
      </c>
      <c r="H18" s="28">
        <f>F18*G18</f>
        <v>1170343</v>
      </c>
      <c r="I18" s="217">
        <f>'電力量割振計算（予定）'!J26</f>
        <v>216000</v>
      </c>
      <c r="J18" s="208">
        <f>J17</f>
        <v>23.41</v>
      </c>
      <c r="K18" s="28">
        <f>I18*J18</f>
        <v>5056560</v>
      </c>
      <c r="L18" s="214">
        <f>'電力量割振計算（予定）'!K26</f>
        <v>0</v>
      </c>
      <c r="M18" s="215">
        <f>M17</f>
        <v>0</v>
      </c>
      <c r="N18" s="209">
        <f t="shared" si="3"/>
        <v>0</v>
      </c>
      <c r="O18" s="145">
        <f>'電力量割振計算（予定）'!N26</f>
        <v>314100</v>
      </c>
      <c r="P18" s="139">
        <f>P17</f>
        <v>19.87</v>
      </c>
      <c r="Q18" s="28">
        <f t="shared" si="2"/>
        <v>6241167</v>
      </c>
      <c r="R18" s="161">
        <f t="shared" si="4"/>
        <v>12468070</v>
      </c>
      <c r="S18" s="201">
        <f t="shared" si="5"/>
        <v>16649470</v>
      </c>
      <c r="T18" s="205"/>
      <c r="U18" s="206">
        <f>SUM(S13:S18)</f>
        <v>98044687</v>
      </c>
    </row>
    <row r="19" spans="1:23" s="9" customFormat="1" ht="26.25" customHeight="1" x14ac:dyDescent="0.2">
      <c r="A19" s="190" t="s">
        <v>160</v>
      </c>
      <c r="B19" s="153">
        <v>1150</v>
      </c>
      <c r="C19" s="138">
        <v>3636</v>
      </c>
      <c r="D19" s="54">
        <v>0.85</v>
      </c>
      <c r="E19" s="24">
        <f t="shared" si="0"/>
        <v>4181400</v>
      </c>
      <c r="F19" s="10"/>
      <c r="G19" s="209"/>
      <c r="H19" s="209"/>
      <c r="I19" s="209"/>
      <c r="J19" s="209"/>
      <c r="K19" s="209"/>
      <c r="L19" s="149">
        <f>'電力量割振計算（予定）'!K27</f>
        <v>278600</v>
      </c>
      <c r="M19" s="139">
        <v>19.87</v>
      </c>
      <c r="N19" s="28">
        <f t="shared" si="3"/>
        <v>5535782</v>
      </c>
      <c r="O19" s="145">
        <f>'電力量割振計算（予定）'!N27</f>
        <v>290900</v>
      </c>
      <c r="P19" s="139">
        <v>23.41</v>
      </c>
      <c r="Q19" s="28">
        <f t="shared" si="2"/>
        <v>6809969</v>
      </c>
      <c r="R19" s="161">
        <f t="shared" si="4"/>
        <v>12345751</v>
      </c>
      <c r="S19" s="202">
        <f t="shared" si="5"/>
        <v>16527151</v>
      </c>
    </row>
    <row r="20" spans="1:23" s="9" customFormat="1" ht="26.25" customHeight="1" x14ac:dyDescent="0.2">
      <c r="A20" s="190" t="s">
        <v>165</v>
      </c>
      <c r="B20" s="153">
        <f>B19</f>
        <v>1150</v>
      </c>
      <c r="C20" s="138">
        <f>C19</f>
        <v>3636</v>
      </c>
      <c r="D20" s="54">
        <v>0.85</v>
      </c>
      <c r="E20" s="24">
        <f t="shared" si="0"/>
        <v>4181400</v>
      </c>
      <c r="F20" s="10"/>
      <c r="G20" s="209"/>
      <c r="H20" s="209"/>
      <c r="I20" s="209"/>
      <c r="J20" s="209"/>
      <c r="K20" s="209"/>
      <c r="L20" s="149">
        <f>'電力量割振計算（予定）'!K28</f>
        <v>258400</v>
      </c>
      <c r="M20" s="139">
        <f>M19</f>
        <v>19.87</v>
      </c>
      <c r="N20" s="28">
        <f t="shared" si="3"/>
        <v>5134408</v>
      </c>
      <c r="O20" s="145">
        <f>'電力量割振計算（予定）'!N28</f>
        <v>319400</v>
      </c>
      <c r="P20" s="139">
        <f>P19</f>
        <v>23.41</v>
      </c>
      <c r="Q20" s="28">
        <f t="shared" si="2"/>
        <v>7477154</v>
      </c>
      <c r="R20" s="161">
        <f t="shared" si="4"/>
        <v>12611562</v>
      </c>
      <c r="S20" s="165">
        <f t="shared" si="5"/>
        <v>16792962</v>
      </c>
    </row>
    <row r="21" spans="1:23" s="9" customFormat="1" ht="26.25" customHeight="1" x14ac:dyDescent="0.2">
      <c r="A21" s="190" t="s">
        <v>161</v>
      </c>
      <c r="B21" s="153">
        <f t="shared" ref="B21:C24" si="6">B20</f>
        <v>1150</v>
      </c>
      <c r="C21" s="138">
        <f>C20</f>
        <v>3636</v>
      </c>
      <c r="D21" s="54">
        <v>0.85</v>
      </c>
      <c r="E21" s="24">
        <f t="shared" si="0"/>
        <v>4181400</v>
      </c>
      <c r="F21" s="10"/>
      <c r="G21" s="209"/>
      <c r="H21" s="209"/>
      <c r="I21" s="209"/>
      <c r="J21" s="209"/>
      <c r="K21" s="209"/>
      <c r="L21" s="149">
        <f>'電力量割振計算（予定）'!K29</f>
        <v>301000</v>
      </c>
      <c r="M21" s="139">
        <f>M20</f>
        <v>19.87</v>
      </c>
      <c r="N21" s="28">
        <f t="shared" si="3"/>
        <v>5980870</v>
      </c>
      <c r="O21" s="145">
        <f>'電力量割振計算（予定）'!N29</f>
        <v>291400</v>
      </c>
      <c r="P21" s="139">
        <f>P20</f>
        <v>23.41</v>
      </c>
      <c r="Q21" s="28">
        <f t="shared" si="2"/>
        <v>6821674</v>
      </c>
      <c r="R21" s="161">
        <f t="shared" si="4"/>
        <v>12802544</v>
      </c>
      <c r="S21" s="165">
        <f t="shared" si="5"/>
        <v>16983944</v>
      </c>
    </row>
    <row r="22" spans="1:23" s="9" customFormat="1" ht="26.25" customHeight="1" x14ac:dyDescent="0.2">
      <c r="A22" s="169" t="s">
        <v>162</v>
      </c>
      <c r="B22" s="153">
        <f t="shared" si="6"/>
        <v>1150</v>
      </c>
      <c r="C22" s="138">
        <f t="shared" si="6"/>
        <v>3636</v>
      </c>
      <c r="D22" s="54">
        <v>0.85</v>
      </c>
      <c r="E22" s="24">
        <f t="shared" si="0"/>
        <v>4181400</v>
      </c>
      <c r="F22" s="211"/>
      <c r="G22" s="212"/>
      <c r="H22" s="209">
        <f>ROUNDDOWN(F22*G22,2)</f>
        <v>0</v>
      </c>
      <c r="I22" s="213"/>
      <c r="J22" s="212"/>
      <c r="K22" s="209">
        <f>ROUNDDOWN(I22*J22,2)</f>
        <v>0</v>
      </c>
      <c r="L22" s="149">
        <f>'電力量割振計算（予定）'!K30</f>
        <v>193300</v>
      </c>
      <c r="M22" s="144">
        <f>M21</f>
        <v>19.87</v>
      </c>
      <c r="N22" s="28">
        <f t="shared" si="3"/>
        <v>3840871</v>
      </c>
      <c r="O22" s="145">
        <f>'電力量割振計算（予定）'!N30</f>
        <v>217600</v>
      </c>
      <c r="P22" s="139">
        <f>P21</f>
        <v>23.41</v>
      </c>
      <c r="Q22" s="28">
        <f t="shared" si="2"/>
        <v>5094016</v>
      </c>
      <c r="R22" s="161">
        <f t="shared" si="4"/>
        <v>8934887</v>
      </c>
      <c r="S22" s="165">
        <f t="shared" si="5"/>
        <v>13116287</v>
      </c>
    </row>
    <row r="23" spans="1:23" s="9" customFormat="1" ht="26.25" customHeight="1" x14ac:dyDescent="0.2">
      <c r="A23" s="169" t="s">
        <v>163</v>
      </c>
      <c r="B23" s="153">
        <f t="shared" si="6"/>
        <v>1150</v>
      </c>
      <c r="C23" s="138">
        <f t="shared" si="6"/>
        <v>3636</v>
      </c>
      <c r="D23" s="54">
        <v>0.85</v>
      </c>
      <c r="E23" s="24">
        <f t="shared" si="0"/>
        <v>4181400</v>
      </c>
      <c r="F23" s="211"/>
      <c r="G23" s="212"/>
      <c r="H23" s="209">
        <f t="shared" ref="H23:H24" si="7">ROUNDDOWN(F23*G23,2)</f>
        <v>0</v>
      </c>
      <c r="I23" s="214"/>
      <c r="J23" s="212"/>
      <c r="K23" s="209">
        <f t="shared" ref="K23:K24" si="8">ROUNDDOWN(I23*J23,2)</f>
        <v>0</v>
      </c>
      <c r="L23" s="149">
        <f>'電力量割振計算（予定）'!K31</f>
        <v>195400</v>
      </c>
      <c r="M23" s="144">
        <f t="shared" ref="M23:M24" si="9">M22</f>
        <v>19.87</v>
      </c>
      <c r="N23" s="28">
        <f>ROUNDDOWN(L23*M23,2)</f>
        <v>3882598</v>
      </c>
      <c r="O23" s="145">
        <f>'電力量割振計算（予定）'!N31</f>
        <v>230900</v>
      </c>
      <c r="P23" s="139">
        <f t="shared" ref="P23:P24" si="10">P22</f>
        <v>23.41</v>
      </c>
      <c r="Q23" s="28">
        <f t="shared" si="2"/>
        <v>5405369</v>
      </c>
      <c r="R23" s="161">
        <f t="shared" si="4"/>
        <v>9287967</v>
      </c>
      <c r="S23" s="165">
        <f t="shared" si="5"/>
        <v>13469367</v>
      </c>
    </row>
    <row r="24" spans="1:23" s="9" customFormat="1" ht="26.25" customHeight="1" thickBot="1" x14ac:dyDescent="0.25">
      <c r="A24" s="169" t="s">
        <v>164</v>
      </c>
      <c r="B24" s="153">
        <f t="shared" si="6"/>
        <v>1150</v>
      </c>
      <c r="C24" s="138">
        <f>C23</f>
        <v>3636</v>
      </c>
      <c r="D24" s="54">
        <v>0.85</v>
      </c>
      <c r="E24" s="24">
        <f t="shared" si="0"/>
        <v>4181400</v>
      </c>
      <c r="F24" s="211"/>
      <c r="G24" s="212"/>
      <c r="H24" s="209">
        <f t="shared" si="7"/>
        <v>0</v>
      </c>
      <c r="I24" s="214"/>
      <c r="J24" s="212"/>
      <c r="K24" s="209">
        <f t="shared" si="8"/>
        <v>0</v>
      </c>
      <c r="L24" s="149">
        <f>'電力量割振計算（予定）'!K32</f>
        <v>273400</v>
      </c>
      <c r="M24" s="144">
        <f t="shared" si="9"/>
        <v>19.87</v>
      </c>
      <c r="N24" s="28">
        <f>ROUNDDOWN(L24*M24,2)</f>
        <v>5432458</v>
      </c>
      <c r="O24" s="145">
        <f>'電力量割振計算（予定）'!N32</f>
        <v>307800</v>
      </c>
      <c r="P24" s="139">
        <f t="shared" si="10"/>
        <v>23.41</v>
      </c>
      <c r="Q24" s="28">
        <f t="shared" si="2"/>
        <v>7205598</v>
      </c>
      <c r="R24" s="161">
        <f t="shared" si="4"/>
        <v>12638056</v>
      </c>
      <c r="S24" s="165">
        <f>E24+R24</f>
        <v>16819456</v>
      </c>
      <c r="T24" s="205"/>
      <c r="U24" s="206">
        <f>SUM(S19:S24)</f>
        <v>93709167</v>
      </c>
    </row>
    <row r="25" spans="1:23" s="9" customFormat="1" ht="26.25" customHeight="1" thickBot="1" x14ac:dyDescent="0.25">
      <c r="A25" s="12" t="s">
        <v>72</v>
      </c>
      <c r="B25" s="13"/>
      <c r="C25" s="25"/>
      <c r="D25" s="26"/>
      <c r="E25" s="27">
        <f>SUM(E13:E24)</f>
        <v>50176800</v>
      </c>
      <c r="F25" s="171">
        <f>SUM(F13:F24)</f>
        <v>180300</v>
      </c>
      <c r="G25" s="15"/>
      <c r="H25" s="14">
        <f>SUM(H16:H18)</f>
        <v>3582561</v>
      </c>
      <c r="I25" s="152">
        <f>SUM(I13:I24)</f>
        <v>661100</v>
      </c>
      <c r="J25" s="29"/>
      <c r="K25" s="14">
        <f>SUM(K16:K18)</f>
        <v>15476351</v>
      </c>
      <c r="L25" s="148">
        <f>SUM(L13:L24)</f>
        <v>2346900</v>
      </c>
      <c r="M25" s="15"/>
      <c r="N25" s="14">
        <f>SUM(N13:N24)</f>
        <v>46632903</v>
      </c>
      <c r="O25" s="146">
        <f>SUM(O13:O24)</f>
        <v>3523700</v>
      </c>
      <c r="P25" s="15"/>
      <c r="Q25" s="14">
        <f>SUM(Q13:Q24)</f>
        <v>75885239</v>
      </c>
      <c r="R25" s="162">
        <f>SUM(R13:R24)</f>
        <v>141577054</v>
      </c>
      <c r="S25" s="167">
        <f>SUM(S13:S24)</f>
        <v>191753854</v>
      </c>
      <c r="T25" s="154" t="s">
        <v>79</v>
      </c>
    </row>
    <row r="26" spans="1:23" ht="26.25" customHeight="1" thickBot="1" x14ac:dyDescent="0.25">
      <c r="A26" s="16"/>
      <c r="B26" s="17"/>
      <c r="C26" s="17"/>
      <c r="D26" s="17"/>
      <c r="E26" s="17"/>
      <c r="F26" s="18"/>
      <c r="G26" s="18"/>
      <c r="H26" s="19"/>
      <c r="I26" s="19"/>
      <c r="J26" s="20"/>
      <c r="K26" s="18"/>
      <c r="L26" s="19"/>
      <c r="M26" s="18"/>
      <c r="N26" s="18"/>
      <c r="O26" s="18"/>
      <c r="P26" s="18"/>
      <c r="Q26" s="18"/>
      <c r="R26" s="18"/>
      <c r="S26" s="18"/>
      <c r="T26" s="7"/>
    </row>
    <row r="27" spans="1:23" ht="26.25" customHeight="1" thickTop="1" thickBot="1" x14ac:dyDescent="0.25">
      <c r="A27" s="134" t="s">
        <v>11</v>
      </c>
      <c r="B27" s="33"/>
      <c r="C27" s="33"/>
      <c r="D27" s="33"/>
      <c r="E27" s="33"/>
      <c r="F27" s="21"/>
      <c r="G27" s="21"/>
      <c r="H27" s="22"/>
      <c r="I27" s="21"/>
      <c r="J27" s="21"/>
      <c r="K27" s="22"/>
      <c r="L27" s="21"/>
      <c r="M27" s="21"/>
      <c r="N27" s="22"/>
      <c r="T27" s="335" t="s">
        <v>75</v>
      </c>
      <c r="U27" s="336"/>
      <c r="V27" s="155" t="s">
        <v>89</v>
      </c>
      <c r="W27" s="156">
        <f>ROUND(S25/110*100,0)</f>
        <v>174321685</v>
      </c>
    </row>
    <row r="28" spans="1:23" ht="26.25" customHeight="1" thickTop="1" x14ac:dyDescent="0.2">
      <c r="A28" s="134" t="s">
        <v>12</v>
      </c>
      <c r="B28" s="33"/>
      <c r="C28" s="33"/>
      <c r="D28" s="33"/>
      <c r="E28" s="33"/>
      <c r="F28" s="23"/>
      <c r="G28" s="23"/>
      <c r="H28" s="23"/>
      <c r="I28" s="23"/>
      <c r="J28" s="23"/>
      <c r="K28" s="23"/>
      <c r="L28" s="23"/>
      <c r="M28" s="23"/>
      <c r="N28" s="23"/>
      <c r="O28" s="23"/>
      <c r="P28" s="23"/>
      <c r="Q28" s="23"/>
      <c r="R28" s="23"/>
      <c r="S28" s="23"/>
      <c r="T28" s="23"/>
    </row>
    <row r="29" spans="1:23" ht="26.25" customHeight="1" x14ac:dyDescent="0.2">
      <c r="A29" s="134" t="s">
        <v>13</v>
      </c>
      <c r="B29" s="33"/>
      <c r="C29" s="33"/>
      <c r="D29" s="33"/>
      <c r="E29" s="33"/>
      <c r="F29" s="23"/>
      <c r="G29" s="23"/>
      <c r="H29" s="23"/>
      <c r="I29" s="23"/>
      <c r="J29" s="23"/>
      <c r="K29" s="23"/>
      <c r="L29" s="23"/>
      <c r="M29" s="23"/>
      <c r="N29" s="23"/>
      <c r="O29" s="23"/>
      <c r="P29" s="23"/>
      <c r="Q29" s="23"/>
      <c r="R29" s="23"/>
      <c r="S29" s="23"/>
      <c r="T29" s="23"/>
    </row>
    <row r="30" spans="1:23" ht="26.25" customHeight="1" x14ac:dyDescent="0.2">
      <c r="A30" s="135" t="s">
        <v>107</v>
      </c>
      <c r="B30" s="35"/>
      <c r="C30" s="35"/>
      <c r="D30" s="35"/>
      <c r="E30" s="35"/>
      <c r="F30" s="23"/>
      <c r="G30" s="23"/>
      <c r="H30" s="23"/>
      <c r="I30" s="23"/>
      <c r="J30" s="23"/>
      <c r="K30" s="23"/>
      <c r="L30" s="23"/>
      <c r="M30" s="23"/>
      <c r="N30" s="23"/>
      <c r="O30" s="23"/>
      <c r="P30" s="23"/>
      <c r="Q30" s="23"/>
      <c r="R30" s="23"/>
      <c r="S30" s="23"/>
      <c r="T30" s="23"/>
    </row>
    <row r="31" spans="1:23" ht="26.25" customHeight="1" x14ac:dyDescent="0.2">
      <c r="A31" s="136" t="str">
        <f>"注５：入札金額算定においては，力率は"&amp;TEXT(D19,"#%")&amp;"とする。"</f>
        <v>注５：入札金額算定においては，力率は85%とする。</v>
      </c>
      <c r="B31" s="133"/>
      <c r="C31" s="133"/>
      <c r="D31" s="133"/>
      <c r="E31" s="133"/>
      <c r="F31" s="133"/>
      <c r="G31" s="133"/>
      <c r="H31" s="133"/>
      <c r="I31" s="133"/>
      <c r="J31" s="23"/>
      <c r="K31" s="23"/>
      <c r="L31" s="23"/>
      <c r="M31" s="23"/>
      <c r="N31" s="23"/>
      <c r="O31" s="23"/>
      <c r="P31" s="23"/>
      <c r="Q31" s="23"/>
      <c r="R31" s="23"/>
      <c r="S31" s="23"/>
      <c r="T31" s="23"/>
    </row>
    <row r="32" spans="1:23" ht="26.25" customHeight="1" x14ac:dyDescent="0.2">
      <c r="A32" s="134" t="s">
        <v>14</v>
      </c>
      <c r="B32" s="33"/>
      <c r="C32" s="33"/>
      <c r="D32" s="33"/>
      <c r="E32" s="33"/>
      <c r="F32" s="23"/>
      <c r="G32" s="23"/>
      <c r="H32" s="23"/>
      <c r="I32" s="23"/>
      <c r="J32" s="23"/>
      <c r="K32" s="23"/>
      <c r="L32" s="23"/>
      <c r="M32" s="23"/>
      <c r="N32" s="23"/>
      <c r="O32" s="23"/>
      <c r="P32" s="23"/>
      <c r="Q32" s="23"/>
      <c r="R32" s="23"/>
      <c r="S32" s="23"/>
      <c r="T32" s="23"/>
    </row>
    <row r="33" spans="1:20" ht="26.25" customHeight="1" x14ac:dyDescent="0.2">
      <c r="A33" s="137"/>
      <c r="B33" s="34"/>
      <c r="C33" s="34"/>
      <c r="D33" s="34"/>
      <c r="E33" s="34"/>
      <c r="F33" s="23"/>
      <c r="G33" s="23"/>
      <c r="H33" s="23"/>
      <c r="I33" s="23"/>
      <c r="J33" s="23"/>
      <c r="K33" s="23"/>
      <c r="L33" s="23"/>
      <c r="M33" s="23"/>
      <c r="N33" s="23"/>
      <c r="O33" s="23"/>
      <c r="P33" s="23"/>
      <c r="Q33" s="23"/>
      <c r="R33" s="23"/>
      <c r="S33" s="23"/>
      <c r="T33" s="23"/>
    </row>
    <row r="34" spans="1:20" ht="26.25" hidden="1" customHeight="1" x14ac:dyDescent="0.2">
      <c r="A34" s="137" t="s">
        <v>15</v>
      </c>
      <c r="B34" s="34"/>
      <c r="C34" s="34"/>
      <c r="D34" s="34"/>
      <c r="E34" s="34"/>
      <c r="F34" s="23"/>
      <c r="G34" s="23"/>
      <c r="H34" s="23"/>
      <c r="I34" s="23"/>
      <c r="J34" s="23"/>
      <c r="K34" s="23"/>
      <c r="L34" s="23"/>
      <c r="M34" s="23"/>
      <c r="N34" s="23"/>
      <c r="O34" s="23"/>
      <c r="P34" s="23"/>
      <c r="Q34" s="23"/>
      <c r="R34" s="23"/>
      <c r="S34" s="23"/>
      <c r="T34" s="23"/>
    </row>
    <row r="35" spans="1:20" ht="26.25" customHeight="1" x14ac:dyDescent="0.2">
      <c r="A35" s="23"/>
      <c r="B35" s="23"/>
      <c r="C35" s="23"/>
      <c r="D35" s="23"/>
      <c r="E35" s="23"/>
      <c r="F35" s="23"/>
      <c r="G35" s="23"/>
      <c r="H35" s="23"/>
      <c r="I35" s="23"/>
      <c r="J35" s="23"/>
      <c r="K35" s="23"/>
      <c r="L35" s="23"/>
      <c r="M35" s="23"/>
      <c r="N35" s="23"/>
      <c r="O35" s="23"/>
      <c r="P35" s="23"/>
      <c r="Q35" s="23"/>
      <c r="R35" s="23"/>
      <c r="S35" s="23"/>
      <c r="T35" s="23"/>
    </row>
    <row r="36" spans="1:20" ht="26.25" customHeight="1" x14ac:dyDescent="0.2">
      <c r="A36" s="23"/>
      <c r="B36" s="23"/>
      <c r="C36" s="23"/>
      <c r="D36" s="23"/>
      <c r="E36" s="23"/>
      <c r="F36" s="23"/>
      <c r="G36" s="23"/>
      <c r="H36" s="23"/>
      <c r="I36" s="23"/>
      <c r="J36" s="23"/>
      <c r="K36" s="23"/>
      <c r="L36" s="23"/>
      <c r="M36" s="23"/>
      <c r="N36" s="23"/>
      <c r="O36" s="23"/>
      <c r="P36" s="23"/>
      <c r="Q36" s="23"/>
      <c r="R36" s="23"/>
      <c r="S36" s="23"/>
      <c r="T36" s="23"/>
    </row>
    <row r="37" spans="1:20" ht="26.25" customHeight="1" x14ac:dyDescent="0.2">
      <c r="A37" s="23"/>
      <c r="B37" s="23"/>
      <c r="C37" s="23"/>
      <c r="D37" s="23"/>
      <c r="E37" s="23"/>
      <c r="F37" s="23"/>
      <c r="G37" s="23"/>
      <c r="H37" s="23"/>
      <c r="I37" s="23"/>
      <c r="J37" s="23"/>
      <c r="K37" s="23"/>
      <c r="L37" s="23"/>
      <c r="M37" s="23"/>
      <c r="N37" s="23"/>
      <c r="O37" s="23"/>
      <c r="P37" s="23"/>
      <c r="Q37" s="23"/>
      <c r="R37" s="23"/>
      <c r="S37" s="23"/>
      <c r="T37" s="23"/>
    </row>
    <row r="38" spans="1:20" ht="26.25" customHeight="1" x14ac:dyDescent="0.2">
      <c r="A38" s="23"/>
      <c r="B38" s="23"/>
      <c r="C38" s="23"/>
      <c r="D38" s="23"/>
      <c r="E38" s="23"/>
      <c r="F38" s="23"/>
      <c r="G38" s="23"/>
      <c r="H38" s="23"/>
      <c r="I38" s="23"/>
      <c r="J38" s="23"/>
      <c r="K38" s="23"/>
      <c r="L38" s="23"/>
      <c r="M38" s="23"/>
      <c r="N38" s="23"/>
      <c r="O38" s="23"/>
      <c r="P38" s="23"/>
      <c r="Q38" s="23"/>
      <c r="R38" s="23"/>
      <c r="S38" s="23"/>
      <c r="T38" s="23"/>
    </row>
    <row r="39" spans="1:20" ht="26.25" customHeight="1" x14ac:dyDescent="0.2">
      <c r="A39" s="23"/>
      <c r="B39" s="23"/>
      <c r="C39" s="23"/>
      <c r="D39" s="23"/>
      <c r="E39" s="23"/>
      <c r="F39" s="23"/>
      <c r="G39" s="23"/>
      <c r="H39" s="23"/>
      <c r="I39" s="23"/>
      <c r="J39" s="23"/>
      <c r="K39" s="23"/>
      <c r="L39" s="23"/>
      <c r="M39" s="23"/>
      <c r="N39" s="23"/>
      <c r="O39" s="23"/>
      <c r="P39" s="23"/>
      <c r="Q39" s="23"/>
      <c r="R39" s="23"/>
      <c r="S39" s="23"/>
      <c r="T39" s="23"/>
    </row>
    <row r="40" spans="1:20" ht="26.25" customHeight="1" x14ac:dyDescent="0.2">
      <c r="A40" s="23"/>
      <c r="B40" s="23"/>
      <c r="C40" s="23"/>
      <c r="D40" s="23"/>
      <c r="E40" s="23"/>
      <c r="F40" s="23"/>
      <c r="G40" s="23"/>
      <c r="H40" s="23"/>
      <c r="I40" s="23"/>
      <c r="J40" s="23"/>
      <c r="K40" s="23"/>
      <c r="L40" s="23"/>
      <c r="M40" s="23"/>
      <c r="N40" s="23"/>
      <c r="O40" s="23"/>
      <c r="P40" s="23"/>
      <c r="Q40" s="23"/>
      <c r="R40" s="23"/>
      <c r="S40" s="23"/>
      <c r="T40" s="23"/>
    </row>
    <row r="41" spans="1:20" ht="26.25" customHeight="1" x14ac:dyDescent="0.2">
      <c r="A41" s="23"/>
      <c r="B41" s="23"/>
      <c r="C41" s="23"/>
      <c r="D41" s="23"/>
      <c r="E41" s="23"/>
      <c r="F41" s="23"/>
      <c r="G41" s="23"/>
      <c r="H41" s="23"/>
      <c r="I41" s="23"/>
      <c r="J41" s="23"/>
      <c r="K41" s="23"/>
      <c r="L41" s="23"/>
      <c r="M41" s="23"/>
      <c r="N41" s="23"/>
      <c r="O41" s="23"/>
      <c r="P41" s="23"/>
      <c r="Q41" s="23"/>
      <c r="R41" s="23"/>
      <c r="S41" s="23"/>
      <c r="T41" s="23"/>
    </row>
    <row r="42" spans="1:20" ht="26.25" customHeight="1" x14ac:dyDescent="0.2">
      <c r="A42" s="23"/>
      <c r="B42" s="23"/>
      <c r="C42" s="23"/>
      <c r="D42" s="23"/>
      <c r="E42" s="23"/>
      <c r="F42" s="23"/>
      <c r="G42" s="23"/>
      <c r="H42" s="23"/>
      <c r="I42" s="23"/>
      <c r="J42" s="23"/>
      <c r="K42" s="23"/>
      <c r="L42" s="23"/>
      <c r="M42" s="23"/>
      <c r="N42" s="23"/>
      <c r="O42" s="23"/>
      <c r="P42" s="23"/>
      <c r="Q42" s="23"/>
      <c r="R42" s="23"/>
      <c r="S42" s="23"/>
      <c r="T42" s="23"/>
    </row>
    <row r="43" spans="1:20" ht="26.25" customHeight="1" x14ac:dyDescent="0.2">
      <c r="A43" s="23"/>
      <c r="B43" s="23"/>
      <c r="C43" s="23"/>
      <c r="D43" s="23"/>
      <c r="E43" s="23"/>
      <c r="F43" s="23"/>
      <c r="G43" s="23"/>
      <c r="H43" s="23"/>
      <c r="I43" s="23"/>
      <c r="J43" s="23"/>
      <c r="K43" s="23"/>
      <c r="L43" s="23"/>
      <c r="M43" s="23"/>
      <c r="N43" s="23"/>
      <c r="O43" s="23"/>
      <c r="P43" s="23"/>
      <c r="Q43" s="23"/>
      <c r="R43" s="23"/>
      <c r="S43" s="23"/>
      <c r="T43" s="23"/>
    </row>
    <row r="44" spans="1:20" ht="26.25" customHeight="1" x14ac:dyDescent="0.2">
      <c r="A44" s="23"/>
      <c r="B44" s="23"/>
      <c r="C44" s="23"/>
      <c r="D44" s="23"/>
      <c r="E44" s="23"/>
      <c r="F44" s="23"/>
      <c r="G44" s="23"/>
      <c r="H44" s="23"/>
      <c r="I44" s="23"/>
      <c r="J44" s="23"/>
      <c r="K44" s="23"/>
      <c r="L44" s="23"/>
      <c r="M44" s="23"/>
      <c r="N44" s="23"/>
      <c r="O44" s="23"/>
      <c r="P44" s="23"/>
      <c r="Q44" s="23"/>
      <c r="R44" s="23"/>
      <c r="S44" s="23"/>
      <c r="T44" s="23"/>
    </row>
    <row r="45" spans="1:20" ht="26.25" customHeight="1" x14ac:dyDescent="0.2">
      <c r="A45" s="23"/>
      <c r="B45" s="23"/>
      <c r="C45" s="23"/>
      <c r="D45" s="23"/>
      <c r="E45" s="23"/>
      <c r="F45" s="23"/>
      <c r="G45" s="23"/>
      <c r="H45" s="23"/>
      <c r="I45" s="23"/>
      <c r="J45" s="23"/>
      <c r="K45" s="23"/>
      <c r="L45" s="23"/>
      <c r="M45" s="23"/>
      <c r="N45" s="23"/>
      <c r="O45" s="23"/>
      <c r="P45" s="23"/>
      <c r="Q45" s="23"/>
      <c r="R45" s="23"/>
      <c r="S45" s="23"/>
      <c r="T45" s="23"/>
    </row>
    <row r="46" spans="1:20" ht="26.25" customHeight="1" x14ac:dyDescent="0.2">
      <c r="A46" s="23"/>
      <c r="B46" s="23"/>
      <c r="C46" s="23"/>
      <c r="D46" s="23"/>
      <c r="E46" s="23"/>
      <c r="F46" s="23"/>
      <c r="G46" s="23"/>
      <c r="H46" s="23"/>
      <c r="I46" s="23"/>
      <c r="J46" s="23"/>
      <c r="K46" s="23"/>
      <c r="L46" s="23"/>
      <c r="M46" s="23"/>
      <c r="N46" s="23"/>
      <c r="O46" s="23"/>
      <c r="P46" s="23"/>
      <c r="Q46" s="23"/>
      <c r="R46" s="23"/>
      <c r="S46" s="23"/>
      <c r="T46" s="23"/>
    </row>
    <row r="47" spans="1:20" ht="26.25" customHeight="1" x14ac:dyDescent="0.2">
      <c r="A47" s="23"/>
      <c r="B47" s="23"/>
      <c r="C47" s="23"/>
      <c r="D47" s="23"/>
      <c r="E47" s="23"/>
      <c r="F47" s="23"/>
      <c r="G47" s="23"/>
      <c r="H47" s="23"/>
      <c r="I47" s="23"/>
      <c r="J47" s="23"/>
      <c r="K47" s="23"/>
      <c r="L47" s="23"/>
      <c r="M47" s="23"/>
      <c r="N47" s="23"/>
      <c r="O47" s="23"/>
      <c r="P47" s="23"/>
      <c r="Q47" s="23"/>
      <c r="R47" s="23"/>
      <c r="S47" s="23"/>
      <c r="T47" s="23"/>
    </row>
    <row r="48" spans="1:20" ht="26.25" customHeight="1" x14ac:dyDescent="0.2">
      <c r="A48" s="23"/>
      <c r="B48" s="23"/>
      <c r="C48" s="23"/>
      <c r="D48" s="23"/>
      <c r="E48" s="23"/>
      <c r="F48" s="23"/>
      <c r="G48" s="23"/>
      <c r="H48" s="23"/>
      <c r="I48" s="23"/>
      <c r="J48" s="23"/>
      <c r="K48" s="23"/>
      <c r="L48" s="23"/>
      <c r="M48" s="23"/>
      <c r="N48" s="23"/>
      <c r="O48" s="23"/>
      <c r="P48" s="23"/>
      <c r="Q48" s="23"/>
      <c r="R48" s="23"/>
      <c r="S48" s="23"/>
      <c r="T48" s="23"/>
    </row>
    <row r="49" spans="1:20" ht="26.25" customHeight="1" x14ac:dyDescent="0.2">
      <c r="A49" s="23"/>
      <c r="B49" s="23"/>
      <c r="C49" s="23"/>
      <c r="D49" s="23"/>
      <c r="E49" s="23"/>
      <c r="F49" s="23"/>
      <c r="G49" s="23"/>
      <c r="H49" s="23"/>
      <c r="I49" s="23"/>
      <c r="J49" s="23"/>
      <c r="K49" s="23"/>
      <c r="L49" s="23"/>
      <c r="M49" s="23"/>
      <c r="N49" s="23"/>
      <c r="O49" s="23"/>
      <c r="P49" s="23"/>
      <c r="Q49" s="23"/>
      <c r="R49" s="23"/>
      <c r="S49" s="23"/>
      <c r="T49" s="23"/>
    </row>
    <row r="50" spans="1:20" ht="26.25" customHeight="1" x14ac:dyDescent="0.2">
      <c r="A50" s="23"/>
      <c r="B50" s="23"/>
      <c r="C50" s="23"/>
      <c r="D50" s="23"/>
      <c r="E50" s="23"/>
      <c r="F50" s="23"/>
      <c r="G50" s="23"/>
      <c r="H50" s="23"/>
      <c r="I50" s="23"/>
      <c r="J50" s="23"/>
      <c r="K50" s="23"/>
      <c r="L50" s="23"/>
      <c r="M50" s="23"/>
      <c r="N50" s="23"/>
      <c r="O50" s="23"/>
      <c r="P50" s="23"/>
      <c r="Q50" s="23"/>
      <c r="R50" s="23"/>
      <c r="S50" s="23"/>
      <c r="T50" s="23"/>
    </row>
    <row r="51" spans="1:20" ht="26.25" customHeight="1" x14ac:dyDescent="0.2">
      <c r="A51" s="23"/>
      <c r="B51" s="23"/>
      <c r="C51" s="23"/>
      <c r="D51" s="23"/>
      <c r="E51" s="23"/>
      <c r="F51" s="23"/>
      <c r="G51" s="23"/>
      <c r="H51" s="23"/>
      <c r="I51" s="23"/>
      <c r="J51" s="23"/>
      <c r="K51" s="23"/>
      <c r="L51" s="23"/>
      <c r="M51" s="23"/>
      <c r="N51" s="23"/>
      <c r="O51" s="23"/>
      <c r="P51" s="23"/>
      <c r="Q51" s="23"/>
      <c r="R51" s="23"/>
      <c r="S51" s="23"/>
      <c r="T51" s="23"/>
    </row>
    <row r="52" spans="1:20" ht="26.25" customHeight="1" x14ac:dyDescent="0.2">
      <c r="A52" s="23"/>
      <c r="B52" s="23"/>
      <c r="C52" s="23"/>
      <c r="D52" s="23"/>
      <c r="E52" s="23"/>
      <c r="F52" s="23"/>
      <c r="G52" s="23"/>
      <c r="H52" s="23"/>
      <c r="I52" s="23"/>
      <c r="J52" s="23"/>
      <c r="K52" s="23"/>
      <c r="L52" s="23"/>
      <c r="M52" s="23"/>
      <c r="N52" s="23"/>
      <c r="O52" s="23"/>
      <c r="P52" s="23"/>
      <c r="Q52" s="23"/>
      <c r="R52" s="23"/>
      <c r="S52" s="23"/>
      <c r="T52" s="23"/>
    </row>
    <row r="53" spans="1:20" ht="26.25" customHeight="1" x14ac:dyDescent="0.2">
      <c r="A53" s="23"/>
      <c r="B53" s="23"/>
      <c r="C53" s="23"/>
      <c r="D53" s="23"/>
      <c r="E53" s="23"/>
      <c r="F53" s="23"/>
      <c r="G53" s="23"/>
      <c r="H53" s="23"/>
      <c r="I53" s="23"/>
      <c r="J53" s="23"/>
      <c r="K53" s="23"/>
      <c r="L53" s="23"/>
      <c r="M53" s="23"/>
      <c r="N53" s="23"/>
      <c r="O53" s="23"/>
      <c r="P53" s="23"/>
      <c r="Q53" s="23"/>
      <c r="R53" s="23"/>
      <c r="S53" s="23"/>
      <c r="T53" s="23"/>
    </row>
    <row r="54" spans="1:20" ht="26.25" customHeight="1" x14ac:dyDescent="0.2">
      <c r="A54" s="23"/>
      <c r="B54" s="23"/>
      <c r="C54" s="23"/>
      <c r="D54" s="23"/>
      <c r="E54" s="23"/>
      <c r="F54" s="23"/>
      <c r="G54" s="23"/>
      <c r="H54" s="23"/>
      <c r="I54" s="23"/>
      <c r="J54" s="23"/>
      <c r="K54" s="23"/>
      <c r="L54" s="23"/>
      <c r="M54" s="23"/>
      <c r="N54" s="23"/>
      <c r="O54" s="23"/>
      <c r="P54" s="23"/>
      <c r="Q54" s="23"/>
      <c r="R54" s="23"/>
      <c r="S54" s="23"/>
      <c r="T54" s="23"/>
    </row>
    <row r="55" spans="1:20" ht="26.25" customHeight="1" x14ac:dyDescent="0.2">
      <c r="A55" s="23"/>
      <c r="B55" s="23"/>
      <c r="C55" s="23"/>
      <c r="D55" s="23"/>
      <c r="E55" s="23"/>
      <c r="F55" s="23"/>
      <c r="G55" s="23"/>
      <c r="H55" s="23"/>
      <c r="I55" s="23"/>
      <c r="J55" s="23"/>
      <c r="K55" s="23"/>
      <c r="L55" s="23"/>
      <c r="M55" s="23"/>
      <c r="N55" s="23"/>
      <c r="O55" s="23"/>
      <c r="P55" s="23"/>
      <c r="Q55" s="23"/>
      <c r="R55" s="23"/>
      <c r="S55" s="23"/>
      <c r="T55" s="23"/>
    </row>
    <row r="56" spans="1:20" ht="26.25" customHeight="1" x14ac:dyDescent="0.2">
      <c r="A56" s="23"/>
      <c r="B56" s="23"/>
      <c r="C56" s="23"/>
      <c r="D56" s="23"/>
      <c r="E56" s="23"/>
      <c r="F56" s="23"/>
      <c r="G56" s="23"/>
      <c r="H56" s="23"/>
      <c r="I56" s="23"/>
      <c r="J56" s="23"/>
      <c r="K56" s="23"/>
      <c r="L56" s="23"/>
      <c r="M56" s="23"/>
      <c r="N56" s="23"/>
      <c r="O56" s="23"/>
      <c r="P56" s="23"/>
      <c r="Q56" s="23"/>
      <c r="R56" s="23"/>
      <c r="S56" s="23"/>
      <c r="T56" s="23"/>
    </row>
    <row r="57" spans="1:20" ht="26.25" customHeight="1" x14ac:dyDescent="0.2">
      <c r="A57" s="23"/>
      <c r="B57" s="23"/>
      <c r="C57" s="23"/>
      <c r="D57" s="23"/>
      <c r="E57" s="23"/>
      <c r="F57" s="23"/>
      <c r="G57" s="23"/>
      <c r="H57" s="23"/>
      <c r="I57" s="23"/>
      <c r="J57" s="23"/>
      <c r="K57" s="23"/>
      <c r="L57" s="23"/>
      <c r="M57" s="23"/>
      <c r="N57" s="23"/>
      <c r="O57" s="23"/>
      <c r="P57" s="23"/>
      <c r="Q57" s="23"/>
      <c r="R57" s="23"/>
      <c r="S57" s="23"/>
      <c r="T57" s="23"/>
    </row>
    <row r="58" spans="1:20" ht="26.25" customHeight="1" x14ac:dyDescent="0.2">
      <c r="A58" s="23"/>
      <c r="B58" s="23"/>
      <c r="C58" s="23"/>
      <c r="D58" s="23"/>
      <c r="E58" s="23"/>
      <c r="F58" s="23"/>
      <c r="G58" s="23"/>
      <c r="H58" s="23"/>
      <c r="I58" s="23"/>
      <c r="J58" s="23"/>
      <c r="K58" s="23"/>
      <c r="L58" s="23"/>
      <c r="M58" s="23"/>
      <c r="N58" s="23"/>
      <c r="O58" s="23"/>
      <c r="P58" s="23"/>
      <c r="Q58" s="23"/>
      <c r="R58" s="23"/>
      <c r="S58" s="23"/>
      <c r="T58" s="23"/>
    </row>
    <row r="59" spans="1:20" ht="26.25" customHeight="1" x14ac:dyDescent="0.2">
      <c r="A59" s="23"/>
      <c r="B59" s="23"/>
      <c r="C59" s="23"/>
      <c r="D59" s="23"/>
      <c r="E59" s="23"/>
      <c r="F59" s="23"/>
      <c r="G59" s="23"/>
      <c r="H59" s="23"/>
      <c r="I59" s="23"/>
      <c r="J59" s="23"/>
      <c r="K59" s="23"/>
      <c r="L59" s="23"/>
      <c r="M59" s="23"/>
      <c r="N59" s="23"/>
      <c r="O59" s="23"/>
      <c r="P59" s="23"/>
      <c r="Q59" s="23"/>
      <c r="R59" s="23"/>
      <c r="S59" s="23"/>
      <c r="T59" s="23"/>
    </row>
    <row r="60" spans="1:20" ht="26.25" customHeight="1" x14ac:dyDescent="0.2">
      <c r="A60" s="23"/>
      <c r="B60" s="23"/>
      <c r="C60" s="23"/>
      <c r="D60" s="23"/>
      <c r="E60" s="23"/>
      <c r="F60" s="23"/>
      <c r="G60" s="23"/>
      <c r="H60" s="23"/>
      <c r="I60" s="23"/>
      <c r="J60" s="23"/>
      <c r="K60" s="23"/>
      <c r="L60" s="23"/>
      <c r="M60" s="23"/>
      <c r="N60" s="23"/>
      <c r="O60" s="23"/>
      <c r="P60" s="23"/>
      <c r="Q60" s="23"/>
      <c r="R60" s="23"/>
      <c r="S60" s="23"/>
      <c r="T60" s="23"/>
    </row>
    <row r="61" spans="1:20" ht="26.25" customHeight="1" x14ac:dyDescent="0.2">
      <c r="A61" s="23"/>
      <c r="B61" s="23"/>
      <c r="C61" s="23"/>
      <c r="D61" s="23"/>
      <c r="E61" s="23"/>
      <c r="F61" s="23"/>
      <c r="G61" s="23"/>
      <c r="H61" s="23"/>
      <c r="I61" s="23"/>
      <c r="J61" s="23"/>
      <c r="K61" s="23"/>
      <c r="L61" s="23"/>
      <c r="M61" s="23"/>
      <c r="N61" s="23"/>
      <c r="O61" s="23"/>
      <c r="P61" s="23"/>
      <c r="Q61" s="23"/>
      <c r="R61" s="23"/>
      <c r="S61" s="23"/>
      <c r="T61" s="23"/>
    </row>
    <row r="62" spans="1:20" ht="26.25" customHeight="1" x14ac:dyDescent="0.2">
      <c r="A62" s="23"/>
      <c r="B62" s="23"/>
      <c r="C62" s="23"/>
      <c r="D62" s="23"/>
      <c r="E62" s="23"/>
      <c r="F62" s="23"/>
      <c r="G62" s="23"/>
      <c r="H62" s="23"/>
      <c r="I62" s="23"/>
      <c r="J62" s="23"/>
      <c r="K62" s="23"/>
      <c r="L62" s="23"/>
      <c r="M62" s="23"/>
      <c r="N62" s="23"/>
      <c r="O62" s="23"/>
      <c r="P62" s="23"/>
      <c r="Q62" s="23"/>
      <c r="R62" s="23"/>
      <c r="S62" s="23"/>
      <c r="T62" s="23"/>
    </row>
    <row r="63" spans="1:20" ht="26.25" customHeight="1" x14ac:dyDescent="0.2">
      <c r="A63" s="23"/>
      <c r="B63" s="23"/>
      <c r="C63" s="23"/>
      <c r="D63" s="23"/>
      <c r="E63" s="23"/>
      <c r="F63" s="23"/>
      <c r="G63" s="23"/>
      <c r="H63" s="23"/>
      <c r="I63" s="23"/>
      <c r="J63" s="23"/>
      <c r="K63" s="23"/>
      <c r="L63" s="23"/>
      <c r="M63" s="23"/>
      <c r="N63" s="23"/>
      <c r="O63" s="23"/>
      <c r="P63" s="23"/>
      <c r="Q63" s="23"/>
      <c r="R63" s="23"/>
      <c r="S63" s="23"/>
      <c r="T63" s="23"/>
    </row>
    <row r="64" spans="1:20" ht="26.25" customHeight="1" x14ac:dyDescent="0.2">
      <c r="A64" s="23"/>
      <c r="B64" s="23"/>
      <c r="C64" s="23"/>
      <c r="D64" s="23"/>
      <c r="E64" s="23"/>
      <c r="F64" s="23"/>
      <c r="G64" s="23"/>
      <c r="H64" s="23"/>
      <c r="I64" s="23"/>
      <c r="J64" s="23"/>
      <c r="K64" s="23"/>
      <c r="L64" s="23"/>
      <c r="M64" s="23"/>
      <c r="N64" s="23"/>
      <c r="O64" s="23"/>
      <c r="P64" s="23"/>
      <c r="Q64" s="23"/>
      <c r="R64" s="23"/>
      <c r="S64" s="23"/>
      <c r="T64" s="23"/>
    </row>
    <row r="65" spans="1:20" ht="26.25" customHeight="1" x14ac:dyDescent="0.2">
      <c r="A65" s="23"/>
      <c r="B65" s="23"/>
      <c r="C65" s="23"/>
      <c r="D65" s="23"/>
      <c r="E65" s="23"/>
      <c r="F65" s="23"/>
      <c r="G65" s="23"/>
      <c r="H65" s="23"/>
      <c r="I65" s="23"/>
      <c r="J65" s="23"/>
      <c r="K65" s="23"/>
      <c r="L65" s="23"/>
      <c r="M65" s="23"/>
      <c r="N65" s="23"/>
      <c r="O65" s="23"/>
      <c r="P65" s="23"/>
      <c r="Q65" s="23"/>
      <c r="R65" s="23"/>
      <c r="S65" s="23"/>
      <c r="T65" s="23"/>
    </row>
    <row r="66" spans="1:20" ht="26.25" customHeight="1" x14ac:dyDescent="0.2">
      <c r="A66" s="23"/>
      <c r="B66" s="23"/>
      <c r="C66" s="23"/>
      <c r="D66" s="23"/>
      <c r="E66" s="23"/>
      <c r="F66" s="23"/>
      <c r="G66" s="23"/>
      <c r="H66" s="23"/>
      <c r="I66" s="23"/>
      <c r="J66" s="23"/>
      <c r="K66" s="23"/>
      <c r="L66" s="23"/>
      <c r="M66" s="23"/>
      <c r="N66" s="23"/>
      <c r="O66" s="23"/>
      <c r="P66" s="23"/>
      <c r="Q66" s="23"/>
      <c r="R66" s="23"/>
      <c r="S66" s="23"/>
      <c r="T66" s="23"/>
    </row>
    <row r="67" spans="1:20" ht="26.25" customHeight="1" x14ac:dyDescent="0.2">
      <c r="A67" s="23"/>
      <c r="B67" s="23"/>
      <c r="C67" s="23"/>
      <c r="D67" s="23"/>
      <c r="E67" s="23"/>
      <c r="F67" s="23"/>
      <c r="G67" s="23"/>
      <c r="H67" s="23"/>
      <c r="I67" s="23"/>
      <c r="J67" s="23"/>
      <c r="K67" s="23"/>
      <c r="L67" s="23"/>
      <c r="M67" s="23"/>
      <c r="N67" s="23"/>
      <c r="O67" s="23"/>
      <c r="P67" s="23"/>
      <c r="Q67" s="23"/>
      <c r="R67" s="23"/>
      <c r="S67" s="23"/>
      <c r="T67" s="23"/>
    </row>
    <row r="68" spans="1:20" ht="26.25" customHeight="1" x14ac:dyDescent="0.2">
      <c r="A68" s="23"/>
      <c r="B68" s="23"/>
      <c r="C68" s="23"/>
      <c r="D68" s="23"/>
      <c r="E68" s="23"/>
      <c r="F68" s="23"/>
      <c r="G68" s="23"/>
      <c r="H68" s="23"/>
      <c r="I68" s="23"/>
      <c r="J68" s="23"/>
      <c r="K68" s="23"/>
      <c r="L68" s="23"/>
      <c r="M68" s="23"/>
      <c r="N68" s="23"/>
      <c r="O68" s="23"/>
      <c r="P68" s="23"/>
      <c r="Q68" s="23"/>
      <c r="R68" s="23"/>
      <c r="S68" s="23"/>
      <c r="T68" s="23"/>
    </row>
    <row r="69" spans="1:20" ht="26.25" customHeight="1" x14ac:dyDescent="0.2">
      <c r="A69" s="23"/>
      <c r="B69" s="23"/>
      <c r="C69" s="23"/>
      <c r="D69" s="23"/>
      <c r="E69" s="23"/>
      <c r="F69" s="23"/>
      <c r="G69" s="23"/>
      <c r="H69" s="23"/>
      <c r="I69" s="23"/>
      <c r="J69" s="23"/>
      <c r="K69" s="23"/>
      <c r="L69" s="23"/>
      <c r="M69" s="23"/>
      <c r="N69" s="23"/>
      <c r="O69" s="23"/>
      <c r="P69" s="23"/>
      <c r="Q69" s="23"/>
      <c r="R69" s="23"/>
      <c r="S69" s="23"/>
      <c r="T69" s="23"/>
    </row>
    <row r="70" spans="1:20" ht="26.25" customHeight="1" x14ac:dyDescent="0.2">
      <c r="A70" s="23"/>
      <c r="B70" s="23"/>
      <c r="C70" s="23"/>
      <c r="D70" s="23"/>
      <c r="E70" s="23"/>
      <c r="F70" s="23"/>
      <c r="G70" s="23"/>
      <c r="H70" s="23"/>
      <c r="I70" s="23"/>
      <c r="J70" s="23"/>
      <c r="K70" s="23"/>
      <c r="L70" s="23"/>
      <c r="M70" s="23"/>
      <c r="N70" s="23"/>
      <c r="O70" s="23"/>
      <c r="P70" s="23"/>
      <c r="Q70" s="23"/>
      <c r="R70" s="23"/>
      <c r="S70" s="23"/>
      <c r="T70" s="23"/>
    </row>
    <row r="71" spans="1:20" ht="26.25" customHeight="1" x14ac:dyDescent="0.2">
      <c r="A71" s="23"/>
      <c r="B71" s="23"/>
      <c r="C71" s="23"/>
      <c r="D71" s="23"/>
      <c r="E71" s="23"/>
      <c r="F71" s="23"/>
      <c r="G71" s="23"/>
      <c r="H71" s="23"/>
      <c r="I71" s="23"/>
      <c r="J71" s="23"/>
      <c r="K71" s="23"/>
      <c r="L71" s="23"/>
      <c r="M71" s="23"/>
      <c r="N71" s="23"/>
      <c r="O71" s="23"/>
      <c r="P71" s="23"/>
      <c r="Q71" s="23"/>
      <c r="R71" s="23"/>
      <c r="S71" s="23"/>
      <c r="T71" s="23"/>
    </row>
    <row r="72" spans="1:20" ht="26.25" customHeight="1" x14ac:dyDescent="0.2">
      <c r="A72" s="23"/>
      <c r="B72" s="23"/>
      <c r="C72" s="23"/>
      <c r="D72" s="23"/>
      <c r="E72" s="23"/>
      <c r="F72" s="23"/>
      <c r="G72" s="23"/>
      <c r="H72" s="23"/>
      <c r="I72" s="23"/>
      <c r="J72" s="23"/>
      <c r="K72" s="23"/>
      <c r="L72" s="23"/>
      <c r="M72" s="23"/>
      <c r="N72" s="23"/>
      <c r="O72" s="23"/>
      <c r="P72" s="23"/>
      <c r="Q72" s="23"/>
      <c r="R72" s="23"/>
      <c r="S72" s="23"/>
      <c r="T72" s="23"/>
    </row>
    <row r="73" spans="1:20" ht="26.25" customHeight="1" x14ac:dyDescent="0.2">
      <c r="A73" s="23"/>
      <c r="B73" s="23"/>
      <c r="C73" s="23"/>
      <c r="D73" s="23"/>
      <c r="E73" s="23"/>
      <c r="F73" s="23"/>
      <c r="G73" s="23"/>
      <c r="H73" s="23"/>
      <c r="I73" s="23"/>
      <c r="J73" s="23"/>
      <c r="K73" s="23"/>
      <c r="L73" s="23"/>
      <c r="M73" s="23"/>
      <c r="N73" s="23"/>
      <c r="O73" s="23"/>
      <c r="P73" s="23"/>
      <c r="Q73" s="23"/>
      <c r="R73" s="23"/>
      <c r="S73" s="23"/>
      <c r="T73" s="23"/>
    </row>
    <row r="74" spans="1:20" ht="26.25" customHeight="1" x14ac:dyDescent="0.2">
      <c r="A74" s="23"/>
      <c r="B74" s="23"/>
      <c r="C74" s="23"/>
      <c r="D74" s="23"/>
      <c r="E74" s="23"/>
      <c r="F74" s="23"/>
      <c r="G74" s="23"/>
      <c r="H74" s="23"/>
      <c r="I74" s="23"/>
      <c r="J74" s="23"/>
      <c r="K74" s="23"/>
      <c r="L74" s="23"/>
      <c r="M74" s="23"/>
      <c r="N74" s="23"/>
      <c r="O74" s="23"/>
      <c r="P74" s="23"/>
      <c r="Q74" s="23"/>
      <c r="R74" s="23"/>
      <c r="S74" s="23"/>
      <c r="T74" s="23"/>
    </row>
    <row r="75" spans="1:20" ht="26.25" customHeight="1" x14ac:dyDescent="0.2">
      <c r="A75" s="23"/>
      <c r="B75" s="23"/>
      <c r="C75" s="23"/>
      <c r="D75" s="23"/>
      <c r="E75" s="23"/>
      <c r="F75" s="23"/>
      <c r="G75" s="23"/>
      <c r="H75" s="23"/>
      <c r="I75" s="23"/>
      <c r="J75" s="23"/>
      <c r="K75" s="23"/>
      <c r="L75" s="23"/>
      <c r="M75" s="23"/>
      <c r="N75" s="23"/>
      <c r="O75" s="23"/>
      <c r="P75" s="23"/>
      <c r="Q75" s="23"/>
      <c r="R75" s="23"/>
      <c r="S75" s="23"/>
      <c r="T75" s="23"/>
    </row>
    <row r="76" spans="1:20" ht="26.25" customHeight="1" x14ac:dyDescent="0.2">
      <c r="A76" s="23"/>
      <c r="B76" s="23"/>
      <c r="C76" s="23"/>
      <c r="D76" s="23"/>
      <c r="E76" s="23"/>
      <c r="F76" s="23"/>
      <c r="G76" s="23"/>
      <c r="H76" s="23"/>
      <c r="I76" s="23"/>
      <c r="J76" s="23"/>
      <c r="K76" s="23"/>
      <c r="L76" s="23"/>
      <c r="M76" s="23"/>
      <c r="N76" s="23"/>
      <c r="O76" s="23"/>
      <c r="P76" s="23"/>
      <c r="Q76" s="23"/>
      <c r="R76" s="23"/>
      <c r="S76" s="23"/>
      <c r="T76" s="23"/>
    </row>
    <row r="77" spans="1:20" ht="26.25" customHeight="1" x14ac:dyDescent="0.2">
      <c r="A77" s="23"/>
      <c r="B77" s="23"/>
      <c r="C77" s="23"/>
      <c r="D77" s="23"/>
      <c r="E77" s="23"/>
      <c r="F77" s="23"/>
      <c r="G77" s="23"/>
      <c r="H77" s="23"/>
      <c r="I77" s="23"/>
      <c r="J77" s="23"/>
      <c r="K77" s="23"/>
      <c r="L77" s="23"/>
      <c r="M77" s="23"/>
      <c r="N77" s="23"/>
      <c r="O77" s="23"/>
      <c r="P77" s="23"/>
      <c r="Q77" s="23"/>
      <c r="R77" s="23"/>
      <c r="S77" s="23"/>
      <c r="T77" s="23"/>
    </row>
    <row r="78" spans="1:20" ht="26.25" customHeight="1" x14ac:dyDescent="0.2">
      <c r="A78" s="23"/>
      <c r="B78" s="23"/>
      <c r="C78" s="23"/>
      <c r="D78" s="23"/>
      <c r="E78" s="23"/>
      <c r="F78" s="23"/>
      <c r="G78" s="23"/>
      <c r="H78" s="23"/>
      <c r="I78" s="23"/>
      <c r="J78" s="23"/>
      <c r="K78" s="23"/>
      <c r="L78" s="23"/>
      <c r="M78" s="23"/>
      <c r="N78" s="23"/>
      <c r="O78" s="23"/>
      <c r="P78" s="23"/>
      <c r="Q78" s="23"/>
      <c r="R78" s="23"/>
      <c r="S78" s="23"/>
      <c r="T78" s="23"/>
    </row>
    <row r="79" spans="1:20" ht="26.25" customHeight="1" x14ac:dyDescent="0.2">
      <c r="A79" s="23"/>
      <c r="B79" s="23"/>
      <c r="C79" s="23"/>
      <c r="D79" s="23"/>
      <c r="E79" s="23"/>
      <c r="F79" s="23"/>
      <c r="G79" s="23"/>
      <c r="H79" s="23"/>
      <c r="I79" s="23"/>
      <c r="J79" s="23"/>
      <c r="K79" s="23"/>
      <c r="L79" s="23"/>
      <c r="M79" s="23"/>
      <c r="N79" s="23"/>
      <c r="O79" s="23"/>
      <c r="P79" s="23"/>
      <c r="Q79" s="23"/>
      <c r="R79" s="23"/>
      <c r="S79" s="23"/>
      <c r="T79" s="23"/>
    </row>
    <row r="80" spans="1:20" ht="26.25" customHeight="1" x14ac:dyDescent="0.2">
      <c r="A80" s="23"/>
      <c r="B80" s="23"/>
      <c r="C80" s="23"/>
      <c r="D80" s="23"/>
      <c r="E80" s="23"/>
      <c r="F80" s="23"/>
      <c r="G80" s="23"/>
      <c r="H80" s="23"/>
      <c r="I80" s="23"/>
      <c r="J80" s="23"/>
      <c r="K80" s="23"/>
      <c r="L80" s="23"/>
      <c r="M80" s="23"/>
      <c r="N80" s="23"/>
      <c r="O80" s="23"/>
      <c r="P80" s="23"/>
      <c r="Q80" s="23"/>
      <c r="R80" s="23"/>
      <c r="S80" s="23"/>
      <c r="T80" s="23"/>
    </row>
    <row r="81" spans="1:20" ht="26.25" customHeight="1" x14ac:dyDescent="0.2">
      <c r="A81" s="23"/>
      <c r="B81" s="23"/>
      <c r="C81" s="23"/>
      <c r="D81" s="23"/>
      <c r="E81" s="23"/>
      <c r="F81" s="23"/>
      <c r="G81" s="23"/>
      <c r="H81" s="23"/>
      <c r="I81" s="23"/>
      <c r="J81" s="23"/>
      <c r="K81" s="23"/>
      <c r="L81" s="23"/>
      <c r="M81" s="23"/>
      <c r="N81" s="23"/>
      <c r="O81" s="23"/>
      <c r="P81" s="23"/>
      <c r="Q81" s="23"/>
      <c r="R81" s="23"/>
      <c r="S81" s="23"/>
      <c r="T81" s="23"/>
    </row>
    <row r="82" spans="1:20" ht="26.25" customHeight="1" x14ac:dyDescent="0.2">
      <c r="A82" s="23"/>
      <c r="B82" s="23"/>
      <c r="C82" s="23"/>
      <c r="D82" s="23"/>
      <c r="E82" s="23"/>
      <c r="F82" s="23"/>
      <c r="G82" s="23"/>
      <c r="H82" s="23"/>
      <c r="I82" s="23"/>
      <c r="J82" s="23"/>
      <c r="K82" s="23"/>
      <c r="L82" s="23"/>
      <c r="M82" s="23"/>
      <c r="N82" s="23"/>
      <c r="O82" s="23"/>
      <c r="P82" s="23"/>
      <c r="Q82" s="23"/>
      <c r="R82" s="23"/>
      <c r="S82" s="23"/>
      <c r="T82" s="23"/>
    </row>
    <row r="83" spans="1:20" ht="26.25" customHeight="1" x14ac:dyDescent="0.2">
      <c r="A83" s="23"/>
      <c r="B83" s="23"/>
      <c r="C83" s="23"/>
      <c r="D83" s="23"/>
      <c r="E83" s="23"/>
      <c r="F83" s="23"/>
      <c r="G83" s="23"/>
      <c r="H83" s="23"/>
      <c r="I83" s="23"/>
      <c r="J83" s="23"/>
      <c r="K83" s="23"/>
      <c r="L83" s="23"/>
      <c r="M83" s="23"/>
      <c r="N83" s="23"/>
      <c r="O83" s="23"/>
      <c r="P83" s="23"/>
      <c r="Q83" s="23"/>
      <c r="R83" s="23"/>
      <c r="S83" s="23"/>
      <c r="T83" s="23"/>
    </row>
    <row r="84" spans="1:20" ht="26.25" customHeight="1" x14ac:dyDescent="0.2">
      <c r="A84" s="23"/>
      <c r="B84" s="23"/>
      <c r="C84" s="23"/>
      <c r="D84" s="23"/>
      <c r="E84" s="23"/>
      <c r="F84" s="23"/>
      <c r="G84" s="23"/>
      <c r="H84" s="23"/>
      <c r="I84" s="23"/>
      <c r="J84" s="23"/>
      <c r="K84" s="23"/>
      <c r="L84" s="23"/>
      <c r="M84" s="23"/>
      <c r="N84" s="23"/>
      <c r="O84" s="23"/>
      <c r="P84" s="23"/>
      <c r="Q84" s="23"/>
      <c r="R84" s="23"/>
      <c r="S84" s="23"/>
      <c r="T84" s="23"/>
    </row>
    <row r="85" spans="1:20" ht="26.25" customHeight="1" x14ac:dyDescent="0.2">
      <c r="A85" s="23"/>
      <c r="B85" s="23"/>
      <c r="C85" s="23"/>
      <c r="D85" s="23"/>
      <c r="E85" s="23"/>
      <c r="F85" s="23"/>
      <c r="G85" s="23"/>
      <c r="H85" s="23"/>
      <c r="I85" s="23"/>
      <c r="J85" s="23"/>
      <c r="K85" s="23"/>
      <c r="L85" s="23"/>
      <c r="M85" s="23"/>
      <c r="N85" s="23"/>
      <c r="O85" s="23"/>
      <c r="P85" s="23"/>
      <c r="Q85" s="23"/>
      <c r="R85" s="23"/>
      <c r="S85" s="23"/>
      <c r="T85" s="23"/>
    </row>
    <row r="86" spans="1:20" ht="26.25" customHeight="1" x14ac:dyDescent="0.2">
      <c r="A86" s="23"/>
      <c r="B86" s="23"/>
      <c r="C86" s="23"/>
      <c r="D86" s="23"/>
      <c r="E86" s="23"/>
      <c r="F86" s="23"/>
      <c r="G86" s="23"/>
      <c r="H86" s="23"/>
      <c r="I86" s="23"/>
      <c r="J86" s="23"/>
      <c r="K86" s="23"/>
      <c r="L86" s="23"/>
      <c r="M86" s="23"/>
      <c r="N86" s="23"/>
      <c r="O86" s="23"/>
      <c r="P86" s="23"/>
      <c r="Q86" s="23"/>
      <c r="R86" s="23"/>
      <c r="S86" s="23"/>
      <c r="T86" s="23"/>
    </row>
    <row r="87" spans="1:20" ht="26.25" customHeight="1" x14ac:dyDescent="0.2">
      <c r="A87" s="23"/>
      <c r="B87" s="23"/>
      <c r="C87" s="23"/>
      <c r="D87" s="23"/>
      <c r="E87" s="23"/>
      <c r="F87" s="23"/>
      <c r="G87" s="23"/>
      <c r="H87" s="23"/>
      <c r="I87" s="23"/>
      <c r="J87" s="23"/>
      <c r="K87" s="23"/>
      <c r="L87" s="23"/>
      <c r="M87" s="23"/>
      <c r="N87" s="23"/>
      <c r="O87" s="23"/>
      <c r="P87" s="23"/>
      <c r="Q87" s="23"/>
      <c r="R87" s="23"/>
      <c r="S87" s="23"/>
      <c r="T87" s="23"/>
    </row>
    <row r="88" spans="1:20" ht="26.25" customHeight="1" x14ac:dyDescent="0.2">
      <c r="A88" s="23"/>
      <c r="B88" s="23"/>
      <c r="C88" s="23"/>
      <c r="D88" s="23"/>
      <c r="E88" s="23"/>
      <c r="F88" s="23"/>
      <c r="G88" s="23"/>
      <c r="H88" s="23"/>
      <c r="I88" s="23"/>
      <c r="J88" s="23"/>
      <c r="K88" s="23"/>
      <c r="L88" s="23"/>
      <c r="M88" s="23"/>
      <c r="N88" s="23"/>
      <c r="O88" s="23"/>
      <c r="P88" s="23"/>
      <c r="Q88" s="23"/>
      <c r="R88" s="23"/>
      <c r="S88" s="23"/>
      <c r="T88" s="23"/>
    </row>
    <row r="89" spans="1:20" ht="26.25" customHeight="1" x14ac:dyDescent="0.2">
      <c r="A89" s="23"/>
      <c r="B89" s="23"/>
      <c r="C89" s="23"/>
      <c r="D89" s="23"/>
      <c r="E89" s="23"/>
      <c r="F89" s="23"/>
      <c r="G89" s="23"/>
      <c r="H89" s="23"/>
      <c r="I89" s="23"/>
      <c r="J89" s="23"/>
      <c r="K89" s="23"/>
      <c r="L89" s="23"/>
      <c r="M89" s="23"/>
      <c r="N89" s="23"/>
      <c r="O89" s="23"/>
      <c r="P89" s="23"/>
      <c r="Q89" s="23"/>
      <c r="R89" s="23"/>
      <c r="S89" s="23"/>
      <c r="T89" s="23"/>
    </row>
    <row r="90" spans="1:20" ht="26.25" customHeight="1" x14ac:dyDescent="0.2">
      <c r="A90" s="23"/>
      <c r="B90" s="23"/>
      <c r="C90" s="23"/>
      <c r="D90" s="23"/>
      <c r="E90" s="23"/>
      <c r="F90" s="23"/>
      <c r="G90" s="23"/>
      <c r="H90" s="23"/>
      <c r="I90" s="23"/>
      <c r="J90" s="23"/>
      <c r="K90" s="23"/>
      <c r="L90" s="23"/>
      <c r="M90" s="23"/>
      <c r="N90" s="23"/>
      <c r="O90" s="23"/>
      <c r="P90" s="23"/>
      <c r="Q90" s="23"/>
      <c r="R90" s="23"/>
      <c r="S90" s="23"/>
      <c r="T90" s="23"/>
    </row>
    <row r="91" spans="1:20" ht="26.25" customHeight="1" x14ac:dyDescent="0.2">
      <c r="A91" s="23"/>
      <c r="B91" s="23"/>
      <c r="C91" s="23"/>
      <c r="D91" s="23"/>
      <c r="E91" s="23"/>
      <c r="F91" s="23"/>
      <c r="G91" s="23"/>
      <c r="H91" s="23"/>
      <c r="I91" s="23"/>
      <c r="J91" s="23"/>
      <c r="K91" s="23"/>
      <c r="L91" s="23"/>
      <c r="M91" s="23"/>
      <c r="N91" s="23"/>
      <c r="O91" s="23"/>
      <c r="P91" s="23"/>
      <c r="Q91" s="23"/>
      <c r="R91" s="23"/>
      <c r="S91" s="23"/>
      <c r="T91" s="23"/>
    </row>
    <row r="92" spans="1:20" ht="26.25" customHeight="1" x14ac:dyDescent="0.2">
      <c r="A92" s="23"/>
      <c r="B92" s="23"/>
      <c r="C92" s="23"/>
      <c r="D92" s="23"/>
      <c r="E92" s="23"/>
      <c r="F92" s="23"/>
      <c r="G92" s="23"/>
      <c r="H92" s="23"/>
      <c r="I92" s="23"/>
      <c r="J92" s="23"/>
      <c r="K92" s="23"/>
      <c r="L92" s="23"/>
      <c r="M92" s="23"/>
      <c r="N92" s="23"/>
      <c r="O92" s="23"/>
      <c r="P92" s="23"/>
      <c r="Q92" s="23"/>
      <c r="R92" s="23"/>
      <c r="S92" s="23"/>
      <c r="T92" s="23"/>
    </row>
    <row r="93" spans="1:20" ht="26.25" customHeight="1" x14ac:dyDescent="0.2">
      <c r="A93" s="23"/>
      <c r="B93" s="23"/>
      <c r="C93" s="23"/>
      <c r="D93" s="23"/>
      <c r="E93" s="23"/>
      <c r="F93" s="23"/>
      <c r="G93" s="23"/>
      <c r="H93" s="23"/>
      <c r="I93" s="23"/>
      <c r="J93" s="23"/>
      <c r="K93" s="23"/>
      <c r="L93" s="23"/>
      <c r="M93" s="23"/>
      <c r="N93" s="23"/>
      <c r="O93" s="23"/>
      <c r="P93" s="23"/>
      <c r="Q93" s="23"/>
      <c r="R93" s="23"/>
      <c r="S93" s="23"/>
      <c r="T93" s="23"/>
    </row>
    <row r="94" spans="1:20" ht="26.25" customHeight="1" x14ac:dyDescent="0.2">
      <c r="A94" s="23"/>
      <c r="B94" s="23"/>
      <c r="C94" s="23"/>
      <c r="D94" s="23"/>
      <c r="E94" s="23"/>
      <c r="F94" s="23"/>
      <c r="G94" s="23"/>
      <c r="H94" s="23"/>
      <c r="I94" s="23"/>
      <c r="J94" s="23"/>
      <c r="K94" s="23"/>
      <c r="L94" s="23"/>
      <c r="M94" s="23"/>
      <c r="N94" s="23"/>
      <c r="O94" s="23"/>
      <c r="P94" s="23"/>
      <c r="Q94" s="23"/>
      <c r="R94" s="23"/>
      <c r="S94" s="23"/>
      <c r="T94" s="23"/>
    </row>
    <row r="95" spans="1:20" ht="26.25" customHeight="1" x14ac:dyDescent="0.2">
      <c r="A95" s="23"/>
      <c r="B95" s="23"/>
      <c r="C95" s="23"/>
      <c r="D95" s="23"/>
      <c r="E95" s="23"/>
      <c r="F95" s="23"/>
      <c r="G95" s="23"/>
      <c r="H95" s="23"/>
      <c r="I95" s="23"/>
      <c r="J95" s="23"/>
      <c r="K95" s="23"/>
      <c r="L95" s="23"/>
      <c r="M95" s="23"/>
      <c r="N95" s="23"/>
      <c r="O95" s="23"/>
      <c r="P95" s="23"/>
      <c r="Q95" s="23"/>
      <c r="R95" s="23"/>
      <c r="S95" s="23"/>
      <c r="T95" s="23"/>
    </row>
    <row r="96" spans="1:20" ht="26.25" customHeight="1" x14ac:dyDescent="0.2">
      <c r="A96" s="23"/>
      <c r="B96" s="23"/>
      <c r="C96" s="23"/>
      <c r="D96" s="23"/>
      <c r="E96" s="23"/>
      <c r="F96" s="23"/>
      <c r="G96" s="23"/>
      <c r="H96" s="23"/>
      <c r="I96" s="23"/>
      <c r="J96" s="23"/>
      <c r="K96" s="23"/>
      <c r="L96" s="23"/>
      <c r="M96" s="23"/>
      <c r="N96" s="23"/>
      <c r="O96" s="23"/>
      <c r="P96" s="23"/>
      <c r="Q96" s="23"/>
      <c r="R96" s="23"/>
      <c r="S96" s="23"/>
      <c r="T96" s="23"/>
    </row>
    <row r="97" spans="1:20" ht="26.25" customHeight="1" x14ac:dyDescent="0.2">
      <c r="A97" s="23"/>
      <c r="B97" s="23"/>
      <c r="C97" s="23"/>
      <c r="D97" s="23"/>
      <c r="E97" s="23"/>
      <c r="F97" s="23"/>
      <c r="G97" s="23"/>
      <c r="H97" s="23"/>
      <c r="I97" s="23"/>
      <c r="J97" s="23"/>
      <c r="K97" s="23"/>
      <c r="L97" s="23"/>
      <c r="M97" s="23"/>
      <c r="N97" s="23"/>
      <c r="O97" s="23"/>
      <c r="P97" s="23"/>
      <c r="Q97" s="23"/>
      <c r="R97" s="23"/>
      <c r="S97" s="23"/>
      <c r="T97" s="23"/>
    </row>
    <row r="98" spans="1:20" ht="26.25" customHeight="1" x14ac:dyDescent="0.2">
      <c r="A98" s="23"/>
      <c r="B98" s="23"/>
      <c r="C98" s="23"/>
      <c r="D98" s="23"/>
      <c r="E98" s="23"/>
      <c r="F98" s="23"/>
      <c r="G98" s="23"/>
      <c r="H98" s="23"/>
      <c r="I98" s="23"/>
      <c r="J98" s="23"/>
      <c r="K98" s="23"/>
      <c r="L98" s="23"/>
      <c r="M98" s="23"/>
      <c r="N98" s="23"/>
      <c r="O98" s="23"/>
      <c r="P98" s="23"/>
      <c r="Q98" s="23"/>
      <c r="R98" s="23"/>
      <c r="S98" s="23"/>
      <c r="T98" s="23"/>
    </row>
    <row r="99" spans="1:20" ht="26.25" customHeight="1" x14ac:dyDescent="0.2">
      <c r="A99" s="23"/>
      <c r="B99" s="23"/>
      <c r="C99" s="23"/>
      <c r="D99" s="23"/>
      <c r="E99" s="23"/>
      <c r="F99" s="23"/>
      <c r="G99" s="23"/>
      <c r="H99" s="23"/>
      <c r="I99" s="23"/>
      <c r="J99" s="23"/>
      <c r="K99" s="23"/>
      <c r="L99" s="23"/>
      <c r="M99" s="23"/>
      <c r="N99" s="23"/>
      <c r="O99" s="23"/>
      <c r="P99" s="23"/>
      <c r="Q99" s="23"/>
      <c r="R99" s="23"/>
      <c r="S99" s="23"/>
      <c r="T99" s="23"/>
    </row>
    <row r="100" spans="1:20" ht="26.25" customHeight="1" x14ac:dyDescent="0.2">
      <c r="A100" s="23"/>
      <c r="B100" s="23"/>
      <c r="C100" s="23"/>
      <c r="D100" s="23"/>
      <c r="E100" s="23"/>
      <c r="F100" s="23"/>
      <c r="G100" s="23"/>
      <c r="H100" s="23"/>
      <c r="I100" s="23"/>
      <c r="J100" s="23"/>
      <c r="K100" s="23"/>
      <c r="L100" s="23"/>
      <c r="M100" s="23"/>
      <c r="N100" s="23"/>
      <c r="O100" s="23"/>
      <c r="P100" s="23"/>
      <c r="Q100" s="23"/>
      <c r="R100" s="23"/>
      <c r="S100" s="23"/>
      <c r="T100" s="23"/>
    </row>
    <row r="101" spans="1:20" ht="26.25" customHeight="1" x14ac:dyDescent="0.2">
      <c r="A101" s="23"/>
      <c r="B101" s="23"/>
      <c r="C101" s="23"/>
      <c r="D101" s="23"/>
      <c r="E101" s="23"/>
      <c r="F101" s="23"/>
      <c r="G101" s="23"/>
      <c r="H101" s="23"/>
      <c r="I101" s="23"/>
      <c r="J101" s="23"/>
      <c r="K101" s="23"/>
      <c r="L101" s="23"/>
      <c r="M101" s="23"/>
      <c r="N101" s="23"/>
      <c r="O101" s="23"/>
      <c r="P101" s="23"/>
      <c r="Q101" s="23"/>
      <c r="R101" s="23"/>
      <c r="S101" s="23"/>
      <c r="T101" s="23"/>
    </row>
    <row r="102" spans="1:20" ht="26.25" customHeight="1" x14ac:dyDescent="0.2">
      <c r="A102" s="23"/>
      <c r="B102" s="23"/>
      <c r="C102" s="23"/>
      <c r="D102" s="23"/>
      <c r="E102" s="23"/>
      <c r="F102" s="23"/>
      <c r="G102" s="23"/>
      <c r="H102" s="23"/>
      <c r="I102" s="23"/>
      <c r="J102" s="23"/>
      <c r="K102" s="23"/>
      <c r="L102" s="23"/>
      <c r="M102" s="23"/>
      <c r="N102" s="23"/>
      <c r="O102" s="23"/>
      <c r="P102" s="23"/>
      <c r="Q102" s="23"/>
      <c r="R102" s="23"/>
      <c r="S102" s="23"/>
      <c r="T102" s="23"/>
    </row>
    <row r="103" spans="1:20" ht="26.25" customHeight="1" x14ac:dyDescent="0.2">
      <c r="A103" s="23"/>
      <c r="B103" s="23"/>
      <c r="C103" s="23"/>
      <c r="D103" s="23"/>
      <c r="E103" s="23"/>
      <c r="F103" s="23"/>
      <c r="G103" s="23"/>
      <c r="H103" s="23"/>
      <c r="I103" s="23"/>
      <c r="J103" s="23"/>
      <c r="K103" s="23"/>
      <c r="L103" s="23"/>
      <c r="M103" s="23"/>
      <c r="N103" s="23"/>
      <c r="O103" s="23"/>
      <c r="P103" s="23"/>
      <c r="Q103" s="23"/>
      <c r="R103" s="23"/>
      <c r="S103" s="23"/>
      <c r="T103" s="23"/>
    </row>
    <row r="104" spans="1:20" ht="26.25" customHeight="1" x14ac:dyDescent="0.2">
      <c r="A104" s="23"/>
      <c r="B104" s="23"/>
      <c r="C104" s="23"/>
      <c r="D104" s="23"/>
      <c r="E104" s="23"/>
      <c r="F104" s="23"/>
      <c r="G104" s="23"/>
      <c r="H104" s="23"/>
      <c r="I104" s="23"/>
      <c r="J104" s="23"/>
      <c r="K104" s="23"/>
      <c r="L104" s="23"/>
      <c r="M104" s="23"/>
      <c r="N104" s="23"/>
      <c r="O104" s="23"/>
      <c r="P104" s="23"/>
      <c r="Q104" s="23"/>
      <c r="R104" s="23"/>
      <c r="S104" s="23"/>
      <c r="T104" s="23"/>
    </row>
    <row r="105" spans="1:20" ht="26.25" customHeight="1" x14ac:dyDescent="0.2">
      <c r="A105" s="23"/>
      <c r="B105" s="23"/>
      <c r="C105" s="23"/>
      <c r="D105" s="23"/>
      <c r="E105" s="23"/>
      <c r="F105" s="23"/>
      <c r="G105" s="23"/>
      <c r="H105" s="23"/>
      <c r="I105" s="23"/>
      <c r="J105" s="23"/>
      <c r="K105" s="23"/>
      <c r="L105" s="23"/>
      <c r="M105" s="23"/>
      <c r="N105" s="23"/>
      <c r="O105" s="23"/>
      <c r="P105" s="23"/>
      <c r="Q105" s="23"/>
      <c r="R105" s="23"/>
      <c r="S105" s="23"/>
      <c r="T105" s="23"/>
    </row>
    <row r="106" spans="1:20" ht="26.25" customHeight="1" x14ac:dyDescent="0.2">
      <c r="A106" s="23"/>
      <c r="B106" s="23"/>
      <c r="C106" s="23"/>
      <c r="D106" s="23"/>
      <c r="E106" s="23"/>
      <c r="F106" s="23"/>
      <c r="G106" s="23"/>
      <c r="H106" s="23"/>
      <c r="I106" s="23"/>
      <c r="J106" s="23"/>
      <c r="K106" s="23"/>
      <c r="L106" s="23"/>
      <c r="M106" s="23"/>
      <c r="N106" s="23"/>
      <c r="O106" s="23"/>
      <c r="P106" s="23"/>
      <c r="Q106" s="23"/>
      <c r="R106" s="23"/>
      <c r="S106" s="23"/>
      <c r="T106" s="23"/>
    </row>
    <row r="107" spans="1:20" ht="26.25" customHeight="1" x14ac:dyDescent="0.2">
      <c r="A107" s="23"/>
      <c r="B107" s="23"/>
      <c r="C107" s="23"/>
      <c r="D107" s="23"/>
      <c r="E107" s="23"/>
      <c r="F107" s="23"/>
      <c r="G107" s="23"/>
      <c r="H107" s="23"/>
      <c r="I107" s="23"/>
      <c r="J107" s="23"/>
      <c r="K107" s="23"/>
      <c r="L107" s="23"/>
      <c r="M107" s="23"/>
      <c r="N107" s="23"/>
      <c r="O107" s="23"/>
      <c r="P107" s="23"/>
      <c r="Q107" s="23"/>
      <c r="R107" s="23"/>
      <c r="S107" s="23"/>
      <c r="T107" s="23"/>
    </row>
    <row r="108" spans="1:20" ht="26.25" customHeight="1" x14ac:dyDescent="0.2">
      <c r="A108" s="23"/>
      <c r="B108" s="23"/>
      <c r="C108" s="23"/>
      <c r="D108" s="23"/>
      <c r="E108" s="23"/>
      <c r="F108" s="23"/>
      <c r="G108" s="23"/>
      <c r="H108" s="23"/>
      <c r="I108" s="23"/>
      <c r="J108" s="23"/>
      <c r="K108" s="23"/>
      <c r="L108" s="23"/>
      <c r="M108" s="23"/>
      <c r="N108" s="23"/>
      <c r="O108" s="23"/>
      <c r="P108" s="23"/>
      <c r="Q108" s="23"/>
      <c r="R108" s="23"/>
      <c r="S108" s="23"/>
      <c r="T108" s="23"/>
    </row>
    <row r="109" spans="1:20" ht="26.25" customHeight="1" x14ac:dyDescent="0.2">
      <c r="A109" s="23"/>
      <c r="B109" s="23"/>
      <c r="C109" s="23"/>
      <c r="D109" s="23"/>
      <c r="E109" s="23"/>
      <c r="F109" s="23"/>
      <c r="G109" s="23"/>
      <c r="H109" s="23"/>
      <c r="I109" s="23"/>
      <c r="J109" s="23"/>
      <c r="K109" s="23"/>
      <c r="L109" s="23"/>
      <c r="M109" s="23"/>
      <c r="N109" s="23"/>
      <c r="O109" s="23"/>
      <c r="P109" s="23"/>
      <c r="Q109" s="23"/>
      <c r="R109" s="23"/>
      <c r="S109" s="23"/>
      <c r="T109" s="23"/>
    </row>
    <row r="110" spans="1:20" ht="26.25" customHeight="1" x14ac:dyDescent="0.2">
      <c r="A110" s="23"/>
      <c r="B110" s="23"/>
      <c r="C110" s="23"/>
      <c r="D110" s="23"/>
      <c r="E110" s="23"/>
      <c r="F110" s="23"/>
      <c r="G110" s="23"/>
      <c r="H110" s="23"/>
      <c r="I110" s="23"/>
      <c r="J110" s="23"/>
      <c r="K110" s="23"/>
      <c r="L110" s="23"/>
      <c r="M110" s="23"/>
      <c r="N110" s="23"/>
      <c r="O110" s="23"/>
      <c r="P110" s="23"/>
      <c r="Q110" s="23"/>
      <c r="R110" s="23"/>
      <c r="S110" s="23"/>
      <c r="T110" s="23"/>
    </row>
    <row r="111" spans="1:20" ht="26.25" customHeight="1" x14ac:dyDescent="0.2">
      <c r="A111" s="23"/>
      <c r="B111" s="23"/>
      <c r="C111" s="23"/>
      <c r="D111" s="23"/>
      <c r="E111" s="23"/>
      <c r="F111" s="23"/>
      <c r="G111" s="23"/>
      <c r="H111" s="23"/>
      <c r="I111" s="23"/>
      <c r="J111" s="23"/>
      <c r="K111" s="23"/>
      <c r="L111" s="23"/>
      <c r="M111" s="23"/>
      <c r="N111" s="23"/>
      <c r="O111" s="23"/>
      <c r="P111" s="23"/>
      <c r="Q111" s="23"/>
      <c r="R111" s="23"/>
      <c r="S111" s="23"/>
      <c r="T111" s="23"/>
    </row>
    <row r="112" spans="1:20" ht="26.25" customHeight="1" x14ac:dyDescent="0.2">
      <c r="A112" s="23"/>
      <c r="B112" s="23"/>
      <c r="C112" s="23"/>
      <c r="D112" s="23"/>
      <c r="E112" s="23"/>
      <c r="F112" s="23"/>
      <c r="G112" s="23"/>
      <c r="H112" s="23"/>
      <c r="I112" s="23"/>
      <c r="J112" s="23"/>
      <c r="K112" s="23"/>
      <c r="L112" s="23"/>
      <c r="M112" s="23"/>
      <c r="N112" s="23"/>
      <c r="O112" s="23"/>
      <c r="P112" s="23"/>
      <c r="Q112" s="23"/>
      <c r="R112" s="23"/>
      <c r="S112" s="23"/>
      <c r="T112" s="23"/>
    </row>
    <row r="113" spans="1:20" ht="26.25" customHeight="1" x14ac:dyDescent="0.2">
      <c r="A113" s="23"/>
      <c r="B113" s="23"/>
      <c r="C113" s="23"/>
      <c r="D113" s="23"/>
      <c r="E113" s="23"/>
      <c r="F113" s="23"/>
      <c r="G113" s="23"/>
      <c r="H113" s="23"/>
      <c r="I113" s="23"/>
      <c r="J113" s="23"/>
      <c r="K113" s="23"/>
      <c r="L113" s="23"/>
      <c r="M113" s="23"/>
      <c r="N113" s="23"/>
      <c r="O113" s="23"/>
      <c r="P113" s="23"/>
      <c r="Q113" s="23"/>
      <c r="R113" s="23"/>
      <c r="S113" s="23"/>
      <c r="T113" s="23"/>
    </row>
    <row r="114" spans="1:20" ht="26.25" customHeight="1" x14ac:dyDescent="0.2">
      <c r="A114" s="23"/>
      <c r="B114" s="23"/>
      <c r="C114" s="23"/>
      <c r="D114" s="23"/>
      <c r="E114" s="23"/>
      <c r="F114" s="23"/>
      <c r="G114" s="23"/>
      <c r="H114" s="23"/>
      <c r="I114" s="23"/>
      <c r="J114" s="23"/>
      <c r="K114" s="23"/>
      <c r="L114" s="23"/>
      <c r="M114" s="23"/>
      <c r="N114" s="23"/>
      <c r="O114" s="23"/>
      <c r="P114" s="23"/>
      <c r="Q114" s="23"/>
      <c r="R114" s="23"/>
      <c r="S114" s="23"/>
      <c r="T114" s="23"/>
    </row>
    <row r="115" spans="1:20" ht="26.25" customHeight="1" x14ac:dyDescent="0.2">
      <c r="A115" s="23"/>
      <c r="B115" s="23"/>
      <c r="C115" s="23"/>
      <c r="D115" s="23"/>
      <c r="E115" s="23"/>
      <c r="F115" s="23"/>
      <c r="G115" s="23"/>
      <c r="H115" s="23"/>
      <c r="I115" s="23"/>
      <c r="J115" s="23"/>
      <c r="K115" s="23"/>
      <c r="L115" s="23"/>
      <c r="M115" s="23"/>
      <c r="N115" s="23"/>
      <c r="O115" s="23"/>
      <c r="P115" s="23"/>
      <c r="Q115" s="23"/>
      <c r="R115" s="23"/>
      <c r="S115" s="23"/>
      <c r="T115" s="23"/>
    </row>
    <row r="116" spans="1:20" ht="26.25" customHeight="1" x14ac:dyDescent="0.2">
      <c r="A116" s="23"/>
      <c r="B116" s="23"/>
      <c r="C116" s="23"/>
      <c r="D116" s="23"/>
      <c r="E116" s="23"/>
      <c r="F116" s="23"/>
      <c r="G116" s="23"/>
      <c r="H116" s="23"/>
      <c r="I116" s="23"/>
      <c r="J116" s="23"/>
      <c r="K116" s="23"/>
      <c r="L116" s="23"/>
      <c r="M116" s="23"/>
      <c r="N116" s="23"/>
      <c r="O116" s="23"/>
      <c r="P116" s="23"/>
      <c r="Q116" s="23"/>
      <c r="R116" s="23"/>
      <c r="S116" s="23"/>
      <c r="T116" s="23"/>
    </row>
    <row r="117" spans="1:20" ht="26.25" customHeight="1" x14ac:dyDescent="0.2">
      <c r="A117" s="23"/>
      <c r="B117" s="23"/>
      <c r="C117" s="23"/>
      <c r="D117" s="23"/>
      <c r="E117" s="23"/>
      <c r="F117" s="23"/>
      <c r="G117" s="23"/>
      <c r="H117" s="23"/>
      <c r="I117" s="23"/>
      <c r="J117" s="23"/>
      <c r="K117" s="23"/>
      <c r="L117" s="23"/>
      <c r="M117" s="23"/>
      <c r="N117" s="23"/>
      <c r="O117" s="23"/>
      <c r="P117" s="23"/>
      <c r="Q117" s="23"/>
      <c r="R117" s="23"/>
      <c r="S117" s="23"/>
      <c r="T117" s="23"/>
    </row>
    <row r="118" spans="1:20" ht="26.25" customHeight="1" x14ac:dyDescent="0.2">
      <c r="A118" s="23"/>
      <c r="B118" s="23"/>
      <c r="C118" s="23"/>
      <c r="D118" s="23"/>
      <c r="E118" s="23"/>
      <c r="F118" s="23"/>
      <c r="G118" s="23"/>
      <c r="H118" s="23"/>
      <c r="I118" s="23"/>
      <c r="J118" s="23"/>
      <c r="K118" s="23"/>
      <c r="L118" s="23"/>
      <c r="M118" s="23"/>
      <c r="N118" s="23"/>
      <c r="O118" s="23"/>
      <c r="P118" s="23"/>
      <c r="Q118" s="23"/>
      <c r="R118" s="23"/>
      <c r="S118" s="23"/>
      <c r="T118" s="23"/>
    </row>
    <row r="119" spans="1:20" ht="26.25" customHeight="1" x14ac:dyDescent="0.2">
      <c r="A119" s="23"/>
      <c r="B119" s="23"/>
      <c r="C119" s="23"/>
      <c r="D119" s="23"/>
      <c r="E119" s="23"/>
      <c r="F119" s="23"/>
      <c r="G119" s="23"/>
      <c r="H119" s="23"/>
      <c r="I119" s="23"/>
      <c r="J119" s="23"/>
      <c r="K119" s="23"/>
      <c r="L119" s="23"/>
      <c r="M119" s="23"/>
      <c r="N119" s="23"/>
      <c r="O119" s="23"/>
      <c r="P119" s="23"/>
      <c r="Q119" s="23"/>
      <c r="R119" s="23"/>
      <c r="S119" s="23"/>
      <c r="T119" s="23"/>
    </row>
    <row r="120" spans="1:20" ht="26.25" customHeight="1" x14ac:dyDescent="0.2">
      <c r="A120" s="23"/>
      <c r="B120" s="23"/>
      <c r="C120" s="23"/>
      <c r="D120" s="23"/>
      <c r="E120" s="23"/>
      <c r="F120" s="23"/>
      <c r="G120" s="23"/>
      <c r="H120" s="23"/>
      <c r="I120" s="23"/>
      <c r="J120" s="23"/>
      <c r="K120" s="23"/>
      <c r="L120" s="23"/>
      <c r="M120" s="23"/>
      <c r="N120" s="23"/>
      <c r="O120" s="23"/>
      <c r="P120" s="23"/>
      <c r="Q120" s="23"/>
      <c r="R120" s="23"/>
      <c r="S120" s="23"/>
      <c r="T120" s="23"/>
    </row>
    <row r="121" spans="1:20" ht="26.25" customHeight="1" x14ac:dyDescent="0.2">
      <c r="A121" s="23"/>
      <c r="B121" s="23"/>
      <c r="C121" s="23"/>
      <c r="D121" s="23"/>
      <c r="E121" s="23"/>
      <c r="F121" s="23"/>
      <c r="G121" s="23"/>
      <c r="H121" s="23"/>
      <c r="I121" s="23"/>
      <c r="J121" s="23"/>
      <c r="K121" s="23"/>
      <c r="L121" s="23"/>
      <c r="M121" s="23"/>
      <c r="N121" s="23"/>
      <c r="O121" s="23"/>
      <c r="P121" s="23"/>
      <c r="Q121" s="23"/>
      <c r="R121" s="23"/>
      <c r="S121" s="23"/>
      <c r="T121" s="23"/>
    </row>
    <row r="122" spans="1:20" ht="26.25" customHeight="1" x14ac:dyDescent="0.2">
      <c r="A122" s="23"/>
      <c r="B122" s="23"/>
      <c r="C122" s="23"/>
      <c r="D122" s="23"/>
      <c r="E122" s="23"/>
      <c r="F122" s="23"/>
      <c r="G122" s="23"/>
      <c r="H122" s="23"/>
      <c r="I122" s="23"/>
      <c r="J122" s="23"/>
      <c r="K122" s="23"/>
      <c r="L122" s="23"/>
      <c r="M122" s="23"/>
      <c r="N122" s="23"/>
      <c r="O122" s="23"/>
      <c r="P122" s="23"/>
      <c r="Q122" s="23"/>
      <c r="R122" s="23"/>
      <c r="S122" s="23"/>
      <c r="T122" s="23"/>
    </row>
    <row r="123" spans="1:20" ht="26.25" customHeight="1" x14ac:dyDescent="0.2">
      <c r="A123" s="23"/>
      <c r="B123" s="23"/>
      <c r="C123" s="23"/>
      <c r="D123" s="23"/>
      <c r="E123" s="23"/>
      <c r="F123" s="23"/>
      <c r="G123" s="23"/>
      <c r="H123" s="23"/>
      <c r="I123" s="23"/>
      <c r="J123" s="23"/>
      <c r="K123" s="23"/>
      <c r="L123" s="23"/>
      <c r="M123" s="23"/>
      <c r="N123" s="23"/>
      <c r="O123" s="23"/>
      <c r="P123" s="23"/>
      <c r="Q123" s="23"/>
      <c r="R123" s="23"/>
      <c r="S123" s="23"/>
      <c r="T123" s="23"/>
    </row>
    <row r="124" spans="1:20" ht="26.25" customHeight="1" x14ac:dyDescent="0.2">
      <c r="A124" s="23"/>
      <c r="B124" s="23"/>
      <c r="C124" s="23"/>
      <c r="D124" s="23"/>
      <c r="E124" s="23"/>
      <c r="F124" s="23"/>
      <c r="G124" s="23"/>
      <c r="H124" s="23"/>
      <c r="I124" s="23"/>
      <c r="J124" s="23"/>
      <c r="K124" s="23"/>
      <c r="L124" s="23"/>
      <c r="M124" s="23"/>
      <c r="N124" s="23"/>
      <c r="O124" s="23"/>
      <c r="P124" s="23"/>
      <c r="Q124" s="23"/>
      <c r="R124" s="23"/>
      <c r="S124" s="23"/>
      <c r="T124" s="23"/>
    </row>
    <row r="125" spans="1:20" ht="26.25" customHeight="1" x14ac:dyDescent="0.2">
      <c r="A125" s="23"/>
      <c r="B125" s="23"/>
      <c r="C125" s="23"/>
      <c r="D125" s="23"/>
      <c r="E125" s="23"/>
      <c r="F125" s="23"/>
      <c r="G125" s="23"/>
      <c r="H125" s="23"/>
      <c r="I125" s="23"/>
      <c r="J125" s="23"/>
      <c r="K125" s="23"/>
      <c r="L125" s="23"/>
      <c r="M125" s="23"/>
      <c r="N125" s="23"/>
      <c r="O125" s="23"/>
      <c r="P125" s="23"/>
      <c r="Q125" s="23"/>
      <c r="R125" s="23"/>
      <c r="S125" s="23"/>
      <c r="T125" s="23"/>
    </row>
    <row r="126" spans="1:20" ht="26.25" customHeight="1" x14ac:dyDescent="0.2">
      <c r="A126" s="23"/>
      <c r="B126" s="23"/>
      <c r="C126" s="23"/>
      <c r="D126" s="23"/>
      <c r="E126" s="23"/>
      <c r="F126" s="23"/>
      <c r="G126" s="23"/>
      <c r="H126" s="23"/>
      <c r="I126" s="23"/>
      <c r="J126" s="23"/>
      <c r="K126" s="23"/>
      <c r="L126" s="23"/>
      <c r="M126" s="23"/>
      <c r="N126" s="23"/>
      <c r="O126" s="23"/>
      <c r="P126" s="23"/>
      <c r="Q126" s="23"/>
      <c r="R126" s="23"/>
      <c r="S126" s="23"/>
      <c r="T126" s="23"/>
    </row>
    <row r="127" spans="1:20" ht="26.25" customHeight="1" x14ac:dyDescent="0.2">
      <c r="A127" s="23"/>
      <c r="B127" s="23"/>
      <c r="C127" s="23"/>
      <c r="D127" s="23"/>
      <c r="E127" s="23"/>
      <c r="F127" s="23"/>
      <c r="G127" s="23"/>
      <c r="H127" s="23"/>
      <c r="I127" s="23"/>
      <c r="J127" s="23"/>
      <c r="K127" s="23"/>
      <c r="L127" s="23"/>
      <c r="M127" s="23"/>
      <c r="N127" s="23"/>
      <c r="O127" s="23"/>
      <c r="P127" s="23"/>
      <c r="Q127" s="23"/>
      <c r="R127" s="23"/>
      <c r="S127" s="23"/>
      <c r="T127" s="23"/>
    </row>
    <row r="128" spans="1:20" ht="26.25" customHeight="1" x14ac:dyDescent="0.2">
      <c r="A128" s="23"/>
      <c r="B128" s="23"/>
      <c r="C128" s="23"/>
      <c r="D128" s="23"/>
      <c r="E128" s="23"/>
      <c r="F128" s="23"/>
      <c r="G128" s="23"/>
      <c r="H128" s="23"/>
      <c r="I128" s="23"/>
      <c r="J128" s="23"/>
      <c r="K128" s="23"/>
      <c r="L128" s="23"/>
      <c r="M128" s="23"/>
      <c r="N128" s="23"/>
      <c r="O128" s="23"/>
      <c r="P128" s="23"/>
      <c r="Q128" s="23"/>
      <c r="R128" s="23"/>
      <c r="S128" s="23"/>
      <c r="T128" s="23"/>
    </row>
    <row r="129" spans="1:20" ht="26.25" customHeight="1" x14ac:dyDescent="0.2">
      <c r="A129" s="23"/>
      <c r="B129" s="23"/>
      <c r="C129" s="23"/>
      <c r="D129" s="23"/>
      <c r="E129" s="23"/>
      <c r="F129" s="23"/>
      <c r="G129" s="23"/>
      <c r="H129" s="23"/>
      <c r="I129" s="23"/>
      <c r="J129" s="23"/>
      <c r="K129" s="23"/>
      <c r="L129" s="23"/>
      <c r="M129" s="23"/>
      <c r="N129" s="23"/>
      <c r="O129" s="23"/>
      <c r="P129" s="23"/>
      <c r="Q129" s="23"/>
      <c r="R129" s="23"/>
      <c r="S129" s="23"/>
      <c r="T129" s="23"/>
    </row>
    <row r="130" spans="1:20" ht="26.25" customHeight="1" x14ac:dyDescent="0.2">
      <c r="A130" s="23"/>
      <c r="B130" s="23"/>
      <c r="C130" s="23"/>
      <c r="D130" s="23"/>
      <c r="E130" s="23"/>
      <c r="F130" s="23"/>
      <c r="G130" s="23"/>
      <c r="H130" s="23"/>
      <c r="I130" s="23"/>
      <c r="J130" s="23"/>
      <c r="K130" s="23"/>
      <c r="L130" s="23"/>
      <c r="M130" s="23"/>
      <c r="N130" s="23"/>
      <c r="O130" s="23"/>
      <c r="P130" s="23"/>
      <c r="Q130" s="23"/>
      <c r="R130" s="23"/>
      <c r="S130" s="23"/>
      <c r="T130" s="23"/>
    </row>
    <row r="131" spans="1:20" ht="26.25" customHeight="1" x14ac:dyDescent="0.2">
      <c r="A131" s="23"/>
      <c r="B131" s="23"/>
      <c r="C131" s="23"/>
      <c r="D131" s="23"/>
      <c r="E131" s="23"/>
      <c r="F131" s="23"/>
      <c r="G131" s="23"/>
      <c r="H131" s="23"/>
      <c r="I131" s="23"/>
      <c r="J131" s="23"/>
      <c r="K131" s="23"/>
      <c r="L131" s="23"/>
      <c r="M131" s="23"/>
      <c r="N131" s="23"/>
      <c r="O131" s="23"/>
      <c r="P131" s="23"/>
      <c r="Q131" s="23"/>
      <c r="R131" s="23"/>
      <c r="S131" s="23"/>
      <c r="T131" s="23"/>
    </row>
    <row r="132" spans="1:20" ht="26.25" customHeight="1" x14ac:dyDescent="0.2">
      <c r="A132" s="23"/>
      <c r="B132" s="23"/>
      <c r="C132" s="23"/>
      <c r="D132" s="23"/>
      <c r="E132" s="23"/>
      <c r="F132" s="23"/>
      <c r="G132" s="23"/>
      <c r="H132" s="23"/>
      <c r="I132" s="23"/>
      <c r="J132" s="23"/>
      <c r="K132" s="23"/>
      <c r="L132" s="23"/>
      <c r="M132" s="23"/>
      <c r="N132" s="23"/>
      <c r="O132" s="23"/>
      <c r="P132" s="23"/>
      <c r="Q132" s="23"/>
      <c r="R132" s="23"/>
      <c r="S132" s="23"/>
      <c r="T132" s="23"/>
    </row>
    <row r="133" spans="1:20" ht="26.25" customHeight="1" x14ac:dyDescent="0.2">
      <c r="A133" s="23"/>
      <c r="B133" s="23"/>
      <c r="C133" s="23"/>
      <c r="D133" s="23"/>
      <c r="E133" s="23"/>
      <c r="F133" s="23"/>
      <c r="G133" s="23"/>
      <c r="H133" s="23"/>
      <c r="I133" s="23"/>
      <c r="J133" s="23"/>
      <c r="K133" s="23"/>
      <c r="L133" s="23"/>
      <c r="M133" s="23"/>
      <c r="N133" s="23"/>
      <c r="O133" s="23"/>
      <c r="P133" s="23"/>
      <c r="Q133" s="23"/>
      <c r="R133" s="23"/>
      <c r="S133" s="23"/>
      <c r="T133" s="23"/>
    </row>
    <row r="134" spans="1:20" ht="26.25" customHeight="1" x14ac:dyDescent="0.2">
      <c r="A134" s="23"/>
      <c r="B134" s="23"/>
      <c r="C134" s="23"/>
      <c r="D134" s="23"/>
      <c r="E134" s="23"/>
      <c r="F134" s="23"/>
      <c r="G134" s="23"/>
      <c r="H134" s="23"/>
      <c r="I134" s="23"/>
      <c r="J134" s="23"/>
      <c r="K134" s="23"/>
      <c r="L134" s="23"/>
      <c r="M134" s="23"/>
      <c r="N134" s="23"/>
      <c r="O134" s="23"/>
      <c r="P134" s="23"/>
      <c r="Q134" s="23"/>
      <c r="R134" s="23"/>
      <c r="S134" s="23"/>
      <c r="T134" s="23"/>
    </row>
    <row r="135" spans="1:20" ht="26.25" customHeight="1" x14ac:dyDescent="0.2">
      <c r="A135" s="23"/>
      <c r="B135" s="23"/>
      <c r="C135" s="23"/>
      <c r="D135" s="23"/>
      <c r="E135" s="23"/>
      <c r="F135" s="23"/>
      <c r="G135" s="23"/>
      <c r="H135" s="23"/>
      <c r="I135" s="23"/>
      <c r="J135" s="23"/>
      <c r="K135" s="23"/>
      <c r="L135" s="23"/>
      <c r="M135" s="23"/>
      <c r="N135" s="23"/>
      <c r="O135" s="23"/>
      <c r="P135" s="23"/>
      <c r="Q135" s="23"/>
      <c r="R135" s="23"/>
      <c r="S135" s="23"/>
      <c r="T135" s="23"/>
    </row>
    <row r="136" spans="1:20" ht="26.25" customHeight="1" x14ac:dyDescent="0.2">
      <c r="A136" s="23"/>
      <c r="B136" s="23"/>
      <c r="C136" s="23"/>
      <c r="D136" s="23"/>
      <c r="E136" s="23"/>
      <c r="F136" s="23"/>
      <c r="G136" s="23"/>
      <c r="H136" s="23"/>
      <c r="I136" s="23"/>
      <c r="J136" s="23"/>
      <c r="K136" s="23"/>
      <c r="L136" s="23"/>
      <c r="M136" s="23"/>
      <c r="N136" s="23"/>
      <c r="O136" s="23"/>
      <c r="P136" s="23"/>
      <c r="Q136" s="23"/>
      <c r="R136" s="23"/>
      <c r="S136" s="23"/>
      <c r="T136" s="23"/>
    </row>
    <row r="137" spans="1:20" ht="26.25" customHeight="1" x14ac:dyDescent="0.2">
      <c r="A137" s="23"/>
      <c r="B137" s="23"/>
      <c r="C137" s="23"/>
      <c r="D137" s="23"/>
      <c r="E137" s="23"/>
      <c r="F137" s="23"/>
      <c r="G137" s="23"/>
      <c r="H137" s="23"/>
      <c r="I137" s="23"/>
      <c r="J137" s="23"/>
      <c r="K137" s="23"/>
      <c r="L137" s="23"/>
      <c r="M137" s="23"/>
      <c r="N137" s="23"/>
      <c r="O137" s="23"/>
      <c r="P137" s="23"/>
      <c r="Q137" s="23"/>
      <c r="R137" s="23"/>
      <c r="S137" s="23"/>
      <c r="T137" s="23"/>
    </row>
    <row r="138" spans="1:20" ht="26.25" customHeight="1" x14ac:dyDescent="0.2">
      <c r="A138" s="23"/>
      <c r="B138" s="23"/>
      <c r="C138" s="23"/>
      <c r="D138" s="23"/>
      <c r="E138" s="23"/>
      <c r="F138" s="23"/>
      <c r="G138" s="23"/>
      <c r="H138" s="23"/>
      <c r="I138" s="23"/>
      <c r="J138" s="23"/>
      <c r="K138" s="23"/>
      <c r="L138" s="23"/>
      <c r="M138" s="23"/>
      <c r="N138" s="23"/>
      <c r="O138" s="23"/>
      <c r="P138" s="23"/>
      <c r="Q138" s="23"/>
      <c r="R138" s="23"/>
      <c r="S138" s="23"/>
      <c r="T138" s="23"/>
    </row>
    <row r="139" spans="1:20" ht="26.25" customHeight="1" x14ac:dyDescent="0.2">
      <c r="A139" s="23"/>
      <c r="B139" s="23"/>
      <c r="C139" s="23"/>
      <c r="D139" s="23"/>
      <c r="E139" s="23"/>
      <c r="F139" s="23"/>
      <c r="G139" s="23"/>
      <c r="H139" s="23"/>
      <c r="I139" s="23"/>
      <c r="J139" s="23"/>
      <c r="K139" s="23"/>
      <c r="L139" s="23"/>
      <c r="M139" s="23"/>
      <c r="N139" s="23"/>
      <c r="O139" s="23"/>
      <c r="P139" s="23"/>
      <c r="Q139" s="23"/>
      <c r="R139" s="23"/>
      <c r="S139" s="23"/>
      <c r="T139" s="23"/>
    </row>
    <row r="140" spans="1:20" ht="26.25" customHeight="1" x14ac:dyDescent="0.2">
      <c r="A140" s="23"/>
      <c r="B140" s="23"/>
      <c r="C140" s="23"/>
      <c r="D140" s="23"/>
      <c r="E140" s="23"/>
      <c r="F140" s="23"/>
      <c r="G140" s="23"/>
      <c r="H140" s="23"/>
      <c r="I140" s="23"/>
      <c r="J140" s="23"/>
      <c r="K140" s="23"/>
      <c r="L140" s="23"/>
      <c r="M140" s="23"/>
      <c r="N140" s="23"/>
      <c r="O140" s="23"/>
      <c r="P140" s="23"/>
      <c r="Q140" s="23"/>
      <c r="R140" s="23"/>
      <c r="S140" s="23"/>
      <c r="T140" s="23"/>
    </row>
    <row r="141" spans="1:20" ht="26.25" customHeight="1" x14ac:dyDescent="0.2">
      <c r="A141" s="23"/>
      <c r="B141" s="23"/>
      <c r="C141" s="23"/>
      <c r="D141" s="23"/>
      <c r="E141" s="23"/>
      <c r="F141" s="23"/>
      <c r="G141" s="23"/>
      <c r="H141" s="23"/>
      <c r="I141" s="23"/>
      <c r="J141" s="23"/>
      <c r="K141" s="23"/>
      <c r="L141" s="23"/>
      <c r="M141" s="23"/>
      <c r="N141" s="23"/>
      <c r="O141" s="23"/>
      <c r="P141" s="23"/>
      <c r="Q141" s="23"/>
      <c r="R141" s="23"/>
      <c r="S141" s="23"/>
      <c r="T141" s="23"/>
    </row>
    <row r="142" spans="1:20" ht="26.25" customHeight="1" x14ac:dyDescent="0.2">
      <c r="A142" s="23"/>
      <c r="B142" s="23"/>
      <c r="C142" s="23"/>
      <c r="D142" s="23"/>
      <c r="E142" s="23"/>
      <c r="F142" s="23"/>
      <c r="G142" s="23"/>
      <c r="H142" s="23"/>
      <c r="I142" s="23"/>
      <c r="J142" s="23"/>
      <c r="K142" s="23"/>
      <c r="L142" s="23"/>
      <c r="M142" s="23"/>
      <c r="N142" s="23"/>
      <c r="O142" s="23"/>
      <c r="P142" s="23"/>
      <c r="Q142" s="23"/>
      <c r="R142" s="23"/>
      <c r="S142" s="23"/>
      <c r="T142" s="23"/>
    </row>
    <row r="143" spans="1:20" ht="26.25" customHeight="1" x14ac:dyDescent="0.2">
      <c r="A143" s="23"/>
      <c r="B143" s="23"/>
      <c r="C143" s="23"/>
      <c r="D143" s="23"/>
      <c r="E143" s="23"/>
      <c r="F143" s="23"/>
      <c r="G143" s="23"/>
      <c r="H143" s="23"/>
      <c r="I143" s="23"/>
      <c r="J143" s="23"/>
      <c r="K143" s="23"/>
      <c r="L143" s="23"/>
      <c r="M143" s="23"/>
      <c r="N143" s="23"/>
      <c r="O143" s="23"/>
      <c r="P143" s="23"/>
      <c r="Q143" s="23"/>
      <c r="R143" s="23"/>
      <c r="S143" s="23"/>
      <c r="T143" s="23"/>
    </row>
    <row r="144" spans="1:20" ht="26.25" customHeight="1" x14ac:dyDescent="0.2">
      <c r="A144" s="23"/>
      <c r="B144" s="23"/>
      <c r="C144" s="23"/>
      <c r="D144" s="23"/>
      <c r="E144" s="23"/>
      <c r="F144" s="23"/>
      <c r="G144" s="23"/>
      <c r="H144" s="23"/>
      <c r="I144" s="23"/>
      <c r="J144" s="23"/>
      <c r="K144" s="23"/>
      <c r="L144" s="23"/>
      <c r="M144" s="23"/>
      <c r="N144" s="23"/>
      <c r="O144" s="23"/>
      <c r="P144" s="23"/>
      <c r="Q144" s="23"/>
      <c r="R144" s="23"/>
      <c r="S144" s="23"/>
      <c r="T144" s="23"/>
    </row>
    <row r="145" spans="1:20" ht="26.25" customHeight="1" x14ac:dyDescent="0.2">
      <c r="A145" s="23"/>
      <c r="B145" s="23"/>
      <c r="C145" s="23"/>
      <c r="D145" s="23"/>
      <c r="E145" s="23"/>
      <c r="F145" s="23"/>
      <c r="G145" s="23"/>
      <c r="H145" s="23"/>
      <c r="I145" s="23"/>
      <c r="J145" s="23"/>
      <c r="K145" s="23"/>
      <c r="L145" s="23"/>
      <c r="M145" s="23"/>
      <c r="N145" s="23"/>
      <c r="O145" s="23"/>
      <c r="P145" s="23"/>
      <c r="Q145" s="23"/>
      <c r="R145" s="23"/>
      <c r="S145" s="23"/>
      <c r="T145" s="23"/>
    </row>
    <row r="146" spans="1:20" ht="26.25" customHeight="1" x14ac:dyDescent="0.2">
      <c r="A146" s="23"/>
      <c r="B146" s="23"/>
      <c r="C146" s="23"/>
      <c r="D146" s="23"/>
      <c r="E146" s="23"/>
      <c r="F146" s="23"/>
      <c r="G146" s="23"/>
      <c r="H146" s="23"/>
      <c r="I146" s="23"/>
      <c r="J146" s="23"/>
      <c r="K146" s="23"/>
      <c r="L146" s="23"/>
      <c r="M146" s="23"/>
      <c r="N146" s="23"/>
      <c r="O146" s="23"/>
      <c r="P146" s="23"/>
      <c r="Q146" s="23"/>
      <c r="R146" s="23"/>
      <c r="S146" s="23"/>
      <c r="T146" s="23"/>
    </row>
    <row r="147" spans="1:20" ht="26.25" customHeight="1" x14ac:dyDescent="0.2">
      <c r="A147" s="23"/>
      <c r="B147" s="23"/>
      <c r="C147" s="23"/>
      <c r="D147" s="23"/>
      <c r="E147" s="23"/>
      <c r="F147" s="23"/>
      <c r="G147" s="23"/>
      <c r="H147" s="23"/>
      <c r="I147" s="23"/>
      <c r="J147" s="23"/>
      <c r="K147" s="23"/>
      <c r="L147" s="23"/>
      <c r="M147" s="23"/>
      <c r="N147" s="23"/>
      <c r="O147" s="23"/>
      <c r="P147" s="23"/>
      <c r="Q147" s="23"/>
      <c r="R147" s="23"/>
      <c r="S147" s="23"/>
      <c r="T147" s="23"/>
    </row>
    <row r="148" spans="1:20" ht="26.25" customHeight="1" x14ac:dyDescent="0.2">
      <c r="A148" s="23"/>
      <c r="B148" s="23"/>
      <c r="C148" s="23"/>
      <c r="D148" s="23"/>
      <c r="E148" s="23"/>
      <c r="F148" s="23"/>
      <c r="G148" s="23"/>
      <c r="H148" s="23"/>
      <c r="I148" s="23"/>
      <c r="J148" s="23"/>
      <c r="K148" s="23"/>
      <c r="L148" s="23"/>
      <c r="M148" s="23"/>
      <c r="N148" s="23"/>
      <c r="O148" s="23"/>
      <c r="P148" s="23"/>
      <c r="Q148" s="23"/>
      <c r="R148" s="23"/>
      <c r="S148" s="23"/>
      <c r="T148" s="23"/>
    </row>
    <row r="149" spans="1:20" ht="26.25" customHeight="1" x14ac:dyDescent="0.2">
      <c r="A149" s="23"/>
      <c r="B149" s="23"/>
      <c r="C149" s="23"/>
      <c r="D149" s="23"/>
      <c r="E149" s="23"/>
      <c r="F149" s="23"/>
      <c r="G149" s="23"/>
      <c r="H149" s="23"/>
      <c r="I149" s="23"/>
      <c r="J149" s="23"/>
      <c r="K149" s="23"/>
      <c r="L149" s="23"/>
      <c r="M149" s="23"/>
      <c r="N149" s="23"/>
      <c r="O149" s="23"/>
      <c r="P149" s="23"/>
      <c r="Q149" s="23"/>
      <c r="R149" s="23"/>
      <c r="S149" s="23"/>
      <c r="T149" s="23"/>
    </row>
    <row r="150" spans="1:20" ht="26.25" customHeight="1" x14ac:dyDescent="0.2">
      <c r="A150" s="23"/>
      <c r="B150" s="23"/>
      <c r="C150" s="23"/>
      <c r="D150" s="23"/>
      <c r="E150" s="23"/>
      <c r="F150" s="23"/>
      <c r="G150" s="23"/>
      <c r="H150" s="23"/>
      <c r="I150" s="23"/>
      <c r="J150" s="23"/>
      <c r="K150" s="23"/>
      <c r="L150" s="23"/>
      <c r="M150" s="23"/>
      <c r="N150" s="23"/>
      <c r="O150" s="23"/>
      <c r="P150" s="23"/>
      <c r="Q150" s="23"/>
      <c r="R150" s="23"/>
      <c r="S150" s="23"/>
      <c r="T150" s="23"/>
    </row>
    <row r="151" spans="1:20" ht="26.25" customHeight="1" x14ac:dyDescent="0.2">
      <c r="A151" s="23"/>
      <c r="B151" s="23"/>
      <c r="C151" s="23"/>
      <c r="D151" s="23"/>
      <c r="E151" s="23"/>
      <c r="F151" s="23"/>
      <c r="G151" s="23"/>
      <c r="H151" s="23"/>
      <c r="I151" s="23"/>
      <c r="J151" s="23"/>
      <c r="K151" s="23"/>
      <c r="L151" s="23"/>
      <c r="M151" s="23"/>
      <c r="N151" s="23"/>
      <c r="O151" s="23"/>
      <c r="P151" s="23"/>
      <c r="Q151" s="23"/>
      <c r="R151" s="23"/>
      <c r="S151" s="23"/>
      <c r="T151" s="23"/>
    </row>
    <row r="152" spans="1:20" ht="26.25" customHeight="1" x14ac:dyDescent="0.2">
      <c r="A152" s="23"/>
      <c r="B152" s="23"/>
      <c r="C152" s="23"/>
      <c r="D152" s="23"/>
      <c r="E152" s="23"/>
      <c r="F152" s="23"/>
      <c r="G152" s="23"/>
      <c r="H152" s="23"/>
      <c r="I152" s="23"/>
      <c r="J152" s="23"/>
      <c r="K152" s="23"/>
      <c r="L152" s="23"/>
      <c r="M152" s="23"/>
      <c r="N152" s="23"/>
      <c r="O152" s="23"/>
      <c r="P152" s="23"/>
      <c r="Q152" s="23"/>
      <c r="R152" s="23"/>
      <c r="S152" s="23"/>
      <c r="T152" s="23"/>
    </row>
    <row r="153" spans="1:20" ht="26.25" customHeight="1" x14ac:dyDescent="0.2">
      <c r="A153" s="23"/>
      <c r="B153" s="23"/>
      <c r="C153" s="23"/>
      <c r="D153" s="23"/>
      <c r="E153" s="23"/>
      <c r="F153" s="23"/>
      <c r="G153" s="23"/>
      <c r="H153" s="23"/>
      <c r="I153" s="23"/>
      <c r="J153" s="23"/>
      <c r="K153" s="23"/>
      <c r="L153" s="23"/>
      <c r="M153" s="23"/>
      <c r="N153" s="23"/>
      <c r="O153" s="23"/>
      <c r="P153" s="23"/>
      <c r="Q153" s="23"/>
      <c r="R153" s="23"/>
      <c r="S153" s="23"/>
      <c r="T153" s="23"/>
    </row>
    <row r="154" spans="1:20" ht="26.25" customHeight="1" x14ac:dyDescent="0.2">
      <c r="A154" s="23"/>
      <c r="B154" s="23"/>
      <c r="C154" s="23"/>
      <c r="D154" s="23"/>
      <c r="E154" s="23"/>
      <c r="F154" s="23"/>
      <c r="G154" s="23"/>
      <c r="H154" s="23"/>
      <c r="I154" s="23"/>
      <c r="J154" s="23"/>
      <c r="K154" s="23"/>
      <c r="L154" s="23"/>
      <c r="M154" s="23"/>
      <c r="N154" s="23"/>
      <c r="O154" s="23"/>
      <c r="P154" s="23"/>
      <c r="Q154" s="23"/>
      <c r="R154" s="23"/>
      <c r="S154" s="23"/>
      <c r="T154" s="23"/>
    </row>
    <row r="155" spans="1:20" ht="26.25" customHeight="1" x14ac:dyDescent="0.2">
      <c r="A155" s="23"/>
      <c r="B155" s="23"/>
      <c r="C155" s="23"/>
      <c r="D155" s="23"/>
      <c r="E155" s="23"/>
      <c r="F155" s="23"/>
      <c r="G155" s="23"/>
      <c r="H155" s="23"/>
      <c r="I155" s="23"/>
      <c r="J155" s="23"/>
      <c r="K155" s="23"/>
      <c r="L155" s="23"/>
      <c r="M155" s="23"/>
      <c r="N155" s="23"/>
      <c r="O155" s="23"/>
      <c r="P155" s="23"/>
      <c r="Q155" s="23"/>
      <c r="R155" s="23"/>
      <c r="S155" s="23"/>
      <c r="T155" s="23"/>
    </row>
    <row r="156" spans="1:20" ht="26.25" customHeight="1" x14ac:dyDescent="0.2">
      <c r="A156" s="23"/>
      <c r="B156" s="23"/>
      <c r="C156" s="23"/>
      <c r="D156" s="23"/>
      <c r="E156" s="23"/>
      <c r="F156" s="23"/>
      <c r="G156" s="23"/>
      <c r="H156" s="23"/>
      <c r="I156" s="23"/>
      <c r="J156" s="23"/>
      <c r="K156" s="23"/>
      <c r="L156" s="23"/>
      <c r="M156" s="23"/>
      <c r="N156" s="23"/>
      <c r="O156" s="23"/>
      <c r="P156" s="23"/>
      <c r="Q156" s="23"/>
      <c r="R156" s="23"/>
      <c r="S156" s="23"/>
      <c r="T156" s="23"/>
    </row>
    <row r="157" spans="1:20" ht="26.25" customHeight="1" x14ac:dyDescent="0.2">
      <c r="A157" s="23"/>
      <c r="B157" s="23"/>
      <c r="C157" s="23"/>
      <c r="D157" s="23"/>
      <c r="E157" s="23"/>
      <c r="F157" s="23"/>
      <c r="G157" s="23"/>
      <c r="H157" s="23"/>
      <c r="I157" s="23"/>
      <c r="J157" s="23"/>
      <c r="K157" s="23"/>
      <c r="L157" s="23"/>
      <c r="M157" s="23"/>
      <c r="N157" s="23"/>
      <c r="O157" s="23"/>
      <c r="P157" s="23"/>
      <c r="Q157" s="23"/>
      <c r="R157" s="23"/>
      <c r="S157" s="23"/>
      <c r="T157" s="23"/>
    </row>
    <row r="158" spans="1:20" ht="26.25" customHeight="1" x14ac:dyDescent="0.2">
      <c r="A158" s="23"/>
      <c r="B158" s="23"/>
      <c r="C158" s="23"/>
      <c r="D158" s="23"/>
      <c r="E158" s="23"/>
      <c r="F158" s="23"/>
      <c r="G158" s="23"/>
      <c r="H158" s="23"/>
      <c r="I158" s="23"/>
      <c r="J158" s="23"/>
      <c r="K158" s="23"/>
      <c r="L158" s="23"/>
      <c r="M158" s="23"/>
      <c r="N158" s="23"/>
      <c r="O158" s="23"/>
      <c r="P158" s="23"/>
      <c r="Q158" s="23"/>
      <c r="R158" s="23"/>
      <c r="S158" s="23"/>
      <c r="T158" s="23"/>
    </row>
    <row r="159" spans="1:20" ht="26.25" customHeight="1" x14ac:dyDescent="0.2">
      <c r="A159" s="23"/>
      <c r="B159" s="23"/>
      <c r="C159" s="23"/>
      <c r="D159" s="23"/>
      <c r="E159" s="23"/>
      <c r="F159" s="23"/>
      <c r="G159" s="23"/>
      <c r="H159" s="23"/>
      <c r="I159" s="23"/>
      <c r="J159" s="23"/>
      <c r="K159" s="23"/>
      <c r="L159" s="23"/>
      <c r="M159" s="23"/>
      <c r="N159" s="23"/>
      <c r="O159" s="23"/>
      <c r="P159" s="23"/>
      <c r="Q159" s="23"/>
      <c r="R159" s="23"/>
      <c r="S159" s="23"/>
      <c r="T159" s="23"/>
    </row>
    <row r="160" spans="1:20" ht="26.25" customHeight="1" x14ac:dyDescent="0.2">
      <c r="A160" s="23"/>
      <c r="B160" s="23"/>
      <c r="C160" s="23"/>
      <c r="D160" s="23"/>
      <c r="E160" s="23"/>
      <c r="F160" s="23"/>
      <c r="G160" s="23"/>
      <c r="H160" s="23"/>
      <c r="I160" s="23"/>
      <c r="J160" s="23"/>
      <c r="K160" s="23"/>
      <c r="L160" s="23"/>
      <c r="M160" s="23"/>
      <c r="N160" s="23"/>
      <c r="O160" s="23"/>
      <c r="P160" s="23"/>
      <c r="Q160" s="23"/>
      <c r="R160" s="23"/>
      <c r="S160" s="23"/>
      <c r="T160" s="23"/>
    </row>
    <row r="161" spans="1:20" ht="26.25" customHeight="1" x14ac:dyDescent="0.2">
      <c r="A161" s="23"/>
      <c r="B161" s="23"/>
      <c r="C161" s="23"/>
      <c r="D161" s="23"/>
      <c r="E161" s="23"/>
      <c r="F161" s="23"/>
      <c r="G161" s="23"/>
      <c r="H161" s="23"/>
      <c r="I161" s="23"/>
      <c r="J161" s="23"/>
      <c r="K161" s="23"/>
      <c r="L161" s="23"/>
      <c r="M161" s="23"/>
      <c r="N161" s="23"/>
      <c r="O161" s="23"/>
      <c r="P161" s="23"/>
      <c r="Q161" s="23"/>
      <c r="R161" s="23"/>
      <c r="S161" s="23"/>
      <c r="T161" s="23"/>
    </row>
    <row r="162" spans="1:20" ht="26.25" customHeight="1" x14ac:dyDescent="0.2">
      <c r="A162" s="23"/>
      <c r="B162" s="23"/>
      <c r="C162" s="23"/>
      <c r="D162" s="23"/>
      <c r="E162" s="23"/>
      <c r="F162" s="23"/>
      <c r="G162" s="23"/>
      <c r="H162" s="23"/>
      <c r="I162" s="23"/>
      <c r="J162" s="23"/>
      <c r="K162" s="23"/>
      <c r="L162" s="23"/>
      <c r="M162" s="23"/>
      <c r="N162" s="23"/>
      <c r="O162" s="23"/>
      <c r="P162" s="23"/>
      <c r="Q162" s="23"/>
      <c r="R162" s="23"/>
      <c r="S162" s="23"/>
      <c r="T162" s="23"/>
    </row>
    <row r="163" spans="1:20" ht="26.25" customHeight="1" x14ac:dyDescent="0.2">
      <c r="A163" s="23"/>
      <c r="B163" s="23"/>
      <c r="C163" s="23"/>
      <c r="D163" s="23"/>
      <c r="E163" s="23"/>
      <c r="F163" s="23"/>
      <c r="G163" s="23"/>
      <c r="H163" s="23"/>
      <c r="I163" s="23"/>
      <c r="J163" s="23"/>
      <c r="K163" s="23"/>
      <c r="L163" s="23"/>
      <c r="M163" s="23"/>
      <c r="N163" s="23"/>
      <c r="O163" s="23"/>
      <c r="P163" s="23"/>
      <c r="Q163" s="23"/>
      <c r="R163" s="23"/>
      <c r="S163" s="23"/>
      <c r="T163" s="23"/>
    </row>
    <row r="164" spans="1:20" ht="26.25" customHeight="1" x14ac:dyDescent="0.2">
      <c r="A164" s="23"/>
      <c r="B164" s="23"/>
      <c r="C164" s="23"/>
      <c r="D164" s="23"/>
      <c r="E164" s="23"/>
      <c r="F164" s="23"/>
      <c r="G164" s="23"/>
      <c r="H164" s="23"/>
      <c r="I164" s="23"/>
      <c r="J164" s="23"/>
      <c r="K164" s="23"/>
      <c r="L164" s="23"/>
      <c r="M164" s="23"/>
      <c r="N164" s="23"/>
      <c r="O164" s="23"/>
      <c r="P164" s="23"/>
      <c r="Q164" s="23"/>
      <c r="R164" s="23"/>
      <c r="S164" s="23"/>
      <c r="T164" s="23"/>
    </row>
    <row r="165" spans="1:20" ht="26.25" customHeight="1" x14ac:dyDescent="0.2">
      <c r="A165" s="23"/>
      <c r="B165" s="23"/>
      <c r="C165" s="23"/>
      <c r="D165" s="23"/>
      <c r="E165" s="23"/>
      <c r="F165" s="23"/>
      <c r="G165" s="23"/>
      <c r="H165" s="23"/>
      <c r="I165" s="23"/>
      <c r="J165" s="23"/>
      <c r="K165" s="23"/>
      <c r="L165" s="23"/>
      <c r="M165" s="23"/>
      <c r="N165" s="23"/>
      <c r="O165" s="23"/>
      <c r="P165" s="23"/>
      <c r="Q165" s="23"/>
      <c r="R165" s="23"/>
      <c r="S165" s="23"/>
      <c r="T165" s="23"/>
    </row>
    <row r="166" spans="1:20" ht="26.25" customHeight="1" x14ac:dyDescent="0.2">
      <c r="A166" s="23"/>
      <c r="B166" s="23"/>
      <c r="C166" s="23"/>
      <c r="D166" s="23"/>
      <c r="E166" s="23"/>
      <c r="F166" s="23"/>
      <c r="G166" s="23"/>
      <c r="H166" s="23"/>
      <c r="I166" s="23"/>
      <c r="J166" s="23"/>
      <c r="K166" s="23"/>
      <c r="L166" s="23"/>
      <c r="M166" s="23"/>
      <c r="N166" s="23"/>
      <c r="O166" s="23"/>
      <c r="P166" s="23"/>
      <c r="Q166" s="23"/>
      <c r="R166" s="23"/>
      <c r="S166" s="23"/>
      <c r="T166" s="23"/>
    </row>
    <row r="167" spans="1:20" ht="26.25" customHeight="1" x14ac:dyDescent="0.2">
      <c r="A167" s="23"/>
      <c r="B167" s="23"/>
      <c r="C167" s="23"/>
      <c r="D167" s="23"/>
      <c r="E167" s="23"/>
      <c r="F167" s="23"/>
      <c r="G167" s="23"/>
      <c r="H167" s="23"/>
      <c r="I167" s="23"/>
      <c r="J167" s="23"/>
      <c r="K167" s="23"/>
      <c r="L167" s="23"/>
      <c r="M167" s="23"/>
      <c r="N167" s="23"/>
      <c r="O167" s="23"/>
      <c r="P167" s="23"/>
      <c r="Q167" s="23"/>
      <c r="R167" s="23"/>
      <c r="S167" s="23"/>
      <c r="T167" s="23"/>
    </row>
    <row r="168" spans="1:20" ht="26.25" customHeight="1" x14ac:dyDescent="0.2">
      <c r="A168" s="23"/>
      <c r="B168" s="23"/>
      <c r="C168" s="23"/>
      <c r="D168" s="23"/>
      <c r="E168" s="23"/>
      <c r="F168" s="23"/>
      <c r="G168" s="23"/>
      <c r="H168" s="23"/>
      <c r="I168" s="23"/>
      <c r="J168" s="23"/>
      <c r="K168" s="23"/>
      <c r="L168" s="23"/>
      <c r="M168" s="23"/>
      <c r="N168" s="23"/>
      <c r="O168" s="23"/>
      <c r="P168" s="23"/>
      <c r="Q168" s="23"/>
      <c r="R168" s="23"/>
      <c r="S168" s="23"/>
      <c r="T168" s="23"/>
    </row>
    <row r="169" spans="1:20" ht="26.25" customHeight="1" x14ac:dyDescent="0.2">
      <c r="A169" s="23"/>
      <c r="B169" s="23"/>
      <c r="C169" s="23"/>
      <c r="D169" s="23"/>
      <c r="E169" s="23"/>
      <c r="F169" s="23"/>
      <c r="G169" s="23"/>
      <c r="H169" s="23"/>
      <c r="I169" s="23"/>
      <c r="J169" s="23"/>
      <c r="K169" s="23"/>
      <c r="L169" s="23"/>
      <c r="M169" s="23"/>
      <c r="N169" s="23"/>
      <c r="O169" s="23"/>
      <c r="P169" s="23"/>
      <c r="Q169" s="23"/>
      <c r="R169" s="23"/>
      <c r="S169" s="23"/>
      <c r="T169" s="23"/>
    </row>
    <row r="170" spans="1:20" ht="26.25" customHeight="1" x14ac:dyDescent="0.2">
      <c r="A170" s="23"/>
      <c r="B170" s="23"/>
      <c r="C170" s="23"/>
      <c r="D170" s="23"/>
      <c r="E170" s="23"/>
      <c r="F170" s="23"/>
      <c r="G170" s="23"/>
      <c r="H170" s="23"/>
      <c r="I170" s="23"/>
      <c r="J170" s="23"/>
      <c r="K170" s="23"/>
      <c r="L170" s="23"/>
      <c r="M170" s="23"/>
      <c r="N170" s="23"/>
      <c r="O170" s="23"/>
      <c r="P170" s="23"/>
      <c r="Q170" s="23"/>
      <c r="R170" s="23"/>
      <c r="S170" s="23"/>
      <c r="T170" s="23"/>
    </row>
    <row r="171" spans="1:20" ht="26.25" customHeight="1" x14ac:dyDescent="0.2">
      <c r="A171" s="23"/>
      <c r="B171" s="23"/>
      <c r="C171" s="23"/>
      <c r="D171" s="23"/>
      <c r="E171" s="23"/>
      <c r="F171" s="23"/>
      <c r="G171" s="23"/>
      <c r="H171" s="23"/>
      <c r="I171" s="23"/>
      <c r="J171" s="23"/>
      <c r="K171" s="23"/>
      <c r="L171" s="23"/>
      <c r="M171" s="23"/>
      <c r="N171" s="23"/>
      <c r="O171" s="23"/>
      <c r="P171" s="23"/>
      <c r="Q171" s="23"/>
      <c r="R171" s="23"/>
      <c r="S171" s="23"/>
      <c r="T171" s="23"/>
    </row>
    <row r="172" spans="1:20" ht="26.25" customHeight="1" x14ac:dyDescent="0.2">
      <c r="A172" s="23"/>
      <c r="B172" s="23"/>
      <c r="C172" s="23"/>
      <c r="D172" s="23"/>
      <c r="E172" s="23"/>
      <c r="F172" s="23"/>
      <c r="G172" s="23"/>
      <c r="H172" s="23"/>
      <c r="I172" s="23"/>
      <c r="J172" s="23"/>
      <c r="K172" s="23"/>
      <c r="L172" s="23"/>
      <c r="M172" s="23"/>
      <c r="N172" s="23"/>
      <c r="O172" s="23"/>
      <c r="P172" s="23"/>
      <c r="Q172" s="23"/>
      <c r="R172" s="23"/>
      <c r="S172" s="23"/>
      <c r="T172" s="23"/>
    </row>
    <row r="173" spans="1:20" ht="26.25" customHeight="1" x14ac:dyDescent="0.2">
      <c r="A173" s="23"/>
      <c r="B173" s="23"/>
      <c r="C173" s="23"/>
      <c r="D173" s="23"/>
      <c r="E173" s="23"/>
      <c r="F173" s="23"/>
      <c r="G173" s="23"/>
      <c r="H173" s="23"/>
      <c r="I173" s="23"/>
      <c r="J173" s="23"/>
      <c r="K173" s="23"/>
      <c r="L173" s="23"/>
      <c r="M173" s="23"/>
      <c r="N173" s="23"/>
      <c r="O173" s="23"/>
      <c r="P173" s="23"/>
      <c r="Q173" s="23"/>
      <c r="R173" s="23"/>
      <c r="S173" s="23"/>
      <c r="T173" s="23"/>
    </row>
    <row r="174" spans="1:20" ht="26.25" customHeight="1" x14ac:dyDescent="0.2">
      <c r="A174" s="23"/>
      <c r="B174" s="23"/>
      <c r="C174" s="23"/>
      <c r="D174" s="23"/>
      <c r="E174" s="23"/>
      <c r="F174" s="23"/>
      <c r="G174" s="23"/>
      <c r="H174" s="23"/>
      <c r="I174" s="23"/>
      <c r="J174" s="23"/>
      <c r="K174" s="23"/>
      <c r="L174" s="23"/>
      <c r="M174" s="23"/>
      <c r="N174" s="23"/>
      <c r="O174" s="23"/>
      <c r="P174" s="23"/>
      <c r="Q174" s="23"/>
      <c r="R174" s="23"/>
      <c r="S174" s="23"/>
      <c r="T174" s="23"/>
    </row>
    <row r="175" spans="1:20" ht="26.25" customHeight="1" x14ac:dyDescent="0.2">
      <c r="A175" s="23"/>
      <c r="B175" s="23"/>
      <c r="C175" s="23"/>
      <c r="D175" s="23"/>
      <c r="E175" s="23"/>
      <c r="F175" s="23"/>
      <c r="G175" s="23"/>
      <c r="H175" s="23"/>
      <c r="I175" s="23"/>
      <c r="J175" s="23"/>
      <c r="K175" s="23"/>
      <c r="L175" s="23"/>
      <c r="M175" s="23"/>
      <c r="N175" s="23"/>
      <c r="O175" s="23"/>
      <c r="P175" s="23"/>
      <c r="Q175" s="23"/>
      <c r="R175" s="23"/>
      <c r="S175" s="23"/>
      <c r="T175" s="23"/>
    </row>
    <row r="176" spans="1:20" ht="26.25" customHeight="1" x14ac:dyDescent="0.2">
      <c r="A176" s="23"/>
      <c r="B176" s="23"/>
      <c r="C176" s="23"/>
      <c r="D176" s="23"/>
      <c r="E176" s="23"/>
      <c r="F176" s="23"/>
      <c r="G176" s="23"/>
      <c r="H176" s="23"/>
      <c r="I176" s="23"/>
      <c r="J176" s="23"/>
      <c r="K176" s="23"/>
      <c r="L176" s="23"/>
      <c r="M176" s="23"/>
      <c r="N176" s="23"/>
      <c r="O176" s="23"/>
      <c r="P176" s="23"/>
      <c r="Q176" s="23"/>
      <c r="R176" s="23"/>
      <c r="S176" s="23"/>
      <c r="T176" s="23"/>
    </row>
    <row r="177" spans="1:20" ht="26.25" customHeight="1" x14ac:dyDescent="0.2">
      <c r="A177" s="23"/>
      <c r="B177" s="23"/>
      <c r="C177" s="23"/>
      <c r="D177" s="23"/>
      <c r="E177" s="23"/>
      <c r="F177" s="23"/>
      <c r="G177" s="23"/>
      <c r="H177" s="23"/>
      <c r="I177" s="23"/>
      <c r="J177" s="23"/>
      <c r="K177" s="23"/>
      <c r="L177" s="23"/>
      <c r="M177" s="23"/>
      <c r="N177" s="23"/>
      <c r="O177" s="23"/>
      <c r="P177" s="23"/>
      <c r="Q177" s="23"/>
      <c r="R177" s="23"/>
      <c r="S177" s="23"/>
      <c r="T177" s="23"/>
    </row>
    <row r="178" spans="1:20" ht="26.25" customHeight="1" x14ac:dyDescent="0.2">
      <c r="A178" s="23"/>
      <c r="B178" s="23"/>
      <c r="C178" s="23"/>
      <c r="D178" s="23"/>
      <c r="E178" s="23"/>
      <c r="F178" s="23"/>
      <c r="G178" s="23"/>
      <c r="H178" s="23"/>
      <c r="I178" s="23"/>
      <c r="J178" s="23"/>
      <c r="K178" s="23"/>
      <c r="L178" s="23"/>
      <c r="M178" s="23"/>
      <c r="N178" s="23"/>
      <c r="O178" s="23"/>
      <c r="P178" s="23"/>
      <c r="Q178" s="23"/>
      <c r="R178" s="23"/>
      <c r="S178" s="23"/>
      <c r="T178" s="23"/>
    </row>
    <row r="179" spans="1:20" ht="26.25" customHeight="1" x14ac:dyDescent="0.2">
      <c r="A179" s="23"/>
      <c r="B179" s="23"/>
      <c r="C179" s="23"/>
      <c r="D179" s="23"/>
      <c r="E179" s="23"/>
      <c r="F179" s="23"/>
      <c r="G179" s="23"/>
      <c r="H179" s="23"/>
      <c r="I179" s="23"/>
      <c r="J179" s="23"/>
      <c r="K179" s="23"/>
      <c r="L179" s="23"/>
      <c r="M179" s="23"/>
      <c r="N179" s="23"/>
      <c r="O179" s="23"/>
      <c r="P179" s="23"/>
      <c r="Q179" s="23"/>
      <c r="R179" s="23"/>
      <c r="S179" s="23"/>
      <c r="T179" s="23"/>
    </row>
    <row r="180" spans="1:20" ht="26.25" customHeight="1" x14ac:dyDescent="0.2">
      <c r="A180" s="23"/>
      <c r="B180" s="23"/>
      <c r="C180" s="23"/>
      <c r="D180" s="23"/>
      <c r="E180" s="23"/>
      <c r="F180" s="23"/>
      <c r="G180" s="23"/>
      <c r="H180" s="23"/>
      <c r="I180" s="23"/>
      <c r="J180" s="23"/>
      <c r="K180" s="23"/>
      <c r="L180" s="23"/>
      <c r="M180" s="23"/>
      <c r="N180" s="23"/>
      <c r="O180" s="23"/>
      <c r="P180" s="23"/>
      <c r="Q180" s="23"/>
      <c r="R180" s="23"/>
      <c r="S180" s="23"/>
      <c r="T180" s="23"/>
    </row>
    <row r="181" spans="1:20" ht="26.25" customHeight="1" x14ac:dyDescent="0.2">
      <c r="A181" s="23"/>
      <c r="B181" s="23"/>
      <c r="C181" s="23"/>
      <c r="D181" s="23"/>
      <c r="E181" s="23"/>
      <c r="F181" s="23"/>
      <c r="G181" s="23"/>
      <c r="H181" s="23"/>
      <c r="I181" s="23"/>
      <c r="J181" s="23"/>
      <c r="K181" s="23"/>
      <c r="L181" s="23"/>
      <c r="M181" s="23"/>
      <c r="N181" s="23"/>
      <c r="O181" s="23"/>
      <c r="P181" s="23"/>
      <c r="Q181" s="23"/>
      <c r="R181" s="23"/>
      <c r="S181" s="23"/>
      <c r="T181" s="23"/>
    </row>
    <row r="182" spans="1:20" ht="26.25" customHeight="1" x14ac:dyDescent="0.2">
      <c r="A182" s="23"/>
      <c r="B182" s="23"/>
      <c r="C182" s="23"/>
      <c r="D182" s="23"/>
      <c r="E182" s="23"/>
      <c r="F182" s="23"/>
      <c r="G182" s="23"/>
      <c r="H182" s="23"/>
      <c r="I182" s="23"/>
      <c r="J182" s="23"/>
      <c r="K182" s="23"/>
      <c r="L182" s="23"/>
      <c r="M182" s="23"/>
      <c r="N182" s="23"/>
      <c r="O182" s="23"/>
      <c r="P182" s="23"/>
      <c r="Q182" s="23"/>
      <c r="R182" s="23"/>
      <c r="S182" s="23"/>
      <c r="T182" s="23"/>
    </row>
    <row r="183" spans="1:20" ht="26.25" customHeight="1" x14ac:dyDescent="0.2">
      <c r="A183" s="23"/>
      <c r="B183" s="23"/>
      <c r="C183" s="23"/>
      <c r="D183" s="23"/>
      <c r="E183" s="23"/>
      <c r="F183" s="23"/>
      <c r="G183" s="23"/>
      <c r="H183" s="23"/>
      <c r="I183" s="23"/>
      <c r="J183" s="23"/>
      <c r="K183" s="23"/>
      <c r="L183" s="23"/>
      <c r="M183" s="23"/>
      <c r="N183" s="23"/>
      <c r="O183" s="23"/>
      <c r="P183" s="23"/>
      <c r="Q183" s="23"/>
      <c r="R183" s="23"/>
      <c r="S183" s="23"/>
      <c r="T183" s="23"/>
    </row>
    <row r="184" spans="1:20" ht="26.25" customHeight="1" x14ac:dyDescent="0.2">
      <c r="A184" s="23"/>
      <c r="B184" s="23"/>
      <c r="C184" s="23"/>
      <c r="D184" s="23"/>
      <c r="E184" s="23"/>
      <c r="F184" s="23"/>
      <c r="G184" s="23"/>
      <c r="H184" s="23"/>
      <c r="I184" s="23"/>
      <c r="J184" s="23"/>
      <c r="K184" s="23"/>
      <c r="L184" s="23"/>
      <c r="M184" s="23"/>
      <c r="N184" s="23"/>
      <c r="O184" s="23"/>
      <c r="P184" s="23"/>
      <c r="Q184" s="23"/>
      <c r="R184" s="23"/>
      <c r="S184" s="23"/>
      <c r="T184" s="23"/>
    </row>
    <row r="185" spans="1:20" ht="26.25" customHeight="1" x14ac:dyDescent="0.2">
      <c r="A185" s="23"/>
      <c r="B185" s="23"/>
      <c r="C185" s="23"/>
      <c r="D185" s="23"/>
      <c r="E185" s="23"/>
      <c r="F185" s="23"/>
      <c r="G185" s="23"/>
      <c r="H185" s="23"/>
      <c r="I185" s="23"/>
      <c r="J185" s="23"/>
      <c r="K185" s="23"/>
      <c r="L185" s="23"/>
      <c r="M185" s="23"/>
      <c r="N185" s="23"/>
      <c r="O185" s="23"/>
      <c r="P185" s="23"/>
      <c r="Q185" s="23"/>
      <c r="R185" s="23"/>
      <c r="S185" s="23"/>
      <c r="T185" s="23"/>
    </row>
    <row r="186" spans="1:20" ht="26.25" customHeight="1" x14ac:dyDescent="0.2">
      <c r="A186" s="23"/>
      <c r="B186" s="23"/>
      <c r="C186" s="23"/>
      <c r="D186" s="23"/>
      <c r="E186" s="23"/>
      <c r="F186" s="23"/>
      <c r="G186" s="23"/>
      <c r="H186" s="23"/>
      <c r="I186" s="23"/>
      <c r="J186" s="23"/>
      <c r="K186" s="23"/>
      <c r="L186" s="23"/>
      <c r="M186" s="23"/>
      <c r="N186" s="23"/>
      <c r="O186" s="23"/>
      <c r="P186" s="23"/>
      <c r="Q186" s="23"/>
      <c r="R186" s="23"/>
      <c r="S186" s="23"/>
      <c r="T186" s="23"/>
    </row>
    <row r="187" spans="1:20" ht="26.25" customHeight="1" x14ac:dyDescent="0.2">
      <c r="A187" s="23"/>
      <c r="B187" s="23"/>
      <c r="C187" s="23"/>
      <c r="D187" s="23"/>
      <c r="E187" s="23"/>
      <c r="F187" s="23"/>
      <c r="G187" s="23"/>
      <c r="H187" s="23"/>
      <c r="I187" s="23"/>
      <c r="J187" s="23"/>
      <c r="K187" s="23"/>
      <c r="L187" s="23"/>
      <c r="M187" s="23"/>
      <c r="N187" s="23"/>
      <c r="O187" s="23"/>
      <c r="P187" s="23"/>
      <c r="Q187" s="23"/>
      <c r="R187" s="23"/>
      <c r="S187" s="23"/>
      <c r="T187" s="23"/>
    </row>
    <row r="188" spans="1:20" ht="26.25" customHeight="1" x14ac:dyDescent="0.2">
      <c r="A188" s="23"/>
      <c r="B188" s="23"/>
      <c r="C188" s="23"/>
      <c r="D188" s="23"/>
      <c r="E188" s="23"/>
      <c r="F188" s="23"/>
      <c r="G188" s="23"/>
      <c r="H188" s="23"/>
      <c r="I188" s="23"/>
      <c r="J188" s="23"/>
      <c r="K188" s="23"/>
      <c r="L188" s="23"/>
      <c r="M188" s="23"/>
      <c r="N188" s="23"/>
      <c r="O188" s="23"/>
      <c r="P188" s="23"/>
      <c r="Q188" s="23"/>
      <c r="R188" s="23"/>
      <c r="S188" s="23"/>
      <c r="T188" s="23"/>
    </row>
    <row r="189" spans="1:20" ht="26.25" customHeight="1" x14ac:dyDescent="0.2">
      <c r="A189" s="23"/>
      <c r="B189" s="23"/>
      <c r="C189" s="23"/>
      <c r="D189" s="23"/>
      <c r="E189" s="23"/>
      <c r="F189" s="23"/>
      <c r="G189" s="23"/>
      <c r="H189" s="23"/>
      <c r="I189" s="23"/>
      <c r="J189" s="23"/>
      <c r="K189" s="23"/>
      <c r="L189" s="23"/>
      <c r="M189" s="23"/>
      <c r="N189" s="23"/>
      <c r="O189" s="23"/>
      <c r="P189" s="23"/>
      <c r="Q189" s="23"/>
      <c r="R189" s="23"/>
      <c r="S189" s="23"/>
      <c r="T189" s="23"/>
    </row>
    <row r="190" spans="1:20" ht="26.25" customHeight="1" x14ac:dyDescent="0.2">
      <c r="A190" s="23"/>
      <c r="B190" s="23"/>
      <c r="C190" s="23"/>
      <c r="D190" s="23"/>
      <c r="E190" s="23"/>
      <c r="F190" s="23"/>
      <c r="G190" s="23"/>
      <c r="H190" s="23"/>
      <c r="I190" s="23"/>
      <c r="J190" s="23"/>
      <c r="K190" s="23"/>
      <c r="L190" s="23"/>
      <c r="M190" s="23"/>
      <c r="N190" s="23"/>
      <c r="O190" s="23"/>
      <c r="P190" s="23"/>
      <c r="Q190" s="23"/>
      <c r="R190" s="23"/>
      <c r="S190" s="23"/>
      <c r="T190" s="23"/>
    </row>
    <row r="191" spans="1:20" ht="26.25" customHeight="1" x14ac:dyDescent="0.2">
      <c r="A191" s="23"/>
      <c r="B191" s="23"/>
      <c r="C191" s="23"/>
      <c r="D191" s="23"/>
      <c r="E191" s="23"/>
      <c r="F191" s="23"/>
      <c r="G191" s="23"/>
      <c r="H191" s="23"/>
      <c r="I191" s="23"/>
      <c r="J191" s="23"/>
      <c r="K191" s="23"/>
      <c r="L191" s="23"/>
      <c r="M191" s="23"/>
      <c r="N191" s="23"/>
      <c r="O191" s="23"/>
      <c r="P191" s="23"/>
      <c r="Q191" s="23"/>
      <c r="R191" s="23"/>
      <c r="S191" s="23"/>
      <c r="T191" s="23"/>
    </row>
    <row r="192" spans="1:20" ht="26.25" customHeight="1" x14ac:dyDescent="0.2">
      <c r="A192" s="23"/>
      <c r="B192" s="23"/>
      <c r="C192" s="23"/>
      <c r="D192" s="23"/>
      <c r="E192" s="23"/>
      <c r="F192" s="23"/>
      <c r="G192" s="23"/>
      <c r="H192" s="23"/>
      <c r="I192" s="23"/>
      <c r="J192" s="23"/>
      <c r="K192" s="23"/>
      <c r="L192" s="23"/>
      <c r="M192" s="23"/>
      <c r="N192" s="23"/>
      <c r="O192" s="23"/>
      <c r="P192" s="23"/>
      <c r="Q192" s="23"/>
      <c r="R192" s="23"/>
      <c r="S192" s="23"/>
      <c r="T192" s="23"/>
    </row>
    <row r="193" spans="1:20" ht="26.25" customHeight="1" x14ac:dyDescent="0.2">
      <c r="A193" s="23"/>
      <c r="B193" s="23"/>
      <c r="C193" s="23"/>
      <c r="D193" s="23"/>
      <c r="E193" s="23"/>
      <c r="F193" s="23"/>
      <c r="G193" s="23"/>
      <c r="H193" s="23"/>
      <c r="I193" s="23"/>
      <c r="J193" s="23"/>
      <c r="K193" s="23"/>
      <c r="L193" s="23"/>
      <c r="M193" s="23"/>
      <c r="N193" s="23"/>
      <c r="O193" s="23"/>
      <c r="P193" s="23"/>
      <c r="Q193" s="23"/>
      <c r="R193" s="23"/>
      <c r="S193" s="23"/>
      <c r="T193" s="23"/>
    </row>
    <row r="194" spans="1:20" ht="26.25" customHeight="1" x14ac:dyDescent="0.2">
      <c r="A194" s="23"/>
      <c r="B194" s="23"/>
      <c r="C194" s="23"/>
      <c r="D194" s="23"/>
      <c r="E194" s="23"/>
      <c r="F194" s="23"/>
      <c r="G194" s="23"/>
      <c r="H194" s="23"/>
      <c r="I194" s="23"/>
      <c r="J194" s="23"/>
      <c r="K194" s="23"/>
      <c r="L194" s="23"/>
      <c r="M194" s="23"/>
      <c r="N194" s="23"/>
      <c r="O194" s="23"/>
      <c r="P194" s="23"/>
      <c r="Q194" s="23"/>
      <c r="R194" s="23"/>
      <c r="S194" s="23"/>
      <c r="T194" s="23"/>
    </row>
    <row r="195" spans="1:20" ht="26.25" customHeight="1" x14ac:dyDescent="0.2">
      <c r="A195" s="23"/>
      <c r="B195" s="23"/>
      <c r="C195" s="23"/>
      <c r="D195" s="23"/>
      <c r="E195" s="23"/>
      <c r="F195" s="23"/>
      <c r="G195" s="23"/>
      <c r="H195" s="23"/>
      <c r="I195" s="23"/>
      <c r="J195" s="23"/>
      <c r="K195" s="23"/>
      <c r="L195" s="23"/>
      <c r="M195" s="23"/>
      <c r="N195" s="23"/>
      <c r="O195" s="23"/>
      <c r="P195" s="23"/>
      <c r="Q195" s="23"/>
      <c r="R195" s="23"/>
      <c r="S195" s="23"/>
      <c r="T195" s="23"/>
    </row>
    <row r="196" spans="1:20" ht="26.25" customHeight="1" x14ac:dyDescent="0.2">
      <c r="A196" s="23"/>
      <c r="B196" s="23"/>
      <c r="C196" s="23"/>
      <c r="D196" s="23"/>
      <c r="E196" s="23"/>
      <c r="F196" s="23"/>
      <c r="G196" s="23"/>
      <c r="H196" s="23"/>
      <c r="I196" s="23"/>
      <c r="J196" s="23"/>
      <c r="K196" s="23"/>
      <c r="L196" s="23"/>
      <c r="M196" s="23"/>
      <c r="N196" s="23"/>
      <c r="O196" s="23"/>
      <c r="P196" s="23"/>
      <c r="Q196" s="23"/>
      <c r="R196" s="23"/>
      <c r="S196" s="23"/>
      <c r="T196" s="23"/>
    </row>
    <row r="197" spans="1:20" ht="26.25" customHeight="1" x14ac:dyDescent="0.2">
      <c r="A197" s="23"/>
      <c r="B197" s="23"/>
      <c r="C197" s="23"/>
      <c r="D197" s="23"/>
      <c r="E197" s="23"/>
      <c r="F197" s="23"/>
      <c r="G197" s="23"/>
      <c r="H197" s="23"/>
      <c r="I197" s="23"/>
      <c r="J197" s="23"/>
      <c r="K197" s="23"/>
      <c r="L197" s="23"/>
      <c r="M197" s="23"/>
      <c r="N197" s="23"/>
      <c r="O197" s="23"/>
      <c r="P197" s="23"/>
      <c r="Q197" s="23"/>
      <c r="R197" s="23"/>
      <c r="S197" s="23"/>
      <c r="T197" s="23"/>
    </row>
    <row r="198" spans="1:20" ht="26.25" customHeight="1" x14ac:dyDescent="0.2">
      <c r="A198" s="23"/>
      <c r="B198" s="23"/>
      <c r="C198" s="23"/>
      <c r="D198" s="23"/>
      <c r="E198" s="23"/>
      <c r="F198" s="23"/>
      <c r="G198" s="23"/>
      <c r="H198" s="23"/>
      <c r="I198" s="23"/>
      <c r="J198" s="23"/>
      <c r="K198" s="23"/>
      <c r="L198" s="23"/>
      <c r="M198" s="23"/>
      <c r="N198" s="23"/>
      <c r="O198" s="23"/>
      <c r="P198" s="23"/>
      <c r="Q198" s="23"/>
      <c r="R198" s="23"/>
      <c r="S198" s="23"/>
      <c r="T198" s="23"/>
    </row>
    <row r="199" spans="1:20" ht="26.25" customHeight="1" x14ac:dyDescent="0.2">
      <c r="A199" s="23"/>
      <c r="B199" s="23"/>
      <c r="C199" s="23"/>
      <c r="D199" s="23"/>
      <c r="E199" s="23"/>
      <c r="F199" s="23"/>
      <c r="G199" s="23"/>
      <c r="H199" s="23"/>
      <c r="I199" s="23"/>
      <c r="J199" s="23"/>
      <c r="K199" s="23"/>
      <c r="L199" s="23"/>
      <c r="M199" s="23"/>
      <c r="N199" s="23"/>
      <c r="O199" s="23"/>
      <c r="P199" s="23"/>
      <c r="Q199" s="23"/>
      <c r="R199" s="23"/>
      <c r="S199" s="23"/>
      <c r="T199" s="23"/>
    </row>
    <row r="200" spans="1:20" ht="26.25" customHeight="1" x14ac:dyDescent="0.2">
      <c r="A200" s="23"/>
      <c r="B200" s="23"/>
      <c r="C200" s="23"/>
      <c r="D200" s="23"/>
      <c r="E200" s="23"/>
      <c r="F200" s="23"/>
      <c r="G200" s="23"/>
      <c r="H200" s="23"/>
      <c r="I200" s="23"/>
      <c r="J200" s="23"/>
      <c r="K200" s="23"/>
      <c r="L200" s="23"/>
      <c r="M200" s="23"/>
      <c r="N200" s="23"/>
      <c r="O200" s="23"/>
      <c r="P200" s="23"/>
      <c r="Q200" s="23"/>
      <c r="R200" s="23"/>
      <c r="S200" s="23"/>
      <c r="T200" s="23"/>
    </row>
    <row r="201" spans="1:20" ht="26.25" customHeight="1" x14ac:dyDescent="0.2">
      <c r="A201" s="23"/>
      <c r="B201" s="23"/>
      <c r="C201" s="23"/>
      <c r="D201" s="23"/>
      <c r="E201" s="23"/>
      <c r="F201" s="23"/>
      <c r="G201" s="23"/>
      <c r="H201" s="23"/>
      <c r="I201" s="23"/>
      <c r="J201" s="23"/>
      <c r="K201" s="23"/>
      <c r="L201" s="23"/>
      <c r="M201" s="23"/>
      <c r="N201" s="23"/>
      <c r="O201" s="23"/>
      <c r="P201" s="23"/>
      <c r="Q201" s="23"/>
      <c r="R201" s="23"/>
      <c r="S201" s="23"/>
      <c r="T201" s="23"/>
    </row>
    <row r="202" spans="1:20" ht="26.25" customHeight="1" x14ac:dyDescent="0.2">
      <c r="A202" s="23"/>
      <c r="B202" s="23"/>
      <c r="C202" s="23"/>
      <c r="D202" s="23"/>
      <c r="E202" s="23"/>
      <c r="F202" s="23"/>
      <c r="G202" s="23"/>
      <c r="H202" s="23"/>
      <c r="I202" s="23"/>
      <c r="J202" s="23"/>
      <c r="K202" s="23"/>
      <c r="L202" s="23"/>
      <c r="M202" s="23"/>
      <c r="N202" s="23"/>
      <c r="O202" s="23"/>
      <c r="P202" s="23"/>
      <c r="Q202" s="23"/>
      <c r="R202" s="23"/>
      <c r="S202" s="23"/>
      <c r="T202" s="23"/>
    </row>
    <row r="203" spans="1:20" ht="26.25" customHeight="1" x14ac:dyDescent="0.2">
      <c r="A203" s="23"/>
      <c r="B203" s="23"/>
      <c r="C203" s="23"/>
      <c r="D203" s="23"/>
      <c r="E203" s="23"/>
      <c r="F203" s="23"/>
      <c r="G203" s="23"/>
      <c r="H203" s="23"/>
      <c r="I203" s="23"/>
      <c r="J203" s="23"/>
      <c r="K203" s="23"/>
      <c r="L203" s="23"/>
      <c r="M203" s="23"/>
      <c r="N203" s="23"/>
      <c r="O203" s="23"/>
      <c r="P203" s="23"/>
      <c r="Q203" s="23"/>
      <c r="R203" s="23"/>
      <c r="S203" s="23"/>
      <c r="T203" s="23"/>
    </row>
    <row r="204" spans="1:20" ht="26.25" customHeight="1" x14ac:dyDescent="0.2">
      <c r="A204" s="23"/>
      <c r="B204" s="23"/>
      <c r="C204" s="23"/>
      <c r="D204" s="23"/>
      <c r="E204" s="23"/>
      <c r="F204" s="23"/>
      <c r="G204" s="23"/>
      <c r="H204" s="23"/>
      <c r="I204" s="23"/>
      <c r="J204" s="23"/>
      <c r="K204" s="23"/>
      <c r="L204" s="23"/>
      <c r="M204" s="23"/>
      <c r="N204" s="23"/>
      <c r="O204" s="23"/>
      <c r="P204" s="23"/>
      <c r="Q204" s="23"/>
      <c r="R204" s="23"/>
      <c r="S204" s="23"/>
      <c r="T204" s="23"/>
    </row>
    <row r="205" spans="1:20" ht="26.25" customHeight="1" x14ac:dyDescent="0.2">
      <c r="A205" s="23"/>
      <c r="B205" s="23"/>
      <c r="C205" s="23"/>
      <c r="D205" s="23"/>
      <c r="E205" s="23"/>
      <c r="F205" s="23"/>
      <c r="G205" s="23"/>
      <c r="H205" s="23"/>
      <c r="I205" s="23"/>
      <c r="J205" s="23"/>
      <c r="K205" s="23"/>
      <c r="L205" s="23"/>
      <c r="M205" s="23"/>
      <c r="N205" s="23"/>
      <c r="O205" s="23"/>
      <c r="P205" s="23"/>
      <c r="Q205" s="23"/>
      <c r="R205" s="23"/>
      <c r="S205" s="23"/>
      <c r="T205" s="23"/>
    </row>
    <row r="206" spans="1:20" ht="26.25" customHeight="1" x14ac:dyDescent="0.2">
      <c r="A206" s="23"/>
      <c r="B206" s="23"/>
      <c r="C206" s="23"/>
      <c r="D206" s="23"/>
      <c r="E206" s="23"/>
      <c r="F206" s="23"/>
      <c r="G206" s="23"/>
      <c r="H206" s="23"/>
      <c r="I206" s="23"/>
      <c r="J206" s="23"/>
      <c r="K206" s="23"/>
      <c r="L206" s="23"/>
      <c r="M206" s="23"/>
      <c r="N206" s="23"/>
      <c r="O206" s="23"/>
      <c r="P206" s="23"/>
      <c r="Q206" s="23"/>
      <c r="R206" s="23"/>
      <c r="S206" s="23"/>
      <c r="T206" s="23"/>
    </row>
    <row r="207" spans="1:20" ht="26.25" customHeight="1" x14ac:dyDescent="0.2">
      <c r="A207" s="23"/>
      <c r="B207" s="23"/>
      <c r="C207" s="23"/>
      <c r="D207" s="23"/>
      <c r="E207" s="23"/>
      <c r="F207" s="23"/>
      <c r="G207" s="23"/>
      <c r="H207" s="23"/>
      <c r="I207" s="23"/>
      <c r="J207" s="23"/>
      <c r="K207" s="23"/>
      <c r="L207" s="23"/>
      <c r="M207" s="23"/>
      <c r="N207" s="23"/>
      <c r="O207" s="23"/>
      <c r="P207" s="23"/>
      <c r="Q207" s="23"/>
      <c r="R207" s="23"/>
      <c r="S207" s="23"/>
      <c r="T207" s="23"/>
    </row>
    <row r="208" spans="1:20" ht="26.25" customHeight="1" x14ac:dyDescent="0.2">
      <c r="A208" s="23"/>
      <c r="B208" s="23"/>
      <c r="C208" s="23"/>
      <c r="D208" s="23"/>
      <c r="E208" s="23"/>
      <c r="F208" s="23"/>
      <c r="G208" s="23"/>
      <c r="H208" s="23"/>
      <c r="I208" s="23"/>
      <c r="J208" s="23"/>
      <c r="K208" s="23"/>
      <c r="L208" s="23"/>
      <c r="M208" s="23"/>
      <c r="N208" s="23"/>
      <c r="O208" s="23"/>
      <c r="P208" s="23"/>
      <c r="Q208" s="23"/>
      <c r="R208" s="23"/>
      <c r="S208" s="23"/>
      <c r="T208" s="23"/>
    </row>
    <row r="209" spans="1:20" ht="26.25" customHeight="1" x14ac:dyDescent="0.2">
      <c r="A209" s="23"/>
      <c r="B209" s="23"/>
      <c r="C209" s="23"/>
      <c r="D209" s="23"/>
      <c r="E209" s="23"/>
      <c r="F209" s="23"/>
      <c r="G209" s="23"/>
      <c r="H209" s="23"/>
      <c r="I209" s="23"/>
      <c r="J209" s="23"/>
      <c r="K209" s="23"/>
      <c r="L209" s="23"/>
      <c r="M209" s="23"/>
      <c r="N209" s="23"/>
      <c r="O209" s="23"/>
      <c r="P209" s="23"/>
      <c r="Q209" s="23"/>
      <c r="R209" s="23"/>
      <c r="S209" s="23"/>
      <c r="T209" s="23"/>
    </row>
    <row r="210" spans="1:20" ht="26.25" customHeight="1" x14ac:dyDescent="0.2">
      <c r="A210" s="23"/>
      <c r="B210" s="23"/>
      <c r="C210" s="23"/>
      <c r="D210" s="23"/>
      <c r="E210" s="23"/>
      <c r="F210" s="23"/>
      <c r="G210" s="23"/>
      <c r="H210" s="23"/>
      <c r="I210" s="23"/>
      <c r="J210" s="23"/>
      <c r="K210" s="23"/>
      <c r="L210" s="23"/>
      <c r="M210" s="23"/>
      <c r="N210" s="23"/>
      <c r="O210" s="23"/>
      <c r="P210" s="23"/>
      <c r="Q210" s="23"/>
      <c r="R210" s="23"/>
      <c r="S210" s="23"/>
      <c r="T210" s="23"/>
    </row>
    <row r="211" spans="1:20" ht="26.25" customHeight="1" x14ac:dyDescent="0.2">
      <c r="A211" s="23"/>
      <c r="B211" s="23"/>
      <c r="C211" s="23"/>
      <c r="D211" s="23"/>
      <c r="E211" s="23"/>
      <c r="F211" s="23"/>
      <c r="G211" s="23"/>
      <c r="H211" s="23"/>
      <c r="I211" s="23"/>
      <c r="J211" s="23"/>
      <c r="K211" s="23"/>
      <c r="L211" s="23"/>
      <c r="M211" s="23"/>
      <c r="N211" s="23"/>
      <c r="O211" s="23"/>
      <c r="P211" s="23"/>
      <c r="Q211" s="23"/>
      <c r="R211" s="23"/>
      <c r="S211" s="23"/>
      <c r="T211" s="23"/>
    </row>
    <row r="212" spans="1:20" ht="26.25" customHeight="1" x14ac:dyDescent="0.2">
      <c r="A212" s="23"/>
      <c r="B212" s="23"/>
      <c r="C212" s="23"/>
      <c r="D212" s="23"/>
      <c r="E212" s="23"/>
      <c r="F212" s="23"/>
      <c r="G212" s="23"/>
      <c r="H212" s="23"/>
      <c r="I212" s="23"/>
      <c r="J212" s="23"/>
      <c r="K212" s="23"/>
      <c r="L212" s="23"/>
      <c r="M212" s="23"/>
      <c r="N212" s="23"/>
      <c r="O212" s="23"/>
      <c r="P212" s="23"/>
      <c r="Q212" s="23"/>
      <c r="R212" s="23"/>
      <c r="S212" s="23"/>
      <c r="T212" s="23"/>
    </row>
    <row r="213" spans="1:20" ht="26.25" customHeight="1" x14ac:dyDescent="0.2">
      <c r="A213" s="23"/>
      <c r="B213" s="23"/>
      <c r="C213" s="23"/>
      <c r="D213" s="23"/>
      <c r="E213" s="23"/>
      <c r="F213" s="23"/>
      <c r="G213" s="23"/>
      <c r="H213" s="23"/>
      <c r="I213" s="23"/>
      <c r="J213" s="23"/>
      <c r="K213" s="23"/>
      <c r="L213" s="23"/>
      <c r="M213" s="23"/>
      <c r="N213" s="23"/>
      <c r="O213" s="23"/>
      <c r="P213" s="23"/>
      <c r="Q213" s="23"/>
      <c r="R213" s="23"/>
      <c r="S213" s="23"/>
      <c r="T213" s="23"/>
    </row>
    <row r="214" spans="1:20" ht="26.25" customHeight="1" x14ac:dyDescent="0.2">
      <c r="A214" s="23"/>
      <c r="B214" s="23"/>
      <c r="C214" s="23"/>
      <c r="D214" s="23"/>
      <c r="E214" s="23"/>
      <c r="F214" s="23"/>
      <c r="G214" s="23"/>
      <c r="H214" s="23"/>
      <c r="I214" s="23"/>
      <c r="J214" s="23"/>
      <c r="K214" s="23"/>
      <c r="L214" s="23"/>
      <c r="M214" s="23"/>
      <c r="N214" s="23"/>
      <c r="O214" s="23"/>
      <c r="P214" s="23"/>
      <c r="Q214" s="23"/>
      <c r="R214" s="23"/>
      <c r="S214" s="23"/>
      <c r="T214" s="23"/>
    </row>
    <row r="215" spans="1:20" ht="26.25" customHeight="1" x14ac:dyDescent="0.2">
      <c r="A215" s="23"/>
      <c r="B215" s="23"/>
      <c r="C215" s="23"/>
      <c r="D215" s="23"/>
      <c r="E215" s="23"/>
      <c r="F215" s="23"/>
      <c r="G215" s="23"/>
      <c r="H215" s="23"/>
      <c r="I215" s="23"/>
      <c r="J215" s="23"/>
      <c r="K215" s="23"/>
      <c r="L215" s="23"/>
      <c r="M215" s="23"/>
      <c r="N215" s="23"/>
      <c r="O215" s="23"/>
      <c r="P215" s="23"/>
      <c r="Q215" s="23"/>
      <c r="R215" s="23"/>
      <c r="S215" s="23"/>
      <c r="T215" s="23"/>
    </row>
    <row r="216" spans="1:20" ht="26.25" customHeight="1" x14ac:dyDescent="0.2">
      <c r="A216" s="23"/>
      <c r="B216" s="23"/>
      <c r="C216" s="23"/>
      <c r="D216" s="23"/>
      <c r="E216" s="23"/>
      <c r="F216" s="23"/>
      <c r="G216" s="23"/>
      <c r="H216" s="23"/>
      <c r="I216" s="23"/>
      <c r="J216" s="23"/>
      <c r="K216" s="23"/>
      <c r="L216" s="23"/>
      <c r="M216" s="23"/>
      <c r="N216" s="23"/>
      <c r="O216" s="23"/>
      <c r="P216" s="23"/>
      <c r="Q216" s="23"/>
      <c r="R216" s="23"/>
      <c r="S216" s="23"/>
      <c r="T216" s="23"/>
    </row>
    <row r="217" spans="1:20" ht="26.25" customHeight="1" x14ac:dyDescent="0.2">
      <c r="A217" s="23"/>
      <c r="B217" s="23"/>
      <c r="C217" s="23"/>
      <c r="D217" s="23"/>
      <c r="E217" s="23"/>
      <c r="F217" s="23"/>
      <c r="G217" s="23"/>
      <c r="H217" s="23"/>
      <c r="I217" s="23"/>
      <c r="J217" s="23"/>
      <c r="K217" s="23"/>
      <c r="L217" s="23"/>
      <c r="M217" s="23"/>
      <c r="N217" s="23"/>
      <c r="O217" s="23"/>
      <c r="P217" s="23"/>
      <c r="Q217" s="23"/>
      <c r="R217" s="23"/>
      <c r="S217" s="23"/>
      <c r="T217" s="23"/>
    </row>
    <row r="218" spans="1:20" ht="26.25" customHeight="1" x14ac:dyDescent="0.2">
      <c r="A218" s="23"/>
      <c r="B218" s="23"/>
      <c r="C218" s="23"/>
      <c r="D218" s="23"/>
      <c r="E218" s="23"/>
      <c r="F218" s="23"/>
      <c r="G218" s="23"/>
      <c r="H218" s="23"/>
      <c r="I218" s="23"/>
      <c r="J218" s="23"/>
      <c r="K218" s="23"/>
      <c r="L218" s="23"/>
      <c r="M218" s="23"/>
      <c r="N218" s="23"/>
      <c r="O218" s="23"/>
      <c r="P218" s="23"/>
      <c r="Q218" s="23"/>
      <c r="R218" s="23"/>
      <c r="S218" s="23"/>
      <c r="T218" s="23"/>
    </row>
    <row r="219" spans="1:20" ht="26.25" customHeight="1" x14ac:dyDescent="0.2">
      <c r="A219" s="23"/>
      <c r="B219" s="23"/>
      <c r="C219" s="23"/>
      <c r="D219" s="23"/>
      <c r="E219" s="23"/>
      <c r="F219" s="23"/>
      <c r="G219" s="23"/>
      <c r="H219" s="23"/>
      <c r="I219" s="23"/>
      <c r="J219" s="23"/>
      <c r="K219" s="23"/>
      <c r="L219" s="23"/>
      <c r="M219" s="23"/>
      <c r="N219" s="23"/>
      <c r="O219" s="23"/>
      <c r="P219" s="23"/>
      <c r="Q219" s="23"/>
      <c r="R219" s="23"/>
      <c r="S219" s="23"/>
      <c r="T219" s="23"/>
    </row>
    <row r="220" spans="1:20" ht="26.25" customHeight="1" x14ac:dyDescent="0.2">
      <c r="A220" s="23"/>
      <c r="B220" s="23"/>
      <c r="C220" s="23"/>
      <c r="D220" s="23"/>
      <c r="E220" s="23"/>
      <c r="F220" s="23"/>
      <c r="G220" s="23"/>
      <c r="H220" s="23"/>
      <c r="I220" s="23"/>
      <c r="J220" s="23"/>
      <c r="K220" s="23"/>
      <c r="L220" s="23"/>
      <c r="M220" s="23"/>
      <c r="N220" s="23"/>
      <c r="O220" s="23"/>
      <c r="P220" s="23"/>
      <c r="Q220" s="23"/>
      <c r="R220" s="23"/>
      <c r="S220" s="23"/>
      <c r="T220" s="23"/>
    </row>
    <row r="221" spans="1:20" ht="26.25" customHeight="1" x14ac:dyDescent="0.2">
      <c r="A221" s="23"/>
      <c r="B221" s="23"/>
      <c r="C221" s="23"/>
      <c r="D221" s="23"/>
      <c r="E221" s="23"/>
      <c r="F221" s="23"/>
      <c r="G221" s="23"/>
      <c r="H221" s="23"/>
      <c r="I221" s="23"/>
      <c r="J221" s="23"/>
      <c r="K221" s="23"/>
      <c r="L221" s="23"/>
      <c r="M221" s="23"/>
      <c r="N221" s="23"/>
      <c r="O221" s="23"/>
      <c r="P221" s="23"/>
      <c r="Q221" s="23"/>
      <c r="R221" s="23"/>
      <c r="S221" s="23"/>
      <c r="T221" s="23"/>
    </row>
    <row r="222" spans="1:20" ht="26.25" customHeight="1" x14ac:dyDescent="0.2">
      <c r="A222" s="23"/>
      <c r="B222" s="23"/>
      <c r="C222" s="23"/>
      <c r="D222" s="23"/>
      <c r="E222" s="23"/>
      <c r="F222" s="23"/>
      <c r="G222" s="23"/>
      <c r="H222" s="23"/>
      <c r="I222" s="23"/>
      <c r="J222" s="23"/>
      <c r="K222" s="23"/>
      <c r="L222" s="23"/>
      <c r="M222" s="23"/>
      <c r="N222" s="23"/>
      <c r="O222" s="23"/>
      <c r="P222" s="23"/>
      <c r="Q222" s="23"/>
      <c r="R222" s="23"/>
      <c r="S222" s="23"/>
      <c r="T222" s="23"/>
    </row>
    <row r="223" spans="1:20" ht="26.25" customHeight="1" x14ac:dyDescent="0.2">
      <c r="A223" s="23"/>
      <c r="B223" s="23"/>
      <c r="C223" s="23"/>
      <c r="D223" s="23"/>
      <c r="E223" s="23"/>
      <c r="F223" s="23"/>
      <c r="G223" s="23"/>
      <c r="H223" s="23"/>
      <c r="I223" s="23"/>
      <c r="J223" s="23"/>
      <c r="K223" s="23"/>
      <c r="L223" s="23"/>
      <c r="M223" s="23"/>
      <c r="N223" s="23"/>
      <c r="O223" s="23"/>
      <c r="P223" s="23"/>
      <c r="Q223" s="23"/>
      <c r="R223" s="23"/>
      <c r="S223" s="23"/>
      <c r="T223" s="23"/>
    </row>
    <row r="224" spans="1:20" ht="26.25" customHeight="1" x14ac:dyDescent="0.2">
      <c r="A224" s="23"/>
      <c r="B224" s="23"/>
      <c r="C224" s="23"/>
      <c r="D224" s="23"/>
      <c r="E224" s="23"/>
      <c r="F224" s="23"/>
      <c r="G224" s="23"/>
      <c r="H224" s="23"/>
      <c r="I224" s="23"/>
      <c r="J224" s="23"/>
      <c r="K224" s="23"/>
      <c r="L224" s="23"/>
      <c r="M224" s="23"/>
      <c r="N224" s="23"/>
      <c r="O224" s="23"/>
      <c r="P224" s="23"/>
      <c r="Q224" s="23"/>
      <c r="R224" s="23"/>
      <c r="S224" s="23"/>
      <c r="T224" s="23"/>
    </row>
    <row r="225" spans="1:20" ht="26.25" customHeight="1" x14ac:dyDescent="0.2">
      <c r="A225" s="23"/>
      <c r="B225" s="23"/>
      <c r="C225" s="23"/>
      <c r="D225" s="23"/>
      <c r="E225" s="23"/>
      <c r="F225" s="23"/>
      <c r="G225" s="23"/>
      <c r="H225" s="23"/>
      <c r="I225" s="23"/>
      <c r="J225" s="23"/>
      <c r="K225" s="23"/>
      <c r="L225" s="23"/>
      <c r="M225" s="23"/>
      <c r="N225" s="23"/>
      <c r="O225" s="23"/>
      <c r="P225" s="23"/>
      <c r="Q225" s="23"/>
      <c r="R225" s="23"/>
      <c r="S225" s="23"/>
      <c r="T225" s="23"/>
    </row>
    <row r="226" spans="1:20" ht="26.25" customHeight="1" x14ac:dyDescent="0.2">
      <c r="A226" s="23"/>
      <c r="B226" s="23"/>
      <c r="C226" s="23"/>
      <c r="D226" s="23"/>
      <c r="E226" s="23"/>
      <c r="F226" s="23"/>
      <c r="G226" s="23"/>
      <c r="H226" s="23"/>
      <c r="I226" s="23"/>
      <c r="J226" s="23"/>
      <c r="K226" s="23"/>
      <c r="L226" s="23"/>
      <c r="M226" s="23"/>
      <c r="N226" s="23"/>
      <c r="O226" s="23"/>
      <c r="P226" s="23"/>
      <c r="Q226" s="23"/>
      <c r="R226" s="23"/>
      <c r="S226" s="23"/>
      <c r="T226" s="23"/>
    </row>
    <row r="227" spans="1:20" ht="26.25" customHeight="1" x14ac:dyDescent="0.2">
      <c r="A227" s="23"/>
      <c r="B227" s="23"/>
      <c r="C227" s="23"/>
      <c r="D227" s="23"/>
      <c r="E227" s="23"/>
      <c r="F227" s="23"/>
      <c r="G227" s="23"/>
      <c r="H227" s="23"/>
      <c r="I227" s="23"/>
      <c r="J227" s="23"/>
      <c r="K227" s="23"/>
      <c r="L227" s="23"/>
      <c r="M227" s="23"/>
      <c r="N227" s="23"/>
      <c r="O227" s="23"/>
      <c r="P227" s="23"/>
      <c r="Q227" s="23"/>
      <c r="R227" s="23"/>
      <c r="S227" s="23"/>
      <c r="T227" s="23"/>
    </row>
    <row r="228" spans="1:20" ht="26.25" customHeight="1" x14ac:dyDescent="0.2">
      <c r="A228" s="23"/>
      <c r="B228" s="23"/>
      <c r="C228" s="23"/>
      <c r="D228" s="23"/>
      <c r="E228" s="23"/>
      <c r="F228" s="23"/>
      <c r="G228" s="23"/>
      <c r="H228" s="23"/>
      <c r="I228" s="23"/>
      <c r="J228" s="23"/>
      <c r="K228" s="23"/>
      <c r="L228" s="23"/>
      <c r="M228" s="23"/>
      <c r="N228" s="23"/>
      <c r="O228" s="23"/>
      <c r="P228" s="23"/>
      <c r="Q228" s="23"/>
      <c r="R228" s="23"/>
      <c r="S228" s="23"/>
      <c r="T228" s="23"/>
    </row>
    <row r="229" spans="1:20" ht="26.25" customHeight="1" x14ac:dyDescent="0.2">
      <c r="A229" s="23"/>
      <c r="B229" s="23"/>
      <c r="C229" s="23"/>
      <c r="D229" s="23"/>
      <c r="E229" s="23"/>
      <c r="F229" s="23"/>
      <c r="G229" s="23"/>
      <c r="H229" s="23"/>
      <c r="I229" s="23"/>
      <c r="J229" s="23"/>
      <c r="K229" s="23"/>
      <c r="L229" s="23"/>
      <c r="M229" s="23"/>
      <c r="N229" s="23"/>
      <c r="O229" s="23"/>
      <c r="P229" s="23"/>
      <c r="Q229" s="23"/>
      <c r="R229" s="23"/>
      <c r="S229" s="23"/>
      <c r="T229" s="23"/>
    </row>
    <row r="230" spans="1:20" ht="26.25" customHeight="1" x14ac:dyDescent="0.2">
      <c r="A230" s="23"/>
      <c r="B230" s="23"/>
      <c r="C230" s="23"/>
      <c r="D230" s="23"/>
      <c r="E230" s="23"/>
      <c r="F230" s="23"/>
      <c r="G230" s="23"/>
      <c r="H230" s="23"/>
      <c r="I230" s="23"/>
      <c r="J230" s="23"/>
      <c r="K230" s="23"/>
      <c r="L230" s="23"/>
      <c r="M230" s="23"/>
      <c r="N230" s="23"/>
      <c r="O230" s="23"/>
      <c r="P230" s="23"/>
      <c r="Q230" s="23"/>
      <c r="R230" s="23"/>
      <c r="S230" s="23"/>
      <c r="T230" s="23"/>
    </row>
    <row r="231" spans="1:20" ht="26.25" customHeight="1" x14ac:dyDescent="0.2">
      <c r="A231" s="23"/>
      <c r="B231" s="23"/>
      <c r="C231" s="23"/>
      <c r="D231" s="23"/>
      <c r="E231" s="23"/>
      <c r="F231" s="23"/>
      <c r="G231" s="23"/>
      <c r="H231" s="23"/>
      <c r="I231" s="23"/>
      <c r="J231" s="23"/>
      <c r="K231" s="23"/>
      <c r="L231" s="23"/>
      <c r="M231" s="23"/>
      <c r="N231" s="23"/>
      <c r="O231" s="23"/>
      <c r="P231" s="23"/>
      <c r="Q231" s="23"/>
      <c r="R231" s="23"/>
      <c r="S231" s="23"/>
      <c r="T231" s="23"/>
    </row>
    <row r="232" spans="1:20" ht="26.25" customHeight="1" x14ac:dyDescent="0.2">
      <c r="A232" s="23"/>
      <c r="B232" s="23"/>
      <c r="C232" s="23"/>
      <c r="D232" s="23"/>
      <c r="E232" s="23"/>
      <c r="F232" s="23"/>
      <c r="G232" s="23"/>
      <c r="H232" s="23"/>
      <c r="I232" s="23"/>
      <c r="J232" s="23"/>
      <c r="K232" s="23"/>
      <c r="L232" s="23"/>
      <c r="M232" s="23"/>
      <c r="N232" s="23"/>
      <c r="O232" s="23"/>
      <c r="P232" s="23"/>
      <c r="Q232" s="23"/>
      <c r="R232" s="23"/>
      <c r="S232" s="23"/>
      <c r="T232" s="23"/>
    </row>
    <row r="233" spans="1:20" ht="26.25" customHeight="1" x14ac:dyDescent="0.2">
      <c r="A233" s="23"/>
      <c r="B233" s="23"/>
      <c r="C233" s="23"/>
      <c r="D233" s="23"/>
      <c r="E233" s="23"/>
      <c r="F233" s="23"/>
      <c r="G233" s="23"/>
      <c r="H233" s="23"/>
      <c r="I233" s="23"/>
      <c r="J233" s="23"/>
      <c r="K233" s="23"/>
      <c r="L233" s="23"/>
      <c r="M233" s="23"/>
      <c r="N233" s="23"/>
      <c r="O233" s="23"/>
      <c r="P233" s="23"/>
      <c r="Q233" s="23"/>
      <c r="R233" s="23"/>
      <c r="S233" s="23"/>
      <c r="T233" s="23"/>
    </row>
    <row r="234" spans="1:20" ht="26.25" customHeight="1" x14ac:dyDescent="0.2">
      <c r="A234" s="23"/>
      <c r="B234" s="23"/>
      <c r="C234" s="23"/>
      <c r="D234" s="23"/>
      <c r="E234" s="23"/>
      <c r="F234" s="23"/>
      <c r="G234" s="23"/>
      <c r="H234" s="23"/>
      <c r="I234" s="23"/>
      <c r="J234" s="23"/>
      <c r="K234" s="23"/>
      <c r="L234" s="23"/>
      <c r="M234" s="23"/>
      <c r="N234" s="23"/>
      <c r="O234" s="23"/>
      <c r="P234" s="23"/>
      <c r="Q234" s="23"/>
      <c r="R234" s="23"/>
      <c r="S234" s="23"/>
      <c r="T234" s="23"/>
    </row>
    <row r="235" spans="1:20" ht="26.25" customHeight="1" x14ac:dyDescent="0.2">
      <c r="A235" s="23"/>
      <c r="B235" s="23"/>
      <c r="C235" s="23"/>
      <c r="D235" s="23"/>
      <c r="E235" s="23"/>
      <c r="F235" s="23"/>
      <c r="G235" s="23"/>
      <c r="H235" s="23"/>
      <c r="I235" s="23"/>
      <c r="J235" s="23"/>
      <c r="K235" s="23"/>
      <c r="L235" s="23"/>
      <c r="M235" s="23"/>
      <c r="N235" s="23"/>
      <c r="O235" s="23"/>
      <c r="P235" s="23"/>
      <c r="Q235" s="23"/>
      <c r="R235" s="23"/>
      <c r="S235" s="23"/>
      <c r="T235" s="23"/>
    </row>
    <row r="236" spans="1:20" ht="26.25" customHeight="1" x14ac:dyDescent="0.2">
      <c r="A236" s="23"/>
      <c r="B236" s="23"/>
      <c r="C236" s="23"/>
      <c r="D236" s="23"/>
      <c r="E236" s="23"/>
      <c r="F236" s="23"/>
      <c r="G236" s="23"/>
      <c r="H236" s="23"/>
      <c r="I236" s="23"/>
      <c r="J236" s="23"/>
      <c r="K236" s="23"/>
      <c r="L236" s="23"/>
      <c r="M236" s="23"/>
      <c r="N236" s="23"/>
      <c r="O236" s="23"/>
      <c r="P236" s="23"/>
      <c r="Q236" s="23"/>
      <c r="R236" s="23"/>
      <c r="S236" s="23"/>
      <c r="T236" s="23"/>
    </row>
    <row r="237" spans="1:20" ht="26.25" customHeight="1" x14ac:dyDescent="0.2">
      <c r="A237" s="23"/>
      <c r="B237" s="23"/>
      <c r="C237" s="23"/>
      <c r="D237" s="23"/>
      <c r="E237" s="23"/>
      <c r="F237" s="23"/>
      <c r="G237" s="23"/>
      <c r="H237" s="23"/>
      <c r="I237" s="23"/>
      <c r="J237" s="23"/>
      <c r="K237" s="23"/>
      <c r="L237" s="23"/>
      <c r="M237" s="23"/>
      <c r="N237" s="23"/>
      <c r="O237" s="23"/>
      <c r="P237" s="23"/>
      <c r="Q237" s="23"/>
      <c r="R237" s="23"/>
      <c r="S237" s="23"/>
      <c r="T237" s="23"/>
    </row>
    <row r="238" spans="1:20" ht="26.25" customHeight="1" x14ac:dyDescent="0.2">
      <c r="A238" s="23"/>
      <c r="B238" s="23"/>
      <c r="C238" s="23"/>
      <c r="D238" s="23"/>
      <c r="E238" s="23"/>
      <c r="F238" s="23"/>
      <c r="G238" s="23"/>
      <c r="H238" s="23"/>
      <c r="I238" s="23"/>
      <c r="J238" s="23"/>
      <c r="K238" s="23"/>
      <c r="L238" s="23"/>
      <c r="M238" s="23"/>
      <c r="N238" s="23"/>
      <c r="O238" s="23"/>
      <c r="P238" s="23"/>
      <c r="Q238" s="23"/>
      <c r="R238" s="23"/>
      <c r="S238" s="23"/>
      <c r="T238" s="23"/>
    </row>
    <row r="239" spans="1:20" ht="26.25" customHeight="1" x14ac:dyDescent="0.2">
      <c r="A239" s="23"/>
      <c r="B239" s="23"/>
      <c r="C239" s="23"/>
      <c r="D239" s="23"/>
      <c r="E239" s="23"/>
      <c r="F239" s="23"/>
      <c r="G239" s="23"/>
      <c r="H239" s="23"/>
      <c r="I239" s="23"/>
      <c r="J239" s="23"/>
      <c r="K239" s="23"/>
      <c r="L239" s="23"/>
      <c r="M239" s="23"/>
      <c r="N239" s="23"/>
      <c r="O239" s="23"/>
      <c r="P239" s="23"/>
      <c r="Q239" s="23"/>
      <c r="R239" s="23"/>
      <c r="S239" s="23"/>
      <c r="T239" s="23"/>
    </row>
    <row r="240" spans="1:20" ht="26.25" customHeight="1" x14ac:dyDescent="0.2">
      <c r="A240" s="23"/>
      <c r="B240" s="23"/>
      <c r="C240" s="23"/>
      <c r="D240" s="23"/>
      <c r="E240" s="23"/>
      <c r="F240" s="23"/>
      <c r="G240" s="23"/>
      <c r="H240" s="23"/>
      <c r="I240" s="23"/>
      <c r="J240" s="23"/>
      <c r="K240" s="23"/>
      <c r="L240" s="23"/>
      <c r="M240" s="23"/>
      <c r="N240" s="23"/>
      <c r="O240" s="23"/>
      <c r="P240" s="23"/>
      <c r="Q240" s="23"/>
      <c r="R240" s="23"/>
      <c r="S240" s="23"/>
      <c r="T240" s="23"/>
    </row>
    <row r="241" spans="1:20" ht="26.25" customHeight="1" x14ac:dyDescent="0.2">
      <c r="A241" s="23"/>
      <c r="B241" s="23"/>
      <c r="C241" s="23"/>
      <c r="D241" s="23"/>
      <c r="E241" s="23"/>
      <c r="F241" s="23"/>
      <c r="G241" s="23"/>
      <c r="H241" s="23"/>
      <c r="I241" s="23"/>
      <c r="J241" s="23"/>
      <c r="K241" s="23"/>
      <c r="L241" s="23"/>
      <c r="M241" s="23"/>
      <c r="N241" s="23"/>
      <c r="O241" s="23"/>
      <c r="P241" s="23"/>
      <c r="Q241" s="23"/>
      <c r="R241" s="23"/>
      <c r="S241" s="23"/>
      <c r="T241" s="23"/>
    </row>
    <row r="242" spans="1:20" ht="26.25" customHeight="1" x14ac:dyDescent="0.2">
      <c r="A242" s="23"/>
      <c r="B242" s="23"/>
      <c r="C242" s="23"/>
      <c r="D242" s="23"/>
      <c r="E242" s="23"/>
      <c r="F242" s="23"/>
      <c r="G242" s="23"/>
      <c r="H242" s="23"/>
      <c r="I242" s="23"/>
      <c r="J242" s="23"/>
      <c r="K242" s="23"/>
      <c r="L242" s="23"/>
      <c r="M242" s="23"/>
      <c r="N242" s="23"/>
      <c r="O242" s="23"/>
      <c r="P242" s="23"/>
      <c r="Q242" s="23"/>
      <c r="R242" s="23"/>
      <c r="S242" s="23"/>
      <c r="T242" s="23"/>
    </row>
    <row r="243" spans="1:20" ht="26.25" customHeight="1" x14ac:dyDescent="0.2">
      <c r="A243" s="23"/>
      <c r="B243" s="23"/>
      <c r="C243" s="23"/>
      <c r="D243" s="23"/>
      <c r="E243" s="23"/>
      <c r="F243" s="23"/>
      <c r="G243" s="23"/>
      <c r="H243" s="23"/>
      <c r="I243" s="23"/>
      <c r="J243" s="23"/>
      <c r="K243" s="23"/>
      <c r="L243" s="23"/>
      <c r="M243" s="23"/>
      <c r="N243" s="23"/>
      <c r="O243" s="23"/>
      <c r="P243" s="23"/>
      <c r="Q243" s="23"/>
      <c r="R243" s="23"/>
      <c r="S243" s="23"/>
      <c r="T243" s="23"/>
    </row>
    <row r="244" spans="1:20" ht="26.25" customHeight="1" x14ac:dyDescent="0.2">
      <c r="A244" s="23"/>
      <c r="B244" s="23"/>
      <c r="C244" s="23"/>
      <c r="D244" s="23"/>
      <c r="E244" s="23"/>
      <c r="F244" s="23"/>
      <c r="G244" s="23"/>
      <c r="H244" s="23"/>
      <c r="I244" s="23"/>
      <c r="J244" s="23"/>
      <c r="K244" s="23"/>
      <c r="L244" s="23"/>
      <c r="M244" s="23"/>
      <c r="N244" s="23"/>
      <c r="O244" s="23"/>
      <c r="P244" s="23"/>
      <c r="Q244" s="23"/>
      <c r="R244" s="23"/>
      <c r="S244" s="23"/>
      <c r="T244" s="23"/>
    </row>
    <row r="245" spans="1:20" ht="26.25" customHeight="1" x14ac:dyDescent="0.2">
      <c r="A245" s="23"/>
      <c r="B245" s="23"/>
      <c r="C245" s="23"/>
      <c r="D245" s="23"/>
      <c r="E245" s="23"/>
      <c r="F245" s="23"/>
      <c r="G245" s="23"/>
      <c r="H245" s="23"/>
      <c r="I245" s="23"/>
      <c r="J245" s="23"/>
      <c r="K245" s="23"/>
      <c r="L245" s="23"/>
      <c r="M245" s="23"/>
      <c r="N245" s="23"/>
      <c r="O245" s="23"/>
      <c r="P245" s="23"/>
      <c r="Q245" s="23"/>
      <c r="R245" s="23"/>
      <c r="S245" s="23"/>
      <c r="T245" s="23"/>
    </row>
    <row r="246" spans="1:20" ht="26.25" customHeight="1" x14ac:dyDescent="0.2">
      <c r="A246" s="23"/>
      <c r="B246" s="23"/>
      <c r="C246" s="23"/>
      <c r="D246" s="23"/>
      <c r="E246" s="23"/>
      <c r="F246" s="23"/>
      <c r="G246" s="23"/>
      <c r="H246" s="23"/>
      <c r="I246" s="23"/>
      <c r="J246" s="23"/>
      <c r="K246" s="23"/>
      <c r="L246" s="23"/>
      <c r="M246" s="23"/>
      <c r="N246" s="23"/>
      <c r="O246" s="23"/>
      <c r="P246" s="23"/>
      <c r="Q246" s="23"/>
      <c r="R246" s="23"/>
      <c r="S246" s="23"/>
      <c r="T246" s="23"/>
    </row>
    <row r="247" spans="1:20" ht="26.25" customHeight="1" x14ac:dyDescent="0.2">
      <c r="A247" s="23"/>
      <c r="B247" s="23"/>
      <c r="C247" s="23"/>
      <c r="D247" s="23"/>
      <c r="E247" s="23"/>
      <c r="F247" s="23"/>
      <c r="G247" s="23"/>
      <c r="H247" s="23"/>
      <c r="I247" s="23"/>
      <c r="J247" s="23"/>
      <c r="K247" s="23"/>
      <c r="L247" s="23"/>
      <c r="M247" s="23"/>
      <c r="N247" s="23"/>
      <c r="O247" s="23"/>
      <c r="P247" s="23"/>
      <c r="Q247" s="23"/>
      <c r="R247" s="23"/>
      <c r="S247" s="23"/>
      <c r="T247" s="23"/>
    </row>
    <row r="248" spans="1:20" ht="26.25" customHeight="1" x14ac:dyDescent="0.2">
      <c r="A248" s="23"/>
      <c r="B248" s="23"/>
      <c r="C248" s="23"/>
      <c r="D248" s="23"/>
      <c r="E248" s="23"/>
      <c r="F248" s="23"/>
      <c r="G248" s="23"/>
      <c r="H248" s="23"/>
      <c r="I248" s="23"/>
      <c r="J248" s="23"/>
      <c r="K248" s="23"/>
      <c r="L248" s="23"/>
      <c r="M248" s="23"/>
      <c r="N248" s="23"/>
      <c r="O248" s="23"/>
      <c r="P248" s="23"/>
      <c r="Q248" s="23"/>
      <c r="R248" s="23"/>
      <c r="S248" s="23"/>
      <c r="T248" s="23"/>
    </row>
    <row r="249" spans="1:20" ht="26.25" customHeight="1" x14ac:dyDescent="0.2">
      <c r="A249" s="23"/>
      <c r="B249" s="23"/>
      <c r="C249" s="23"/>
      <c r="D249" s="23"/>
      <c r="E249" s="23"/>
      <c r="F249" s="23"/>
      <c r="G249" s="23"/>
      <c r="H249" s="23"/>
      <c r="I249" s="23"/>
      <c r="J249" s="23"/>
      <c r="K249" s="23"/>
      <c r="L249" s="23"/>
      <c r="M249" s="23"/>
      <c r="N249" s="23"/>
      <c r="O249" s="23"/>
      <c r="P249" s="23"/>
      <c r="Q249" s="23"/>
      <c r="R249" s="23"/>
      <c r="S249" s="23"/>
      <c r="T249" s="23"/>
    </row>
    <row r="250" spans="1:20" ht="26.25" customHeight="1" x14ac:dyDescent="0.2">
      <c r="A250" s="23"/>
      <c r="B250" s="23"/>
      <c r="C250" s="23"/>
      <c r="D250" s="23"/>
      <c r="E250" s="23"/>
      <c r="F250" s="23"/>
      <c r="G250" s="23"/>
      <c r="H250" s="23"/>
      <c r="I250" s="23"/>
      <c r="J250" s="23"/>
      <c r="K250" s="23"/>
      <c r="L250" s="23"/>
      <c r="M250" s="23"/>
      <c r="N250" s="23"/>
      <c r="O250" s="23"/>
      <c r="P250" s="23"/>
      <c r="Q250" s="23"/>
      <c r="R250" s="23"/>
      <c r="S250" s="23"/>
      <c r="T250" s="23"/>
    </row>
    <row r="251" spans="1:20" ht="26.25" customHeight="1" x14ac:dyDescent="0.2">
      <c r="A251" s="23"/>
      <c r="B251" s="23"/>
      <c r="C251" s="23"/>
      <c r="D251" s="23"/>
      <c r="E251" s="23"/>
      <c r="F251" s="23"/>
      <c r="G251" s="23"/>
      <c r="H251" s="23"/>
      <c r="I251" s="23"/>
      <c r="J251" s="23"/>
      <c r="K251" s="23"/>
      <c r="L251" s="23"/>
      <c r="M251" s="23"/>
      <c r="N251" s="23"/>
      <c r="O251" s="23"/>
      <c r="P251" s="23"/>
      <c r="Q251" s="23"/>
      <c r="R251" s="23"/>
      <c r="S251" s="23"/>
      <c r="T251" s="23"/>
    </row>
    <row r="252" spans="1:20" ht="26.25" customHeight="1" x14ac:dyDescent="0.2">
      <c r="A252" s="23"/>
      <c r="B252" s="23"/>
      <c r="C252" s="23"/>
      <c r="D252" s="23"/>
      <c r="E252" s="23"/>
      <c r="F252" s="23"/>
      <c r="G252" s="23"/>
      <c r="H252" s="23"/>
      <c r="I252" s="23"/>
      <c r="J252" s="23"/>
      <c r="K252" s="23"/>
      <c r="L252" s="23"/>
      <c r="M252" s="23"/>
      <c r="N252" s="23"/>
      <c r="O252" s="23"/>
      <c r="P252" s="23"/>
      <c r="Q252" s="23"/>
      <c r="R252" s="23"/>
      <c r="S252" s="23"/>
      <c r="T252" s="23"/>
    </row>
    <row r="253" spans="1:20" ht="26.25" customHeight="1" x14ac:dyDescent="0.2">
      <c r="A253" s="23"/>
      <c r="B253" s="23"/>
      <c r="C253" s="23"/>
      <c r="D253" s="23"/>
      <c r="E253" s="23"/>
      <c r="F253" s="23"/>
      <c r="G253" s="23"/>
      <c r="H253" s="23"/>
      <c r="I253" s="23"/>
      <c r="J253" s="23"/>
      <c r="K253" s="23"/>
      <c r="L253" s="23"/>
      <c r="M253" s="23"/>
      <c r="N253" s="23"/>
      <c r="O253" s="23"/>
      <c r="P253" s="23"/>
      <c r="Q253" s="23"/>
      <c r="R253" s="23"/>
      <c r="S253" s="23"/>
      <c r="T253" s="23"/>
    </row>
    <row r="254" spans="1:20" ht="26.25" customHeight="1" x14ac:dyDescent="0.2">
      <c r="A254" s="23"/>
      <c r="B254" s="23"/>
      <c r="C254" s="23"/>
      <c r="D254" s="23"/>
      <c r="E254" s="23"/>
      <c r="F254" s="23"/>
      <c r="G254" s="23"/>
      <c r="H254" s="23"/>
      <c r="I254" s="23"/>
      <c r="J254" s="23"/>
      <c r="K254" s="23"/>
      <c r="L254" s="23"/>
      <c r="M254" s="23"/>
      <c r="N254" s="23"/>
      <c r="O254" s="23"/>
      <c r="P254" s="23"/>
      <c r="Q254" s="23"/>
      <c r="R254" s="23"/>
      <c r="S254" s="23"/>
      <c r="T254" s="23"/>
    </row>
    <row r="255" spans="1:20" ht="26.25" customHeight="1" x14ac:dyDescent="0.2">
      <c r="A255" s="23"/>
      <c r="B255" s="23"/>
      <c r="C255" s="23"/>
      <c r="D255" s="23"/>
      <c r="E255" s="23"/>
      <c r="F255" s="23"/>
      <c r="G255" s="23"/>
      <c r="H255" s="23"/>
      <c r="I255" s="23"/>
      <c r="J255" s="23"/>
      <c r="K255" s="23"/>
      <c r="L255" s="23"/>
      <c r="M255" s="23"/>
      <c r="N255" s="23"/>
      <c r="O255" s="23"/>
      <c r="P255" s="23"/>
      <c r="Q255" s="23"/>
      <c r="R255" s="23"/>
      <c r="S255" s="23"/>
      <c r="T255" s="23"/>
    </row>
    <row r="256" spans="1:20" ht="26.25" customHeight="1" x14ac:dyDescent="0.2">
      <c r="A256" s="23"/>
      <c r="B256" s="23"/>
      <c r="C256" s="23"/>
      <c r="D256" s="23"/>
      <c r="E256" s="23"/>
      <c r="F256" s="23"/>
      <c r="G256" s="23"/>
      <c r="H256" s="23"/>
      <c r="I256" s="23"/>
      <c r="J256" s="23"/>
      <c r="K256" s="23"/>
      <c r="L256" s="23"/>
      <c r="M256" s="23"/>
      <c r="N256" s="23"/>
      <c r="O256" s="23"/>
      <c r="P256" s="23"/>
      <c r="Q256" s="23"/>
      <c r="R256" s="23"/>
      <c r="S256" s="23"/>
      <c r="T256" s="23"/>
    </row>
    <row r="257" spans="1:20" ht="26.25" customHeight="1" x14ac:dyDescent="0.2">
      <c r="A257" s="23"/>
      <c r="B257" s="23"/>
      <c r="C257" s="23"/>
      <c r="D257" s="23"/>
      <c r="E257" s="23"/>
      <c r="F257" s="23"/>
      <c r="G257" s="23"/>
      <c r="H257" s="23"/>
      <c r="I257" s="23"/>
      <c r="J257" s="23"/>
      <c r="K257" s="23"/>
      <c r="L257" s="23"/>
      <c r="M257" s="23"/>
      <c r="N257" s="23"/>
      <c r="O257" s="23"/>
      <c r="P257" s="23"/>
      <c r="Q257" s="23"/>
      <c r="R257" s="23"/>
      <c r="S257" s="23"/>
      <c r="T257" s="23"/>
    </row>
    <row r="258" spans="1:20" ht="26.25" customHeight="1" x14ac:dyDescent="0.2">
      <c r="A258" s="23"/>
      <c r="B258" s="23"/>
      <c r="C258" s="23"/>
      <c r="D258" s="23"/>
      <c r="E258" s="23"/>
      <c r="F258" s="23"/>
      <c r="G258" s="23"/>
      <c r="H258" s="23"/>
      <c r="I258" s="23"/>
      <c r="J258" s="23"/>
      <c r="K258" s="23"/>
      <c r="L258" s="23"/>
      <c r="M258" s="23"/>
      <c r="N258" s="23"/>
      <c r="O258" s="23"/>
      <c r="P258" s="23"/>
      <c r="Q258" s="23"/>
      <c r="R258" s="23"/>
      <c r="S258" s="23"/>
      <c r="T258" s="23"/>
    </row>
    <row r="259" spans="1:20" ht="26.25" customHeight="1" x14ac:dyDescent="0.2">
      <c r="A259" s="23"/>
      <c r="B259" s="23"/>
      <c r="C259" s="23"/>
      <c r="D259" s="23"/>
      <c r="E259" s="23"/>
      <c r="F259" s="23"/>
      <c r="G259" s="23"/>
      <c r="H259" s="23"/>
      <c r="I259" s="23"/>
      <c r="J259" s="23"/>
      <c r="K259" s="23"/>
      <c r="L259" s="23"/>
      <c r="M259" s="23"/>
      <c r="N259" s="23"/>
      <c r="O259" s="23"/>
      <c r="P259" s="23"/>
      <c r="Q259" s="23"/>
      <c r="R259" s="23"/>
      <c r="S259" s="23"/>
      <c r="T259" s="23"/>
    </row>
    <row r="260" spans="1:20" ht="26.25" customHeight="1" x14ac:dyDescent="0.2">
      <c r="A260" s="23"/>
      <c r="B260" s="23"/>
      <c r="C260" s="23"/>
      <c r="D260" s="23"/>
      <c r="E260" s="23"/>
      <c r="F260" s="23"/>
      <c r="G260" s="23"/>
      <c r="H260" s="23"/>
      <c r="I260" s="23"/>
      <c r="J260" s="23"/>
      <c r="K260" s="23"/>
      <c r="L260" s="23"/>
      <c r="M260" s="23"/>
      <c r="N260" s="23"/>
      <c r="O260" s="23"/>
      <c r="P260" s="23"/>
      <c r="Q260" s="23"/>
      <c r="R260" s="23"/>
      <c r="S260" s="23"/>
      <c r="T260" s="23"/>
    </row>
    <row r="261" spans="1:20" ht="26.25" customHeight="1" x14ac:dyDescent="0.2">
      <c r="A261" s="23"/>
      <c r="B261" s="23"/>
      <c r="C261" s="23"/>
      <c r="D261" s="23"/>
      <c r="E261" s="23"/>
      <c r="F261" s="23"/>
      <c r="G261" s="23"/>
      <c r="H261" s="23"/>
      <c r="I261" s="23"/>
      <c r="J261" s="23"/>
      <c r="K261" s="23"/>
      <c r="L261" s="23"/>
      <c r="M261" s="23"/>
      <c r="N261" s="23"/>
      <c r="O261" s="23"/>
      <c r="P261" s="23"/>
      <c r="Q261" s="23"/>
      <c r="R261" s="23"/>
      <c r="S261" s="23"/>
      <c r="T261" s="23"/>
    </row>
    <row r="262" spans="1:20" ht="26.25" customHeight="1" x14ac:dyDescent="0.2">
      <c r="A262" s="23"/>
      <c r="B262" s="23"/>
      <c r="C262" s="23"/>
      <c r="D262" s="23"/>
      <c r="E262" s="23"/>
      <c r="F262" s="23"/>
      <c r="G262" s="23"/>
      <c r="H262" s="23"/>
      <c r="I262" s="23"/>
      <c r="J262" s="23"/>
      <c r="K262" s="23"/>
      <c r="L262" s="23"/>
      <c r="M262" s="23"/>
      <c r="N262" s="23"/>
      <c r="O262" s="23"/>
      <c r="P262" s="23"/>
      <c r="Q262" s="23"/>
      <c r="R262" s="23"/>
      <c r="S262" s="23"/>
      <c r="T262" s="23"/>
    </row>
    <row r="263" spans="1:20" ht="26.25" customHeight="1" x14ac:dyDescent="0.2">
      <c r="A263" s="23"/>
      <c r="B263" s="23"/>
      <c r="C263" s="23"/>
      <c r="D263" s="23"/>
      <c r="E263" s="23"/>
      <c r="F263" s="23"/>
      <c r="G263" s="23"/>
      <c r="H263" s="23"/>
      <c r="I263" s="23"/>
      <c r="J263" s="23"/>
      <c r="K263" s="23"/>
      <c r="L263" s="23"/>
      <c r="M263" s="23"/>
      <c r="N263" s="23"/>
      <c r="O263" s="23"/>
      <c r="P263" s="23"/>
      <c r="Q263" s="23"/>
      <c r="R263" s="23"/>
      <c r="S263" s="23"/>
      <c r="T263" s="23"/>
    </row>
  </sheetData>
  <mergeCells count="12">
    <mergeCell ref="L9:N9"/>
    <mergeCell ref="T27:U27"/>
    <mergeCell ref="B1:Q1"/>
    <mergeCell ref="O4:S4"/>
    <mergeCell ref="A7:A12"/>
    <mergeCell ref="B7:E9"/>
    <mergeCell ref="F7:R7"/>
    <mergeCell ref="F8:H8"/>
    <mergeCell ref="I8:N8"/>
    <mergeCell ref="O8:Q9"/>
    <mergeCell ref="F9:H9"/>
    <mergeCell ref="I9:K9"/>
  </mergeCells>
  <phoneticPr fontId="18"/>
  <pageMargins left="0.78740157480314965" right="0" top="1.1811023622047245" bottom="0" header="0.51181102362204722" footer="0.15748031496062992"/>
  <pageSetup paperSize="9" scale="5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60"/>
  <sheetViews>
    <sheetView showZeros="0" view="pageBreakPreview" topLeftCell="A8" zoomScaleNormal="100" zoomScaleSheetLayoutView="100" workbookViewId="0">
      <selection activeCell="P17" sqref="K17:Q28"/>
    </sheetView>
  </sheetViews>
  <sheetFormatPr defaultColWidth="9" defaultRowHeight="26.25" customHeight="1" x14ac:dyDescent="0.2"/>
  <cols>
    <col min="1" max="2" width="15.6328125" style="3" customWidth="1"/>
    <col min="3" max="7" width="13.7265625" style="3" customWidth="1"/>
    <col min="8" max="8" width="6.26953125" style="7" customWidth="1"/>
    <col min="9" max="9" width="15.6328125" style="7" customWidth="1"/>
    <col min="10" max="10" width="13.7265625" style="7" customWidth="1"/>
    <col min="11" max="16384" width="9" style="7"/>
  </cols>
  <sheetData>
    <row r="1" spans="1:10" ht="18.75" customHeight="1" x14ac:dyDescent="0.2">
      <c r="A1" s="48" t="s">
        <v>81</v>
      </c>
      <c r="B1" s="1"/>
      <c r="D1" s="4"/>
      <c r="E1" s="49"/>
      <c r="J1" s="47" t="s">
        <v>86</v>
      </c>
    </row>
    <row r="2" spans="1:10" ht="18.75" customHeight="1" x14ac:dyDescent="0.2">
      <c r="A2" s="48"/>
      <c r="B2" s="1"/>
      <c r="D2" s="4"/>
      <c r="E2" s="49"/>
      <c r="F2" s="1"/>
      <c r="J2" s="176" t="s">
        <v>87</v>
      </c>
    </row>
    <row r="3" spans="1:10" ht="18.75" customHeight="1" x14ac:dyDescent="0.2">
      <c r="A3" s="23" t="s">
        <v>148</v>
      </c>
      <c r="B3" s="1"/>
      <c r="D3" s="4"/>
      <c r="E3" s="49"/>
      <c r="F3" s="1"/>
    </row>
    <row r="4" spans="1:10" ht="17.5" customHeight="1" x14ac:dyDescent="0.2">
      <c r="A4" s="92"/>
      <c r="B4" s="92"/>
      <c r="C4" s="92"/>
      <c r="D4" s="92"/>
      <c r="E4" s="92"/>
      <c r="F4" s="92"/>
    </row>
    <row r="5" spans="1:10" s="8" customFormat="1" ht="22.5" customHeight="1" x14ac:dyDescent="0.2">
      <c r="A5" s="101"/>
      <c r="B5" s="98" t="s">
        <v>47</v>
      </c>
      <c r="C5" s="351" t="s">
        <v>43</v>
      </c>
      <c r="D5" s="352"/>
      <c r="E5" s="352"/>
      <c r="F5" s="352"/>
      <c r="G5" s="353"/>
      <c r="H5" s="7"/>
      <c r="I5" s="194"/>
      <c r="J5" s="194"/>
    </row>
    <row r="6" spans="1:10" s="9" customFormat="1" ht="22.5" customHeight="1" x14ac:dyDescent="0.2">
      <c r="A6" s="102"/>
      <c r="B6" s="99"/>
      <c r="C6" s="93" t="s">
        <v>1</v>
      </c>
      <c r="D6" s="354" t="s">
        <v>2</v>
      </c>
      <c r="E6" s="354"/>
      <c r="F6" s="100" t="s">
        <v>3</v>
      </c>
      <c r="G6" s="173"/>
      <c r="H6" s="7"/>
      <c r="I6" s="194"/>
      <c r="J6" s="194"/>
    </row>
    <row r="7" spans="1:10" ht="22.5" customHeight="1" x14ac:dyDescent="0.2">
      <c r="A7" s="104" t="s">
        <v>48</v>
      </c>
      <c r="B7" s="106"/>
      <c r="C7" s="100" t="s">
        <v>5</v>
      </c>
      <c r="D7" s="100" t="s">
        <v>5</v>
      </c>
      <c r="E7" s="100" t="s">
        <v>6</v>
      </c>
      <c r="F7" s="107"/>
      <c r="G7" s="99" t="s">
        <v>85</v>
      </c>
      <c r="I7" s="192"/>
      <c r="J7" s="192"/>
    </row>
    <row r="8" spans="1:10" s="3" customFormat="1" ht="22.5" customHeight="1" x14ac:dyDescent="0.2">
      <c r="A8" s="103"/>
      <c r="B8" s="105" t="s">
        <v>44</v>
      </c>
      <c r="C8" s="105" t="s">
        <v>45</v>
      </c>
      <c r="D8" s="105" t="s">
        <v>45</v>
      </c>
      <c r="E8" s="105" t="s">
        <v>45</v>
      </c>
      <c r="F8" s="105" t="s">
        <v>45</v>
      </c>
      <c r="G8" s="105" t="s">
        <v>45</v>
      </c>
    </row>
    <row r="9" spans="1:10" s="9" customFormat="1" ht="22.5" customHeight="1" x14ac:dyDescent="0.2">
      <c r="A9" s="94" t="str">
        <f>別紙No1_設計書_転記用!A13</f>
        <v>令和７年４月</v>
      </c>
      <c r="B9" s="95">
        <f>別紙No1_設計書_転記用!B13</f>
        <v>1150</v>
      </c>
      <c r="C9" s="200">
        <f>別紙No1_設計書_転記用!F13</f>
        <v>0</v>
      </c>
      <c r="D9" s="200">
        <f>別紙No1_設計書_転記用!I13</f>
        <v>0</v>
      </c>
      <c r="E9" s="90">
        <f>別紙No1_設計書_転記用!L13</f>
        <v>286600</v>
      </c>
      <c r="F9" s="90">
        <f>別紙No1_設計書_転記用!O13</f>
        <v>303000</v>
      </c>
      <c r="G9" s="174">
        <f t="shared" ref="G9:G15" si="0">SUM(C9:F9)</f>
        <v>589600</v>
      </c>
      <c r="I9" s="176"/>
      <c r="J9" s="177"/>
    </row>
    <row r="10" spans="1:10" s="9" customFormat="1" ht="22.5" customHeight="1" x14ac:dyDescent="0.2">
      <c r="A10" s="94" t="str">
        <f>別紙No1_設計書_転記用!A14</f>
        <v>令和７年５月</v>
      </c>
      <c r="B10" s="95">
        <f>別紙No1_設計書_転記用!B14</f>
        <v>1150</v>
      </c>
      <c r="C10" s="200">
        <f>別紙No1_設計書_転記用!F14</f>
        <v>0</v>
      </c>
      <c r="D10" s="200">
        <f>別紙No1_設計書_転記用!I14</f>
        <v>0</v>
      </c>
      <c r="E10" s="90">
        <f>別紙No1_設計書_転記用!L14</f>
        <v>269900</v>
      </c>
      <c r="F10" s="90">
        <f>別紙No1_設計書_転記用!O14</f>
        <v>327700</v>
      </c>
      <c r="G10" s="174">
        <f t="shared" si="0"/>
        <v>597600</v>
      </c>
      <c r="I10" s="176"/>
      <c r="J10" s="177"/>
    </row>
    <row r="11" spans="1:10" s="9" customFormat="1" ht="22.5" customHeight="1" x14ac:dyDescent="0.2">
      <c r="A11" s="94" t="str">
        <f>別紙No1_設計書_転記用!A15</f>
        <v>令和７年６月</v>
      </c>
      <c r="B11" s="95">
        <f>別紙No1_設計書_転記用!B15</f>
        <v>1150</v>
      </c>
      <c r="C11" s="200">
        <f>別紙No1_設計書_転記用!F15</f>
        <v>0</v>
      </c>
      <c r="D11" s="200">
        <f>別紙No1_設計書_転記用!I15</f>
        <v>0</v>
      </c>
      <c r="E11" s="90">
        <f>別紙No1_設計書_転記用!L15</f>
        <v>290300</v>
      </c>
      <c r="F11" s="90">
        <f>別紙No1_設計書_転記用!O15</f>
        <v>306900</v>
      </c>
      <c r="G11" s="174">
        <f t="shared" si="0"/>
        <v>597200</v>
      </c>
    </row>
    <row r="12" spans="1:10" s="9" customFormat="1" ht="22.5" customHeight="1" x14ac:dyDescent="0.2">
      <c r="A12" s="94" t="str">
        <f>別紙No1_設計書_転記用!A16</f>
        <v>令和７年７月</v>
      </c>
      <c r="B12" s="95">
        <f>別紙No1_設計書_転記用!B16</f>
        <v>1150</v>
      </c>
      <c r="C12" s="90">
        <f>別紙No1_設計書_転記用!F16</f>
        <v>62100</v>
      </c>
      <c r="D12" s="91">
        <f>別紙No1_設計書_転記用!I16</f>
        <v>227800</v>
      </c>
      <c r="E12" s="200">
        <f>別紙No1_設計書_転記用!L16</f>
        <v>0</v>
      </c>
      <c r="F12" s="90">
        <f>別紙No1_設計書_転記用!O16</f>
        <v>302800</v>
      </c>
      <c r="G12" s="174">
        <f t="shared" si="0"/>
        <v>592700</v>
      </c>
    </row>
    <row r="13" spans="1:10" s="9" customFormat="1" ht="22.5" customHeight="1" x14ac:dyDescent="0.2">
      <c r="A13" s="94" t="str">
        <f>別紙No1_設計書_転記用!A17</f>
        <v>令和７年８月</v>
      </c>
      <c r="B13" s="95">
        <f>別紙No1_設計書_転記用!B17</f>
        <v>1150</v>
      </c>
      <c r="C13" s="90">
        <f>別紙No1_設計書_転記用!F17</f>
        <v>59300</v>
      </c>
      <c r="D13" s="91">
        <f>別紙No1_設計書_転記用!I17</f>
        <v>217300</v>
      </c>
      <c r="E13" s="200">
        <f>別紙No1_設計書_転記用!L17</f>
        <v>0</v>
      </c>
      <c r="F13" s="90">
        <f>別紙No1_設計書_転記用!O17</f>
        <v>311200</v>
      </c>
      <c r="G13" s="174">
        <f t="shared" si="0"/>
        <v>587800</v>
      </c>
    </row>
    <row r="14" spans="1:10" s="9" customFormat="1" ht="22.5" customHeight="1" x14ac:dyDescent="0.2">
      <c r="A14" s="94" t="str">
        <f>別紙No1_設計書_転記用!A18</f>
        <v>令和７年９月</v>
      </c>
      <c r="B14" s="95">
        <f>別紙No1_設計書_転記用!B18</f>
        <v>1150</v>
      </c>
      <c r="C14" s="90">
        <f>別紙No1_設計書_転記用!F18</f>
        <v>58900</v>
      </c>
      <c r="D14" s="91">
        <f>別紙No1_設計書_転記用!I18</f>
        <v>216000</v>
      </c>
      <c r="E14" s="200">
        <f>別紙No1_設計書_転記用!L18</f>
        <v>0</v>
      </c>
      <c r="F14" s="90">
        <f>別紙No1_設計書_転記用!O18</f>
        <v>314100</v>
      </c>
      <c r="G14" s="174">
        <f t="shared" si="0"/>
        <v>589000</v>
      </c>
    </row>
    <row r="15" spans="1:10" s="9" customFormat="1" ht="22.5" customHeight="1" x14ac:dyDescent="0.2">
      <c r="A15" s="94" t="str">
        <f>別紙No1_設計書_転記用!A19</f>
        <v>令和６年10月</v>
      </c>
      <c r="B15" s="95">
        <f>別紙No1_設計書_転記用!B19</f>
        <v>1150</v>
      </c>
      <c r="C15" s="200">
        <f>別紙No1_設計書_転記用!F19</f>
        <v>0</v>
      </c>
      <c r="D15" s="200">
        <f>別紙No1_設計書_転記用!I19</f>
        <v>0</v>
      </c>
      <c r="E15" s="90">
        <f>別紙No1_設計書_転記用!L19</f>
        <v>278600</v>
      </c>
      <c r="F15" s="90">
        <f>別紙No1_設計書_転記用!O19</f>
        <v>290900</v>
      </c>
      <c r="G15" s="174">
        <f t="shared" si="0"/>
        <v>569500</v>
      </c>
      <c r="I15" s="175"/>
      <c r="J15" s="176"/>
    </row>
    <row r="16" spans="1:10" s="9" customFormat="1" ht="22.5" customHeight="1" x14ac:dyDescent="0.2">
      <c r="A16" s="94" t="str">
        <f>別紙No1_設計書_転記用!A20</f>
        <v>令和６年11月</v>
      </c>
      <c r="B16" s="95">
        <f>別紙No1_設計書_転記用!B20</f>
        <v>1150</v>
      </c>
      <c r="C16" s="200">
        <f>別紙No1_設計書_転記用!F20</f>
        <v>0</v>
      </c>
      <c r="D16" s="200">
        <f>別紙No1_設計書_転記用!I20</f>
        <v>0</v>
      </c>
      <c r="E16" s="90">
        <f>別紙No1_設計書_転記用!L20</f>
        <v>258400</v>
      </c>
      <c r="F16" s="90">
        <f>別紙No1_設計書_転記用!O20</f>
        <v>319400</v>
      </c>
      <c r="G16" s="174">
        <f t="shared" ref="G16:G20" si="1">SUM(C16:F16)</f>
        <v>577800</v>
      </c>
      <c r="I16" s="176"/>
      <c r="J16" s="177"/>
    </row>
    <row r="17" spans="1:10" s="9" customFormat="1" ht="22.5" customHeight="1" x14ac:dyDescent="0.2">
      <c r="A17" s="94" t="str">
        <f>別紙No1_設計書_転記用!A21</f>
        <v>令和６年12月</v>
      </c>
      <c r="B17" s="95">
        <f>別紙No1_設計書_転記用!B21</f>
        <v>1150</v>
      </c>
      <c r="C17" s="200">
        <f>別紙No1_設計書_転記用!F21</f>
        <v>0</v>
      </c>
      <c r="D17" s="200">
        <f>別紙No1_設計書_転記用!I21</f>
        <v>0</v>
      </c>
      <c r="E17" s="90">
        <f>別紙No1_設計書_転記用!L21</f>
        <v>301000</v>
      </c>
      <c r="F17" s="90">
        <f>別紙No1_設計書_転記用!O21</f>
        <v>291400</v>
      </c>
      <c r="G17" s="174">
        <f t="shared" si="1"/>
        <v>592400</v>
      </c>
      <c r="I17" s="176"/>
      <c r="J17" s="177"/>
    </row>
    <row r="18" spans="1:10" s="9" customFormat="1" ht="22.5" customHeight="1" x14ac:dyDescent="0.2">
      <c r="A18" s="94" t="str">
        <f>別紙No1_設計書_転記用!A22</f>
        <v>令和７年１月</v>
      </c>
      <c r="B18" s="95">
        <f>別紙No1_設計書_転記用!B22</f>
        <v>1150</v>
      </c>
      <c r="C18" s="200">
        <f>別紙No1_設計書_転記用!F22</f>
        <v>0</v>
      </c>
      <c r="D18" s="200">
        <f>別紙No1_設計書_転記用!I22</f>
        <v>0</v>
      </c>
      <c r="E18" s="90">
        <f>別紙No1_設計書_転記用!L22</f>
        <v>193300</v>
      </c>
      <c r="F18" s="90">
        <f>別紙No1_設計書_転記用!O22</f>
        <v>217600</v>
      </c>
      <c r="G18" s="174">
        <f t="shared" si="1"/>
        <v>410900</v>
      </c>
      <c r="I18" s="176"/>
      <c r="J18" s="177"/>
    </row>
    <row r="19" spans="1:10" s="9" customFormat="1" ht="22.5" customHeight="1" x14ac:dyDescent="0.2">
      <c r="A19" s="94" t="str">
        <f>別紙No1_設計書_転記用!A23</f>
        <v>令和７年２月</v>
      </c>
      <c r="B19" s="95">
        <f>別紙No1_設計書_転記用!B23</f>
        <v>1150</v>
      </c>
      <c r="C19" s="200">
        <f>別紙No1_設計書_転記用!F23</f>
        <v>0</v>
      </c>
      <c r="D19" s="200">
        <f>別紙No1_設計書_転記用!I23</f>
        <v>0</v>
      </c>
      <c r="E19" s="90">
        <f>別紙No1_設計書_転記用!L23</f>
        <v>195400</v>
      </c>
      <c r="F19" s="90">
        <f>別紙No1_設計書_転記用!O23</f>
        <v>230900</v>
      </c>
      <c r="G19" s="174">
        <f t="shared" si="1"/>
        <v>426300</v>
      </c>
      <c r="I19" s="176"/>
      <c r="J19" s="177"/>
    </row>
    <row r="20" spans="1:10" s="9" customFormat="1" ht="22.5" customHeight="1" x14ac:dyDescent="0.2">
      <c r="A20" s="94" t="str">
        <f>別紙No1_設計書_転記用!A24</f>
        <v>令和７年３月</v>
      </c>
      <c r="B20" s="95">
        <f>別紙No1_設計書_転記用!B24</f>
        <v>1150</v>
      </c>
      <c r="C20" s="200">
        <f>別紙No1_設計書_転記用!F24</f>
        <v>0</v>
      </c>
      <c r="D20" s="200">
        <f>別紙No1_設計書_転記用!I24</f>
        <v>0</v>
      </c>
      <c r="E20" s="90">
        <f>別紙No1_設計書_転記用!L24</f>
        <v>273400</v>
      </c>
      <c r="F20" s="90">
        <f>別紙No1_設計書_転記用!O24</f>
        <v>307800</v>
      </c>
      <c r="G20" s="174">
        <f t="shared" si="1"/>
        <v>581200</v>
      </c>
      <c r="I20" s="176"/>
      <c r="J20" s="177"/>
    </row>
    <row r="21" spans="1:10" s="9" customFormat="1" ht="22.5" customHeight="1" x14ac:dyDescent="0.2">
      <c r="A21" s="94" t="s">
        <v>46</v>
      </c>
      <c r="B21" s="96"/>
      <c r="C21" s="97">
        <f>SUM(C9:C20)</f>
        <v>180300</v>
      </c>
      <c r="D21" s="97">
        <f>SUM(D9:D20)</f>
        <v>661100</v>
      </c>
      <c r="E21" s="97">
        <f>SUM(E9:E20)</f>
        <v>2346900</v>
      </c>
      <c r="F21" s="97">
        <f>SUM(F15:F20)</f>
        <v>1658000</v>
      </c>
      <c r="G21" s="174">
        <f>SUM(G9:G20)</f>
        <v>6712000</v>
      </c>
      <c r="H21" s="7"/>
    </row>
    <row r="22" spans="1:10" ht="26.25" customHeight="1" x14ac:dyDescent="0.2">
      <c r="A22" s="16"/>
      <c r="B22" s="17"/>
      <c r="C22" s="18"/>
      <c r="D22" s="19"/>
      <c r="E22" s="19"/>
      <c r="F22" s="18"/>
      <c r="G22" s="7"/>
      <c r="I22" s="9"/>
      <c r="J22" s="9"/>
    </row>
    <row r="23" spans="1:10" ht="26.25" customHeight="1" x14ac:dyDescent="0.2">
      <c r="G23" s="7"/>
    </row>
    <row r="24" spans="1:10" ht="26.25" customHeight="1" x14ac:dyDescent="0.2">
      <c r="A24" s="38"/>
      <c r="B24" s="38"/>
      <c r="C24" s="23"/>
      <c r="D24" s="23"/>
      <c r="E24" s="23"/>
      <c r="F24" s="23"/>
      <c r="G24" s="23"/>
    </row>
    <row r="25" spans="1:10" ht="26.25" customHeight="1" x14ac:dyDescent="0.2">
      <c r="A25" s="38"/>
      <c r="B25" s="38"/>
      <c r="C25" s="23"/>
      <c r="D25" s="23"/>
      <c r="E25" s="23"/>
      <c r="F25" s="23"/>
      <c r="G25" s="23"/>
    </row>
    <row r="26" spans="1:10" ht="26.25" customHeight="1" x14ac:dyDescent="0.2">
      <c r="A26" s="38"/>
      <c r="B26" s="38"/>
      <c r="C26" s="23"/>
      <c r="D26" s="23"/>
      <c r="E26" s="23"/>
      <c r="F26" s="23"/>
      <c r="G26" s="23"/>
    </row>
    <row r="27" spans="1:10" ht="26.25" customHeight="1" x14ac:dyDescent="0.2">
      <c r="A27" s="38"/>
      <c r="B27" s="38"/>
      <c r="C27" s="23"/>
      <c r="D27" s="23"/>
      <c r="E27" s="23"/>
      <c r="F27" s="23"/>
      <c r="G27" s="23"/>
    </row>
    <row r="28" spans="1:10" ht="26.25" customHeight="1" x14ac:dyDescent="0.2">
      <c r="A28" s="355"/>
      <c r="B28" s="355"/>
      <c r="C28" s="23"/>
      <c r="D28" s="23"/>
      <c r="E28" s="23"/>
      <c r="F28" s="23"/>
      <c r="G28" s="23"/>
    </row>
    <row r="29" spans="1:10" ht="26.25" customHeight="1" x14ac:dyDescent="0.2">
      <c r="A29" s="355"/>
      <c r="B29" s="355"/>
      <c r="C29" s="23"/>
      <c r="D29" s="23"/>
      <c r="E29" s="23"/>
      <c r="F29" s="23"/>
      <c r="G29" s="23"/>
    </row>
    <row r="30" spans="1:10" ht="26.25" customHeight="1" x14ac:dyDescent="0.2">
      <c r="A30" s="23"/>
      <c r="B30" s="23"/>
      <c r="C30" s="23"/>
      <c r="D30" s="23"/>
      <c r="E30" s="23"/>
      <c r="F30" s="23"/>
      <c r="G30" s="23"/>
    </row>
    <row r="31" spans="1:10" ht="26.25" customHeight="1" x14ac:dyDescent="0.2">
      <c r="A31" s="38"/>
      <c r="B31" s="23"/>
      <c r="C31" s="23"/>
      <c r="D31" s="23"/>
      <c r="E31" s="23"/>
      <c r="F31" s="23"/>
      <c r="G31" s="23"/>
    </row>
    <row r="32" spans="1:10" ht="26.25" customHeight="1" x14ac:dyDescent="0.2">
      <c r="A32" s="23"/>
      <c r="B32" s="23"/>
      <c r="C32" s="23"/>
      <c r="D32" s="23"/>
      <c r="E32" s="23"/>
      <c r="F32" s="23"/>
      <c r="G32" s="23"/>
    </row>
    <row r="33" spans="1:7" ht="26.25" customHeight="1" x14ac:dyDescent="0.2">
      <c r="A33" s="23"/>
      <c r="B33" s="23"/>
      <c r="C33" s="23"/>
      <c r="D33" s="23"/>
      <c r="E33" s="23"/>
      <c r="F33" s="23"/>
      <c r="G33" s="23"/>
    </row>
    <row r="34" spans="1:7" ht="26.25" customHeight="1" x14ac:dyDescent="0.2">
      <c r="A34" s="23"/>
      <c r="B34" s="23"/>
      <c r="C34" s="23"/>
      <c r="D34" s="23"/>
      <c r="E34" s="23"/>
      <c r="F34" s="23"/>
      <c r="G34" s="23"/>
    </row>
    <row r="35" spans="1:7" ht="26.25" customHeight="1" x14ac:dyDescent="0.2">
      <c r="A35" s="23"/>
      <c r="B35" s="23"/>
      <c r="C35" s="23"/>
      <c r="D35" s="23"/>
      <c r="E35" s="23"/>
      <c r="F35" s="23"/>
      <c r="G35" s="23"/>
    </row>
    <row r="36" spans="1:7" ht="26.25" customHeight="1" x14ac:dyDescent="0.2">
      <c r="A36" s="23"/>
      <c r="B36" s="23"/>
      <c r="C36" s="23"/>
      <c r="D36" s="23"/>
      <c r="E36" s="23"/>
      <c r="F36" s="23"/>
      <c r="G36" s="23"/>
    </row>
    <row r="37" spans="1:7" ht="26.25" customHeight="1" x14ac:dyDescent="0.2">
      <c r="A37" s="23"/>
      <c r="B37" s="23"/>
      <c r="C37" s="23"/>
      <c r="D37" s="23"/>
      <c r="E37" s="23"/>
      <c r="F37" s="23"/>
      <c r="G37" s="23"/>
    </row>
    <row r="38" spans="1:7" ht="26.25" customHeight="1" x14ac:dyDescent="0.2">
      <c r="A38" s="23"/>
      <c r="B38" s="23"/>
      <c r="C38" s="23"/>
      <c r="D38" s="23"/>
      <c r="E38" s="23"/>
      <c r="F38" s="23"/>
      <c r="G38" s="23"/>
    </row>
    <row r="39" spans="1:7" ht="26.25" customHeight="1" x14ac:dyDescent="0.2">
      <c r="A39" s="23"/>
      <c r="B39" s="23"/>
      <c r="C39" s="23"/>
      <c r="D39" s="23"/>
      <c r="E39" s="23"/>
      <c r="F39" s="23"/>
      <c r="G39" s="23"/>
    </row>
    <row r="40" spans="1:7" ht="26.25" customHeight="1" x14ac:dyDescent="0.2">
      <c r="A40" s="23"/>
      <c r="B40" s="23"/>
      <c r="C40" s="23"/>
      <c r="D40" s="23"/>
      <c r="E40" s="23"/>
      <c r="F40" s="23"/>
      <c r="G40" s="23"/>
    </row>
    <row r="41" spans="1:7" ht="26.25" customHeight="1" x14ac:dyDescent="0.2">
      <c r="A41" s="23"/>
      <c r="B41" s="23"/>
      <c r="C41" s="23"/>
      <c r="D41" s="23"/>
      <c r="E41" s="23"/>
      <c r="F41" s="23"/>
      <c r="G41" s="23"/>
    </row>
    <row r="42" spans="1:7" ht="26.25" customHeight="1" x14ac:dyDescent="0.2">
      <c r="A42" s="23"/>
      <c r="B42" s="23"/>
      <c r="C42" s="23"/>
      <c r="D42" s="23"/>
      <c r="E42" s="23"/>
      <c r="F42" s="23"/>
      <c r="G42" s="23"/>
    </row>
    <row r="43" spans="1:7" ht="26.25" customHeight="1" x14ac:dyDescent="0.2">
      <c r="A43" s="23"/>
      <c r="B43" s="23"/>
      <c r="C43" s="23"/>
      <c r="D43" s="23"/>
      <c r="E43" s="23"/>
      <c r="F43" s="23"/>
      <c r="G43" s="23"/>
    </row>
    <row r="44" spans="1:7" ht="26.25" customHeight="1" x14ac:dyDescent="0.2">
      <c r="A44" s="23"/>
      <c r="B44" s="23"/>
      <c r="C44" s="23"/>
      <c r="D44" s="23"/>
      <c r="E44" s="23"/>
      <c r="F44" s="23"/>
      <c r="G44" s="23"/>
    </row>
    <row r="45" spans="1:7" ht="26.25" customHeight="1" x14ac:dyDescent="0.2">
      <c r="A45" s="23"/>
      <c r="B45" s="23"/>
      <c r="C45" s="23"/>
      <c r="D45" s="23"/>
      <c r="E45" s="23"/>
      <c r="F45" s="23"/>
      <c r="G45" s="23"/>
    </row>
    <row r="46" spans="1:7" ht="26.25" customHeight="1" x14ac:dyDescent="0.2">
      <c r="A46" s="23"/>
      <c r="B46" s="23"/>
      <c r="C46" s="23"/>
      <c r="D46" s="23"/>
      <c r="E46" s="23"/>
      <c r="F46" s="23"/>
      <c r="G46" s="23"/>
    </row>
    <row r="47" spans="1:7" ht="26.25" customHeight="1" x14ac:dyDescent="0.2">
      <c r="A47" s="23"/>
      <c r="B47" s="23"/>
      <c r="C47" s="23"/>
      <c r="D47" s="23"/>
      <c r="E47" s="23"/>
      <c r="F47" s="23"/>
      <c r="G47" s="23"/>
    </row>
    <row r="48" spans="1:7" ht="26.25" customHeight="1" x14ac:dyDescent="0.2">
      <c r="A48" s="23"/>
      <c r="B48" s="23"/>
      <c r="C48" s="23"/>
      <c r="D48" s="23"/>
      <c r="E48" s="23"/>
      <c r="F48" s="23"/>
      <c r="G48" s="23"/>
    </row>
    <row r="49" spans="1:7" ht="26.25" customHeight="1" x14ac:dyDescent="0.2">
      <c r="A49" s="23"/>
      <c r="B49" s="23"/>
      <c r="C49" s="23"/>
      <c r="D49" s="23"/>
      <c r="E49" s="23"/>
      <c r="F49" s="23"/>
      <c r="G49" s="23"/>
    </row>
    <row r="50" spans="1:7" ht="26.25" customHeight="1" x14ac:dyDescent="0.2">
      <c r="A50" s="23"/>
      <c r="B50" s="23"/>
      <c r="C50" s="23"/>
      <c r="D50" s="23"/>
      <c r="E50" s="23"/>
      <c r="F50" s="23"/>
      <c r="G50" s="23"/>
    </row>
    <row r="51" spans="1:7" ht="26.25" customHeight="1" x14ac:dyDescent="0.2">
      <c r="A51" s="23"/>
      <c r="B51" s="23"/>
      <c r="C51" s="23"/>
      <c r="D51" s="23"/>
      <c r="E51" s="23"/>
      <c r="F51" s="23"/>
      <c r="G51" s="23"/>
    </row>
    <row r="52" spans="1:7" ht="26.25" customHeight="1" x14ac:dyDescent="0.2">
      <c r="A52" s="23"/>
      <c r="B52" s="23"/>
      <c r="C52" s="23"/>
      <c r="D52" s="23"/>
      <c r="E52" s="23"/>
      <c r="F52" s="23"/>
      <c r="G52" s="23"/>
    </row>
    <row r="53" spans="1:7" ht="26.25" customHeight="1" x14ac:dyDescent="0.2">
      <c r="A53" s="23"/>
      <c r="B53" s="23"/>
      <c r="C53" s="23"/>
      <c r="D53" s="23"/>
      <c r="E53" s="23"/>
      <c r="F53" s="23"/>
      <c r="G53" s="23"/>
    </row>
    <row r="54" spans="1:7" ht="26.25" customHeight="1" x14ac:dyDescent="0.2">
      <c r="A54" s="23"/>
      <c r="B54" s="23"/>
      <c r="C54" s="23"/>
      <c r="D54" s="23"/>
      <c r="E54" s="23"/>
      <c r="F54" s="23"/>
      <c r="G54" s="23"/>
    </row>
    <row r="55" spans="1:7" ht="26.25" customHeight="1" x14ac:dyDescent="0.2">
      <c r="A55" s="23"/>
      <c r="B55" s="23"/>
      <c r="C55" s="23"/>
      <c r="D55" s="23"/>
      <c r="E55" s="23"/>
      <c r="F55" s="23"/>
      <c r="G55" s="23"/>
    </row>
    <row r="56" spans="1:7" ht="26.25" customHeight="1" x14ac:dyDescent="0.2">
      <c r="A56" s="23"/>
      <c r="B56" s="23"/>
      <c r="C56" s="23"/>
      <c r="D56" s="23"/>
      <c r="E56" s="23"/>
      <c r="F56" s="23"/>
      <c r="G56" s="23"/>
    </row>
    <row r="57" spans="1:7" ht="26.25" customHeight="1" x14ac:dyDescent="0.2">
      <c r="A57" s="23"/>
      <c r="B57" s="23"/>
      <c r="C57" s="23"/>
      <c r="D57" s="23"/>
      <c r="E57" s="23"/>
      <c r="F57" s="23"/>
      <c r="G57" s="23"/>
    </row>
    <row r="58" spans="1:7" ht="26.25" customHeight="1" x14ac:dyDescent="0.2">
      <c r="A58" s="23"/>
      <c r="B58" s="23"/>
      <c r="C58" s="23"/>
      <c r="D58" s="23"/>
      <c r="E58" s="23"/>
      <c r="F58" s="23"/>
      <c r="G58" s="23"/>
    </row>
    <row r="59" spans="1:7" ht="26.25" customHeight="1" x14ac:dyDescent="0.2">
      <c r="A59" s="23"/>
      <c r="B59" s="23"/>
      <c r="C59" s="23"/>
      <c r="D59" s="23"/>
      <c r="E59" s="23"/>
      <c r="F59" s="23"/>
      <c r="G59" s="23"/>
    </row>
    <row r="60" spans="1:7" ht="26.25" customHeight="1" x14ac:dyDescent="0.2">
      <c r="A60" s="23"/>
      <c r="B60" s="23"/>
      <c r="C60" s="23"/>
      <c r="D60" s="23"/>
      <c r="E60" s="23"/>
      <c r="F60" s="23"/>
      <c r="G60" s="23"/>
    </row>
    <row r="61" spans="1:7" ht="26.25" customHeight="1" x14ac:dyDescent="0.2">
      <c r="A61" s="23"/>
      <c r="B61" s="23"/>
      <c r="C61" s="23"/>
      <c r="D61" s="23"/>
      <c r="E61" s="23"/>
      <c r="F61" s="23"/>
      <c r="G61" s="23"/>
    </row>
    <row r="62" spans="1:7" ht="26.25" customHeight="1" x14ac:dyDescent="0.2">
      <c r="A62" s="23"/>
      <c r="B62" s="23"/>
      <c r="C62" s="23"/>
      <c r="D62" s="23"/>
      <c r="E62" s="23"/>
      <c r="F62" s="23"/>
      <c r="G62" s="23"/>
    </row>
    <row r="63" spans="1:7" ht="26.25" customHeight="1" x14ac:dyDescent="0.2">
      <c r="A63" s="23"/>
      <c r="B63" s="23"/>
      <c r="C63" s="23"/>
      <c r="D63" s="23"/>
      <c r="E63" s="23"/>
      <c r="F63" s="23"/>
      <c r="G63" s="23"/>
    </row>
    <row r="64" spans="1:7" ht="26.25" customHeight="1" x14ac:dyDescent="0.2">
      <c r="A64" s="23"/>
      <c r="B64" s="23"/>
      <c r="C64" s="23"/>
      <c r="D64" s="23"/>
      <c r="E64" s="23"/>
      <c r="F64" s="23"/>
      <c r="G64" s="23"/>
    </row>
    <row r="65" spans="1:7" ht="26.25" customHeight="1" x14ac:dyDescent="0.2">
      <c r="A65" s="23"/>
      <c r="B65" s="23"/>
      <c r="C65" s="23"/>
      <c r="D65" s="23"/>
      <c r="E65" s="23"/>
      <c r="F65" s="23"/>
      <c r="G65" s="23"/>
    </row>
    <row r="66" spans="1:7" ht="26.25" customHeight="1" x14ac:dyDescent="0.2">
      <c r="A66" s="23"/>
      <c r="B66" s="23"/>
      <c r="C66" s="23"/>
      <c r="D66" s="23"/>
      <c r="E66" s="23"/>
      <c r="F66" s="23"/>
      <c r="G66" s="23"/>
    </row>
    <row r="67" spans="1:7" ht="26.25" customHeight="1" x14ac:dyDescent="0.2">
      <c r="A67" s="23"/>
      <c r="B67" s="23"/>
      <c r="C67" s="23"/>
      <c r="D67" s="23"/>
      <c r="E67" s="23"/>
      <c r="F67" s="23"/>
      <c r="G67" s="23"/>
    </row>
    <row r="68" spans="1:7" ht="26.25" customHeight="1" x14ac:dyDescent="0.2">
      <c r="A68" s="23"/>
      <c r="B68" s="23"/>
      <c r="C68" s="23"/>
      <c r="D68" s="23"/>
      <c r="E68" s="23"/>
      <c r="F68" s="23"/>
      <c r="G68" s="23"/>
    </row>
    <row r="69" spans="1:7" ht="26.25" customHeight="1" x14ac:dyDescent="0.2">
      <c r="A69" s="23"/>
      <c r="B69" s="23"/>
      <c r="C69" s="23"/>
      <c r="D69" s="23"/>
      <c r="E69" s="23"/>
      <c r="F69" s="23"/>
      <c r="G69" s="23"/>
    </row>
    <row r="70" spans="1:7" ht="26.25" customHeight="1" x14ac:dyDescent="0.2">
      <c r="A70" s="23"/>
      <c r="B70" s="23"/>
      <c r="C70" s="23"/>
      <c r="D70" s="23"/>
      <c r="E70" s="23"/>
      <c r="F70" s="23"/>
      <c r="G70" s="23"/>
    </row>
    <row r="71" spans="1:7" ht="26.25" customHeight="1" x14ac:dyDescent="0.2">
      <c r="A71" s="23"/>
      <c r="B71" s="23"/>
      <c r="C71" s="23"/>
      <c r="D71" s="23"/>
      <c r="E71" s="23"/>
      <c r="F71" s="23"/>
      <c r="G71" s="23"/>
    </row>
    <row r="72" spans="1:7" ht="26.25" customHeight="1" x14ac:dyDescent="0.2">
      <c r="A72" s="23"/>
      <c r="B72" s="23"/>
      <c r="C72" s="23"/>
      <c r="D72" s="23"/>
      <c r="E72" s="23"/>
      <c r="F72" s="23"/>
      <c r="G72" s="23"/>
    </row>
    <row r="73" spans="1:7" ht="26.25" customHeight="1" x14ac:dyDescent="0.2">
      <c r="A73" s="23"/>
      <c r="B73" s="23"/>
      <c r="C73" s="23"/>
      <c r="D73" s="23"/>
      <c r="E73" s="23"/>
      <c r="F73" s="23"/>
      <c r="G73" s="23"/>
    </row>
    <row r="74" spans="1:7" ht="26.25" customHeight="1" x14ac:dyDescent="0.2">
      <c r="A74" s="23"/>
      <c r="B74" s="23"/>
      <c r="C74" s="23"/>
      <c r="D74" s="23"/>
      <c r="E74" s="23"/>
      <c r="F74" s="23"/>
      <c r="G74" s="23"/>
    </row>
    <row r="75" spans="1:7" ht="26.25" customHeight="1" x14ac:dyDescent="0.2">
      <c r="A75" s="23"/>
      <c r="B75" s="23"/>
      <c r="C75" s="23"/>
      <c r="D75" s="23"/>
      <c r="E75" s="23"/>
      <c r="F75" s="23"/>
      <c r="G75" s="23"/>
    </row>
    <row r="76" spans="1:7" ht="26.25" customHeight="1" x14ac:dyDescent="0.2">
      <c r="A76" s="23"/>
      <c r="B76" s="23"/>
      <c r="C76" s="23"/>
      <c r="D76" s="23"/>
      <c r="E76" s="23"/>
      <c r="F76" s="23"/>
      <c r="G76" s="23"/>
    </row>
    <row r="77" spans="1:7" ht="26.25" customHeight="1" x14ac:dyDescent="0.2">
      <c r="A77" s="23"/>
      <c r="B77" s="23"/>
      <c r="C77" s="23"/>
      <c r="D77" s="23"/>
      <c r="E77" s="23"/>
      <c r="F77" s="23"/>
      <c r="G77" s="23"/>
    </row>
    <row r="78" spans="1:7" ht="26.25" customHeight="1" x14ac:dyDescent="0.2">
      <c r="A78" s="23"/>
      <c r="B78" s="23"/>
      <c r="C78" s="23"/>
      <c r="D78" s="23"/>
      <c r="E78" s="23"/>
      <c r="F78" s="23"/>
      <c r="G78" s="23"/>
    </row>
    <row r="79" spans="1:7" ht="26.25" customHeight="1" x14ac:dyDescent="0.2">
      <c r="A79" s="23"/>
      <c r="B79" s="23"/>
      <c r="C79" s="23"/>
      <c r="D79" s="23"/>
      <c r="E79" s="23"/>
      <c r="F79" s="23"/>
      <c r="G79" s="23"/>
    </row>
    <row r="80" spans="1:7" ht="26.25" customHeight="1" x14ac:dyDescent="0.2">
      <c r="A80" s="23"/>
      <c r="B80" s="23"/>
      <c r="C80" s="23"/>
      <c r="D80" s="23"/>
      <c r="E80" s="23"/>
      <c r="F80" s="23"/>
      <c r="G80" s="23"/>
    </row>
    <row r="81" spans="1:7" ht="26.25" customHeight="1" x14ac:dyDescent="0.2">
      <c r="A81" s="23"/>
      <c r="B81" s="23"/>
      <c r="C81" s="23"/>
      <c r="D81" s="23"/>
      <c r="E81" s="23"/>
      <c r="F81" s="23"/>
      <c r="G81" s="23"/>
    </row>
    <row r="82" spans="1:7" ht="26.25" customHeight="1" x14ac:dyDescent="0.2">
      <c r="A82" s="23"/>
      <c r="B82" s="23"/>
      <c r="C82" s="23"/>
      <c r="D82" s="23"/>
      <c r="E82" s="23"/>
      <c r="F82" s="23"/>
      <c r="G82" s="23"/>
    </row>
    <row r="83" spans="1:7" ht="26.25" customHeight="1" x14ac:dyDescent="0.2">
      <c r="A83" s="23"/>
      <c r="B83" s="23"/>
      <c r="C83" s="23"/>
      <c r="D83" s="23"/>
      <c r="E83" s="23"/>
      <c r="F83" s="23"/>
      <c r="G83" s="23"/>
    </row>
    <row r="84" spans="1:7" ht="26.25" customHeight="1" x14ac:dyDescent="0.2">
      <c r="A84" s="23"/>
      <c r="B84" s="23"/>
      <c r="C84" s="23"/>
      <c r="D84" s="23"/>
      <c r="E84" s="23"/>
      <c r="F84" s="23"/>
      <c r="G84" s="23"/>
    </row>
    <row r="85" spans="1:7" ht="26.25" customHeight="1" x14ac:dyDescent="0.2">
      <c r="A85" s="23"/>
      <c r="B85" s="23"/>
      <c r="C85" s="23"/>
      <c r="D85" s="23"/>
      <c r="E85" s="23"/>
      <c r="F85" s="23"/>
      <c r="G85" s="23"/>
    </row>
    <row r="86" spans="1:7" ht="26.25" customHeight="1" x14ac:dyDescent="0.2">
      <c r="A86" s="23"/>
      <c r="B86" s="23"/>
      <c r="C86" s="23"/>
      <c r="D86" s="23"/>
      <c r="E86" s="23"/>
      <c r="F86" s="23"/>
      <c r="G86" s="23"/>
    </row>
    <row r="87" spans="1:7" ht="26.25" customHeight="1" x14ac:dyDescent="0.2">
      <c r="A87" s="23"/>
      <c r="B87" s="23"/>
      <c r="C87" s="23"/>
      <c r="D87" s="23"/>
      <c r="E87" s="23"/>
      <c r="F87" s="23"/>
      <c r="G87" s="23"/>
    </row>
    <row r="88" spans="1:7" ht="26.25" customHeight="1" x14ac:dyDescent="0.2">
      <c r="A88" s="23"/>
      <c r="B88" s="23"/>
      <c r="C88" s="23"/>
      <c r="D88" s="23"/>
      <c r="E88" s="23"/>
      <c r="F88" s="23"/>
      <c r="G88" s="23"/>
    </row>
    <row r="89" spans="1:7" ht="26.25" customHeight="1" x14ac:dyDescent="0.2">
      <c r="A89" s="23"/>
      <c r="B89" s="23"/>
      <c r="C89" s="23"/>
      <c r="D89" s="23"/>
      <c r="E89" s="23"/>
      <c r="F89" s="23"/>
      <c r="G89" s="23"/>
    </row>
    <row r="90" spans="1:7" ht="26.25" customHeight="1" x14ac:dyDescent="0.2">
      <c r="A90" s="23"/>
      <c r="B90" s="23"/>
      <c r="C90" s="23"/>
      <c r="D90" s="23"/>
      <c r="E90" s="23"/>
      <c r="F90" s="23"/>
      <c r="G90" s="23"/>
    </row>
    <row r="91" spans="1:7" ht="26.25" customHeight="1" x14ac:dyDescent="0.2">
      <c r="A91" s="23"/>
      <c r="B91" s="23"/>
      <c r="C91" s="23"/>
      <c r="D91" s="23"/>
      <c r="E91" s="23"/>
      <c r="F91" s="23"/>
      <c r="G91" s="23"/>
    </row>
    <row r="92" spans="1:7" ht="26.25" customHeight="1" x14ac:dyDescent="0.2">
      <c r="A92" s="23"/>
      <c r="B92" s="23"/>
      <c r="C92" s="23"/>
      <c r="D92" s="23"/>
      <c r="E92" s="23"/>
      <c r="F92" s="23"/>
      <c r="G92" s="23"/>
    </row>
    <row r="93" spans="1:7" ht="26.25" customHeight="1" x14ac:dyDescent="0.2">
      <c r="A93" s="23"/>
      <c r="B93" s="23"/>
      <c r="C93" s="23"/>
      <c r="D93" s="23"/>
      <c r="E93" s="23"/>
      <c r="F93" s="23"/>
      <c r="G93" s="23"/>
    </row>
    <row r="94" spans="1:7" ht="26.25" customHeight="1" x14ac:dyDescent="0.2">
      <c r="A94" s="23"/>
      <c r="B94" s="23"/>
      <c r="C94" s="23"/>
      <c r="D94" s="23"/>
      <c r="E94" s="23"/>
      <c r="F94" s="23"/>
      <c r="G94" s="23"/>
    </row>
    <row r="95" spans="1:7" ht="26.25" customHeight="1" x14ac:dyDescent="0.2">
      <c r="A95" s="23"/>
      <c r="B95" s="23"/>
      <c r="C95" s="23"/>
      <c r="D95" s="23"/>
      <c r="E95" s="23"/>
      <c r="F95" s="23"/>
      <c r="G95" s="23"/>
    </row>
    <row r="96" spans="1:7" ht="26.25" customHeight="1" x14ac:dyDescent="0.2">
      <c r="A96" s="23"/>
      <c r="B96" s="23"/>
      <c r="C96" s="23"/>
      <c r="D96" s="23"/>
      <c r="E96" s="23"/>
      <c r="F96" s="23"/>
      <c r="G96" s="23"/>
    </row>
    <row r="97" spans="1:7" ht="26.25" customHeight="1" x14ac:dyDescent="0.2">
      <c r="A97" s="23"/>
      <c r="B97" s="23"/>
      <c r="C97" s="23"/>
      <c r="D97" s="23"/>
      <c r="E97" s="23"/>
      <c r="F97" s="23"/>
      <c r="G97" s="23"/>
    </row>
    <row r="98" spans="1:7" ht="26.25" customHeight="1" x14ac:dyDescent="0.2">
      <c r="A98" s="23"/>
      <c r="B98" s="23"/>
      <c r="C98" s="23"/>
      <c r="D98" s="23"/>
      <c r="E98" s="23"/>
      <c r="F98" s="23"/>
      <c r="G98" s="23"/>
    </row>
    <row r="99" spans="1:7" ht="26.25" customHeight="1" x14ac:dyDescent="0.2">
      <c r="A99" s="23"/>
      <c r="B99" s="23"/>
      <c r="C99" s="23"/>
      <c r="D99" s="23"/>
      <c r="E99" s="23"/>
      <c r="F99" s="23"/>
      <c r="G99" s="23"/>
    </row>
    <row r="100" spans="1:7" ht="26.25" customHeight="1" x14ac:dyDescent="0.2">
      <c r="A100" s="23"/>
      <c r="B100" s="23"/>
      <c r="C100" s="23"/>
      <c r="D100" s="23"/>
      <c r="E100" s="23"/>
      <c r="F100" s="23"/>
      <c r="G100" s="23"/>
    </row>
    <row r="101" spans="1:7" ht="26.25" customHeight="1" x14ac:dyDescent="0.2">
      <c r="A101" s="23"/>
      <c r="B101" s="23"/>
      <c r="C101" s="23"/>
      <c r="D101" s="23"/>
      <c r="E101" s="23"/>
      <c r="F101" s="23"/>
      <c r="G101" s="23"/>
    </row>
    <row r="102" spans="1:7" ht="26.25" customHeight="1" x14ac:dyDescent="0.2">
      <c r="A102" s="23"/>
      <c r="B102" s="23"/>
      <c r="C102" s="23"/>
      <c r="D102" s="23"/>
      <c r="E102" s="23"/>
      <c r="F102" s="23"/>
      <c r="G102" s="23"/>
    </row>
    <row r="103" spans="1:7" ht="26.25" customHeight="1" x14ac:dyDescent="0.2">
      <c r="A103" s="23"/>
      <c r="B103" s="23"/>
      <c r="C103" s="23"/>
      <c r="D103" s="23"/>
      <c r="E103" s="23"/>
      <c r="F103" s="23"/>
      <c r="G103" s="23"/>
    </row>
    <row r="104" spans="1:7" ht="26.25" customHeight="1" x14ac:dyDescent="0.2">
      <c r="A104" s="23"/>
      <c r="B104" s="23"/>
      <c r="C104" s="23"/>
      <c r="D104" s="23"/>
      <c r="E104" s="23"/>
      <c r="F104" s="23"/>
      <c r="G104" s="23"/>
    </row>
    <row r="105" spans="1:7" ht="26.25" customHeight="1" x14ac:dyDescent="0.2">
      <c r="A105" s="23"/>
      <c r="B105" s="23"/>
      <c r="C105" s="23"/>
      <c r="D105" s="23"/>
      <c r="E105" s="23"/>
      <c r="F105" s="23"/>
      <c r="G105" s="23"/>
    </row>
    <row r="106" spans="1:7" ht="26.25" customHeight="1" x14ac:dyDescent="0.2">
      <c r="A106" s="23"/>
      <c r="B106" s="23"/>
      <c r="C106" s="23"/>
      <c r="D106" s="23"/>
      <c r="E106" s="23"/>
      <c r="F106" s="23"/>
      <c r="G106" s="23"/>
    </row>
    <row r="107" spans="1:7" ht="26.25" customHeight="1" x14ac:dyDescent="0.2">
      <c r="A107" s="23"/>
      <c r="B107" s="23"/>
      <c r="C107" s="23"/>
      <c r="D107" s="23"/>
      <c r="E107" s="23"/>
      <c r="F107" s="23"/>
      <c r="G107" s="23"/>
    </row>
    <row r="108" spans="1:7" ht="26.25" customHeight="1" x14ac:dyDescent="0.2">
      <c r="A108" s="23"/>
      <c r="B108" s="23"/>
      <c r="C108" s="23"/>
      <c r="D108" s="23"/>
      <c r="E108" s="23"/>
      <c r="F108" s="23"/>
      <c r="G108" s="23"/>
    </row>
    <row r="109" spans="1:7" ht="26.25" customHeight="1" x14ac:dyDescent="0.2">
      <c r="A109" s="23"/>
      <c r="B109" s="23"/>
      <c r="C109" s="23"/>
      <c r="D109" s="23"/>
      <c r="E109" s="23"/>
      <c r="F109" s="23"/>
      <c r="G109" s="23"/>
    </row>
    <row r="110" spans="1:7" ht="26.25" customHeight="1" x14ac:dyDescent="0.2">
      <c r="A110" s="23"/>
      <c r="B110" s="23"/>
      <c r="C110" s="23"/>
      <c r="D110" s="23"/>
      <c r="E110" s="23"/>
      <c r="F110" s="23"/>
      <c r="G110" s="23"/>
    </row>
    <row r="111" spans="1:7" ht="26.25" customHeight="1" x14ac:dyDescent="0.2">
      <c r="A111" s="23"/>
      <c r="B111" s="23"/>
      <c r="C111" s="23"/>
      <c r="D111" s="23"/>
      <c r="E111" s="23"/>
      <c r="F111" s="23"/>
      <c r="G111" s="23"/>
    </row>
    <row r="112" spans="1:7" ht="26.25" customHeight="1" x14ac:dyDescent="0.2">
      <c r="A112" s="23"/>
      <c r="B112" s="23"/>
      <c r="C112" s="23"/>
      <c r="D112" s="23"/>
      <c r="E112" s="23"/>
      <c r="F112" s="23"/>
      <c r="G112" s="23"/>
    </row>
    <row r="113" spans="1:7" ht="26.25" customHeight="1" x14ac:dyDescent="0.2">
      <c r="A113" s="23"/>
      <c r="B113" s="23"/>
      <c r="C113" s="23"/>
      <c r="D113" s="23"/>
      <c r="E113" s="23"/>
      <c r="F113" s="23"/>
      <c r="G113" s="23"/>
    </row>
    <row r="114" spans="1:7" ht="26.25" customHeight="1" x14ac:dyDescent="0.2">
      <c r="A114" s="23"/>
      <c r="B114" s="23"/>
      <c r="C114" s="23"/>
      <c r="D114" s="23"/>
      <c r="E114" s="23"/>
      <c r="F114" s="23"/>
      <c r="G114" s="23"/>
    </row>
    <row r="115" spans="1:7" ht="26.25" customHeight="1" x14ac:dyDescent="0.2">
      <c r="A115" s="23"/>
      <c r="B115" s="23"/>
      <c r="C115" s="23"/>
      <c r="D115" s="23"/>
      <c r="E115" s="23"/>
      <c r="F115" s="23"/>
      <c r="G115" s="23"/>
    </row>
    <row r="116" spans="1:7" ht="26.25" customHeight="1" x14ac:dyDescent="0.2">
      <c r="A116" s="23"/>
      <c r="B116" s="23"/>
      <c r="C116" s="23"/>
      <c r="D116" s="23"/>
      <c r="E116" s="23"/>
      <c r="F116" s="23"/>
      <c r="G116" s="23"/>
    </row>
    <row r="117" spans="1:7" ht="26.25" customHeight="1" x14ac:dyDescent="0.2">
      <c r="A117" s="23"/>
      <c r="B117" s="23"/>
      <c r="C117" s="23"/>
      <c r="D117" s="23"/>
      <c r="E117" s="23"/>
      <c r="F117" s="23"/>
      <c r="G117" s="23"/>
    </row>
    <row r="118" spans="1:7" ht="26.25" customHeight="1" x14ac:dyDescent="0.2">
      <c r="A118" s="23"/>
      <c r="B118" s="23"/>
      <c r="C118" s="23"/>
      <c r="D118" s="23"/>
      <c r="E118" s="23"/>
      <c r="F118" s="23"/>
      <c r="G118" s="23"/>
    </row>
    <row r="119" spans="1:7" ht="26.25" customHeight="1" x14ac:dyDescent="0.2">
      <c r="A119" s="23"/>
      <c r="B119" s="23"/>
      <c r="C119" s="23"/>
      <c r="D119" s="23"/>
      <c r="E119" s="23"/>
      <c r="F119" s="23"/>
      <c r="G119" s="23"/>
    </row>
    <row r="120" spans="1:7" ht="26.25" customHeight="1" x14ac:dyDescent="0.2">
      <c r="A120" s="23"/>
      <c r="B120" s="23"/>
      <c r="C120" s="23"/>
      <c r="D120" s="23"/>
      <c r="E120" s="23"/>
      <c r="F120" s="23"/>
      <c r="G120" s="23"/>
    </row>
    <row r="121" spans="1:7" ht="26.25" customHeight="1" x14ac:dyDescent="0.2">
      <c r="A121" s="23"/>
      <c r="B121" s="23"/>
      <c r="C121" s="23"/>
      <c r="D121" s="23"/>
      <c r="E121" s="23"/>
      <c r="F121" s="23"/>
      <c r="G121" s="23"/>
    </row>
    <row r="122" spans="1:7" ht="26.25" customHeight="1" x14ac:dyDescent="0.2">
      <c r="A122" s="23"/>
      <c r="B122" s="23"/>
      <c r="C122" s="23"/>
      <c r="D122" s="23"/>
      <c r="E122" s="23"/>
      <c r="F122" s="23"/>
      <c r="G122" s="23"/>
    </row>
    <row r="123" spans="1:7" ht="26.25" customHeight="1" x14ac:dyDescent="0.2">
      <c r="A123" s="23"/>
      <c r="B123" s="23"/>
      <c r="C123" s="23"/>
      <c r="D123" s="23"/>
      <c r="E123" s="23"/>
      <c r="F123" s="23"/>
      <c r="G123" s="23"/>
    </row>
    <row r="124" spans="1:7" ht="26.25" customHeight="1" x14ac:dyDescent="0.2">
      <c r="A124" s="23"/>
      <c r="B124" s="23"/>
      <c r="C124" s="23"/>
      <c r="D124" s="23"/>
      <c r="E124" s="23"/>
      <c r="F124" s="23"/>
      <c r="G124" s="23"/>
    </row>
    <row r="125" spans="1:7" ht="26.25" customHeight="1" x14ac:dyDescent="0.2">
      <c r="A125" s="23"/>
      <c r="B125" s="23"/>
      <c r="C125" s="23"/>
      <c r="D125" s="23"/>
      <c r="E125" s="23"/>
      <c r="F125" s="23"/>
      <c r="G125" s="23"/>
    </row>
    <row r="126" spans="1:7" ht="26.25" customHeight="1" x14ac:dyDescent="0.2">
      <c r="A126" s="23"/>
      <c r="B126" s="23"/>
      <c r="C126" s="23"/>
      <c r="D126" s="23"/>
      <c r="E126" s="23"/>
      <c r="F126" s="23"/>
      <c r="G126" s="23"/>
    </row>
    <row r="127" spans="1:7" ht="26.25" customHeight="1" x14ac:dyDescent="0.2">
      <c r="A127" s="23"/>
      <c r="B127" s="23"/>
      <c r="C127" s="23"/>
      <c r="D127" s="23"/>
      <c r="E127" s="23"/>
      <c r="F127" s="23"/>
      <c r="G127" s="23"/>
    </row>
    <row r="128" spans="1:7" ht="26.25" customHeight="1" x14ac:dyDescent="0.2">
      <c r="A128" s="23"/>
      <c r="B128" s="23"/>
      <c r="C128" s="23"/>
      <c r="D128" s="23"/>
      <c r="E128" s="23"/>
      <c r="F128" s="23"/>
      <c r="G128" s="23"/>
    </row>
    <row r="129" spans="1:7" ht="26.25" customHeight="1" x14ac:dyDescent="0.2">
      <c r="A129" s="23"/>
      <c r="B129" s="23"/>
      <c r="C129" s="23"/>
      <c r="D129" s="23"/>
      <c r="E129" s="23"/>
      <c r="F129" s="23"/>
      <c r="G129" s="23"/>
    </row>
    <row r="130" spans="1:7" ht="26.25" customHeight="1" x14ac:dyDescent="0.2">
      <c r="A130" s="23"/>
      <c r="B130" s="23"/>
      <c r="C130" s="23"/>
      <c r="D130" s="23"/>
      <c r="E130" s="23"/>
      <c r="F130" s="23"/>
      <c r="G130" s="23"/>
    </row>
    <row r="131" spans="1:7" ht="26.25" customHeight="1" x14ac:dyDescent="0.2">
      <c r="A131" s="23"/>
      <c r="B131" s="23"/>
      <c r="C131" s="23"/>
      <c r="D131" s="23"/>
      <c r="E131" s="23"/>
      <c r="F131" s="23"/>
      <c r="G131" s="23"/>
    </row>
    <row r="132" spans="1:7" ht="26.25" customHeight="1" x14ac:dyDescent="0.2">
      <c r="A132" s="23"/>
      <c r="B132" s="23"/>
      <c r="C132" s="23"/>
      <c r="D132" s="23"/>
      <c r="E132" s="23"/>
      <c r="F132" s="23"/>
      <c r="G132" s="23"/>
    </row>
    <row r="133" spans="1:7" ht="26.25" customHeight="1" x14ac:dyDescent="0.2">
      <c r="A133" s="23"/>
      <c r="B133" s="23"/>
      <c r="C133" s="23"/>
      <c r="D133" s="23"/>
      <c r="E133" s="23"/>
      <c r="F133" s="23"/>
      <c r="G133" s="23"/>
    </row>
    <row r="134" spans="1:7" ht="26.25" customHeight="1" x14ac:dyDescent="0.2">
      <c r="A134" s="23"/>
      <c r="B134" s="23"/>
      <c r="C134" s="23"/>
      <c r="D134" s="23"/>
      <c r="E134" s="23"/>
      <c r="F134" s="23"/>
      <c r="G134" s="23"/>
    </row>
    <row r="135" spans="1:7" ht="26.25" customHeight="1" x14ac:dyDescent="0.2">
      <c r="A135" s="23"/>
      <c r="B135" s="23"/>
      <c r="C135" s="23"/>
      <c r="D135" s="23"/>
      <c r="E135" s="23"/>
      <c r="F135" s="23"/>
      <c r="G135" s="23"/>
    </row>
    <row r="136" spans="1:7" ht="26.25" customHeight="1" x14ac:dyDescent="0.2">
      <c r="A136" s="23"/>
      <c r="B136" s="23"/>
      <c r="C136" s="23"/>
      <c r="D136" s="23"/>
      <c r="E136" s="23"/>
      <c r="F136" s="23"/>
      <c r="G136" s="23"/>
    </row>
    <row r="137" spans="1:7" ht="26.25" customHeight="1" x14ac:dyDescent="0.2">
      <c r="A137" s="23"/>
      <c r="B137" s="23"/>
      <c r="C137" s="23"/>
      <c r="D137" s="23"/>
      <c r="E137" s="23"/>
      <c r="F137" s="23"/>
      <c r="G137" s="23"/>
    </row>
    <row r="138" spans="1:7" ht="26.25" customHeight="1" x14ac:dyDescent="0.2">
      <c r="A138" s="23"/>
      <c r="B138" s="23"/>
      <c r="C138" s="23"/>
      <c r="D138" s="23"/>
      <c r="E138" s="23"/>
      <c r="F138" s="23"/>
      <c r="G138" s="23"/>
    </row>
    <row r="139" spans="1:7" ht="26.25" customHeight="1" x14ac:dyDescent="0.2">
      <c r="A139" s="23"/>
      <c r="B139" s="23"/>
      <c r="C139" s="23"/>
      <c r="D139" s="23"/>
      <c r="E139" s="23"/>
      <c r="F139" s="23"/>
      <c r="G139" s="23"/>
    </row>
    <row r="140" spans="1:7" ht="26.25" customHeight="1" x14ac:dyDescent="0.2">
      <c r="A140" s="23"/>
      <c r="B140" s="23"/>
      <c r="C140" s="23"/>
      <c r="D140" s="23"/>
      <c r="E140" s="23"/>
      <c r="F140" s="23"/>
      <c r="G140" s="23"/>
    </row>
    <row r="141" spans="1:7" ht="26.25" customHeight="1" x14ac:dyDescent="0.2">
      <c r="A141" s="23"/>
      <c r="B141" s="23"/>
      <c r="C141" s="23"/>
      <c r="D141" s="23"/>
      <c r="E141" s="23"/>
      <c r="F141" s="23"/>
      <c r="G141" s="23"/>
    </row>
    <row r="142" spans="1:7" ht="26.25" customHeight="1" x14ac:dyDescent="0.2">
      <c r="A142" s="23"/>
      <c r="B142" s="23"/>
      <c r="C142" s="23"/>
      <c r="D142" s="23"/>
      <c r="E142" s="23"/>
      <c r="F142" s="23"/>
      <c r="G142" s="23"/>
    </row>
    <row r="143" spans="1:7" ht="26.25" customHeight="1" x14ac:dyDescent="0.2">
      <c r="A143" s="23"/>
      <c r="B143" s="23"/>
      <c r="C143" s="23"/>
      <c r="D143" s="23"/>
      <c r="E143" s="23"/>
      <c r="F143" s="23"/>
      <c r="G143" s="23"/>
    </row>
    <row r="144" spans="1:7" ht="26.25" customHeight="1" x14ac:dyDescent="0.2">
      <c r="A144" s="23"/>
      <c r="B144" s="23"/>
      <c r="C144" s="23"/>
      <c r="D144" s="23"/>
      <c r="E144" s="23"/>
      <c r="F144" s="23"/>
      <c r="G144" s="23"/>
    </row>
    <row r="145" spans="1:7" ht="26.25" customHeight="1" x14ac:dyDescent="0.2">
      <c r="A145" s="23"/>
      <c r="B145" s="23"/>
      <c r="C145" s="23"/>
      <c r="D145" s="23"/>
      <c r="E145" s="23"/>
      <c r="F145" s="23"/>
      <c r="G145" s="23"/>
    </row>
    <row r="146" spans="1:7" ht="26.25" customHeight="1" x14ac:dyDescent="0.2">
      <c r="A146" s="23"/>
      <c r="B146" s="23"/>
      <c r="C146" s="23"/>
      <c r="D146" s="23"/>
      <c r="E146" s="23"/>
      <c r="F146" s="23"/>
      <c r="G146" s="23"/>
    </row>
    <row r="147" spans="1:7" ht="26.25" customHeight="1" x14ac:dyDescent="0.2">
      <c r="A147" s="23"/>
      <c r="B147" s="23"/>
      <c r="C147" s="23"/>
      <c r="D147" s="23"/>
      <c r="E147" s="23"/>
      <c r="F147" s="23"/>
      <c r="G147" s="23"/>
    </row>
    <row r="148" spans="1:7" ht="26.25" customHeight="1" x14ac:dyDescent="0.2">
      <c r="A148" s="23"/>
      <c r="B148" s="23"/>
      <c r="C148" s="23"/>
      <c r="D148" s="23"/>
      <c r="E148" s="23"/>
      <c r="F148" s="23"/>
      <c r="G148" s="23"/>
    </row>
    <row r="149" spans="1:7" ht="26.25" customHeight="1" x14ac:dyDescent="0.2">
      <c r="A149" s="23"/>
      <c r="B149" s="23"/>
      <c r="C149" s="23"/>
      <c r="D149" s="23"/>
      <c r="E149" s="23"/>
      <c r="F149" s="23"/>
      <c r="G149" s="23"/>
    </row>
    <row r="150" spans="1:7" ht="26.25" customHeight="1" x14ac:dyDescent="0.2">
      <c r="A150" s="23"/>
      <c r="B150" s="23"/>
      <c r="C150" s="23"/>
      <c r="D150" s="23"/>
      <c r="E150" s="23"/>
      <c r="F150" s="23"/>
      <c r="G150" s="23"/>
    </row>
    <row r="151" spans="1:7" ht="26.25" customHeight="1" x14ac:dyDescent="0.2">
      <c r="A151" s="23"/>
      <c r="B151" s="23"/>
      <c r="C151" s="23"/>
      <c r="D151" s="23"/>
      <c r="E151" s="23"/>
      <c r="F151" s="23"/>
      <c r="G151" s="23"/>
    </row>
    <row r="152" spans="1:7" ht="26.25" customHeight="1" x14ac:dyDescent="0.2">
      <c r="A152" s="23"/>
      <c r="B152" s="23"/>
      <c r="C152" s="23"/>
      <c r="D152" s="23"/>
      <c r="E152" s="23"/>
      <c r="F152" s="23"/>
      <c r="G152" s="23"/>
    </row>
    <row r="153" spans="1:7" ht="26.25" customHeight="1" x14ac:dyDescent="0.2">
      <c r="A153" s="23"/>
      <c r="B153" s="23"/>
      <c r="C153" s="23"/>
      <c r="D153" s="23"/>
      <c r="E153" s="23"/>
      <c r="F153" s="23"/>
      <c r="G153" s="23"/>
    </row>
    <row r="154" spans="1:7" ht="26.25" customHeight="1" x14ac:dyDescent="0.2">
      <c r="A154" s="23"/>
      <c r="B154" s="23"/>
      <c r="C154" s="23"/>
      <c r="D154" s="23"/>
      <c r="E154" s="23"/>
      <c r="F154" s="23"/>
      <c r="G154" s="23"/>
    </row>
    <row r="155" spans="1:7" ht="26.25" customHeight="1" x14ac:dyDescent="0.2">
      <c r="A155" s="23"/>
      <c r="B155" s="23"/>
      <c r="C155" s="23"/>
      <c r="D155" s="23"/>
      <c r="E155" s="23"/>
      <c r="F155" s="23"/>
      <c r="G155" s="23"/>
    </row>
    <row r="156" spans="1:7" ht="26.25" customHeight="1" x14ac:dyDescent="0.2">
      <c r="A156" s="23"/>
      <c r="B156" s="23"/>
      <c r="C156" s="23"/>
      <c r="D156" s="23"/>
      <c r="E156" s="23"/>
      <c r="F156" s="23"/>
      <c r="G156" s="23"/>
    </row>
    <row r="157" spans="1:7" ht="26.25" customHeight="1" x14ac:dyDescent="0.2">
      <c r="A157" s="23"/>
      <c r="B157" s="23"/>
      <c r="C157" s="23"/>
      <c r="D157" s="23"/>
      <c r="E157" s="23"/>
      <c r="F157" s="23"/>
      <c r="G157" s="23"/>
    </row>
    <row r="158" spans="1:7" ht="26.25" customHeight="1" x14ac:dyDescent="0.2">
      <c r="A158" s="23"/>
      <c r="B158" s="23"/>
      <c r="C158" s="23"/>
      <c r="D158" s="23"/>
      <c r="E158" s="23"/>
      <c r="F158" s="23"/>
      <c r="G158" s="23"/>
    </row>
    <row r="159" spans="1:7" ht="26.25" customHeight="1" x14ac:dyDescent="0.2">
      <c r="A159" s="23"/>
      <c r="B159" s="23"/>
      <c r="C159" s="23"/>
      <c r="D159" s="23"/>
      <c r="E159" s="23"/>
      <c r="F159" s="23"/>
      <c r="G159" s="23"/>
    </row>
    <row r="160" spans="1:7" ht="26.25" customHeight="1" x14ac:dyDescent="0.2">
      <c r="A160" s="23"/>
      <c r="B160" s="23"/>
      <c r="C160" s="23"/>
      <c r="D160" s="23"/>
      <c r="E160" s="23"/>
      <c r="F160" s="23"/>
      <c r="G160" s="23"/>
    </row>
    <row r="161" spans="1:7" ht="26.25" customHeight="1" x14ac:dyDescent="0.2">
      <c r="A161" s="23"/>
      <c r="B161" s="23"/>
      <c r="C161" s="23"/>
      <c r="D161" s="23"/>
      <c r="E161" s="23"/>
      <c r="F161" s="23"/>
      <c r="G161" s="23"/>
    </row>
    <row r="162" spans="1:7" ht="26.25" customHeight="1" x14ac:dyDescent="0.2">
      <c r="A162" s="23"/>
      <c r="B162" s="23"/>
      <c r="C162" s="23"/>
      <c r="D162" s="23"/>
      <c r="E162" s="23"/>
      <c r="F162" s="23"/>
      <c r="G162" s="23"/>
    </row>
    <row r="163" spans="1:7" ht="26.25" customHeight="1" x14ac:dyDescent="0.2">
      <c r="A163" s="23"/>
      <c r="B163" s="23"/>
      <c r="C163" s="23"/>
      <c r="D163" s="23"/>
      <c r="E163" s="23"/>
      <c r="F163" s="23"/>
      <c r="G163" s="23"/>
    </row>
    <row r="164" spans="1:7" ht="26.25" customHeight="1" x14ac:dyDescent="0.2">
      <c r="A164" s="23"/>
      <c r="B164" s="23"/>
      <c r="C164" s="23"/>
      <c r="D164" s="23"/>
      <c r="E164" s="23"/>
      <c r="F164" s="23"/>
      <c r="G164" s="23"/>
    </row>
    <row r="165" spans="1:7" ht="26.25" customHeight="1" x14ac:dyDescent="0.2">
      <c r="A165" s="23"/>
      <c r="B165" s="23"/>
      <c r="C165" s="23"/>
      <c r="D165" s="23"/>
      <c r="E165" s="23"/>
      <c r="F165" s="23"/>
      <c r="G165" s="23"/>
    </row>
    <row r="166" spans="1:7" ht="26.25" customHeight="1" x14ac:dyDescent="0.2">
      <c r="A166" s="23"/>
      <c r="B166" s="23"/>
      <c r="C166" s="23"/>
      <c r="D166" s="23"/>
      <c r="E166" s="23"/>
      <c r="F166" s="23"/>
      <c r="G166" s="23"/>
    </row>
    <row r="167" spans="1:7" ht="26.25" customHeight="1" x14ac:dyDescent="0.2">
      <c r="A167" s="23"/>
      <c r="B167" s="23"/>
      <c r="C167" s="23"/>
      <c r="D167" s="23"/>
      <c r="E167" s="23"/>
      <c r="F167" s="23"/>
      <c r="G167" s="23"/>
    </row>
    <row r="168" spans="1:7" ht="26.25" customHeight="1" x14ac:dyDescent="0.2">
      <c r="A168" s="23"/>
      <c r="B168" s="23"/>
      <c r="C168" s="23"/>
      <c r="D168" s="23"/>
      <c r="E168" s="23"/>
      <c r="F168" s="23"/>
      <c r="G168" s="23"/>
    </row>
    <row r="169" spans="1:7" ht="26.25" customHeight="1" x14ac:dyDescent="0.2">
      <c r="A169" s="23"/>
      <c r="B169" s="23"/>
      <c r="C169" s="23"/>
      <c r="D169" s="23"/>
      <c r="E169" s="23"/>
      <c r="F169" s="23"/>
      <c r="G169" s="23"/>
    </row>
    <row r="170" spans="1:7" ht="26.25" customHeight="1" x14ac:dyDescent="0.2">
      <c r="A170" s="23"/>
      <c r="B170" s="23"/>
      <c r="C170" s="23"/>
      <c r="D170" s="23"/>
      <c r="E170" s="23"/>
      <c r="F170" s="23"/>
      <c r="G170" s="23"/>
    </row>
    <row r="171" spans="1:7" ht="26.25" customHeight="1" x14ac:dyDescent="0.2">
      <c r="A171" s="23"/>
      <c r="B171" s="23"/>
      <c r="C171" s="23"/>
      <c r="D171" s="23"/>
      <c r="E171" s="23"/>
      <c r="F171" s="23"/>
      <c r="G171" s="23"/>
    </row>
    <row r="172" spans="1:7" ht="26.25" customHeight="1" x14ac:dyDescent="0.2">
      <c r="A172" s="23"/>
      <c r="B172" s="23"/>
      <c r="C172" s="23"/>
      <c r="D172" s="23"/>
      <c r="E172" s="23"/>
      <c r="F172" s="23"/>
      <c r="G172" s="23"/>
    </row>
    <row r="173" spans="1:7" ht="26.25" customHeight="1" x14ac:dyDescent="0.2">
      <c r="A173" s="23"/>
      <c r="B173" s="23"/>
      <c r="C173" s="23"/>
      <c r="D173" s="23"/>
      <c r="E173" s="23"/>
      <c r="F173" s="23"/>
      <c r="G173" s="23"/>
    </row>
    <row r="174" spans="1:7" ht="26.25" customHeight="1" x14ac:dyDescent="0.2">
      <c r="A174" s="23"/>
      <c r="B174" s="23"/>
      <c r="C174" s="23"/>
      <c r="D174" s="23"/>
      <c r="E174" s="23"/>
      <c r="F174" s="23"/>
      <c r="G174" s="23"/>
    </row>
    <row r="175" spans="1:7" ht="26.25" customHeight="1" x14ac:dyDescent="0.2">
      <c r="A175" s="23"/>
      <c r="B175" s="23"/>
      <c r="C175" s="23"/>
      <c r="D175" s="23"/>
      <c r="E175" s="23"/>
      <c r="F175" s="23"/>
      <c r="G175" s="23"/>
    </row>
    <row r="176" spans="1:7" ht="26.25" customHeight="1" x14ac:dyDescent="0.2">
      <c r="A176" s="23"/>
      <c r="B176" s="23"/>
      <c r="C176" s="23"/>
      <c r="D176" s="23"/>
      <c r="E176" s="23"/>
      <c r="F176" s="23"/>
      <c r="G176" s="23"/>
    </row>
    <row r="177" spans="1:7" ht="26.25" customHeight="1" x14ac:dyDescent="0.2">
      <c r="A177" s="23"/>
      <c r="B177" s="23"/>
      <c r="C177" s="23"/>
      <c r="D177" s="23"/>
      <c r="E177" s="23"/>
      <c r="F177" s="23"/>
      <c r="G177" s="23"/>
    </row>
    <row r="178" spans="1:7" ht="26.25" customHeight="1" x14ac:dyDescent="0.2">
      <c r="A178" s="23"/>
      <c r="B178" s="23"/>
      <c r="C178" s="23"/>
      <c r="D178" s="23"/>
      <c r="E178" s="23"/>
      <c r="F178" s="23"/>
      <c r="G178" s="23"/>
    </row>
    <row r="179" spans="1:7" ht="26.25" customHeight="1" x14ac:dyDescent="0.2">
      <c r="A179" s="23"/>
      <c r="B179" s="23"/>
      <c r="C179" s="23"/>
      <c r="D179" s="23"/>
      <c r="E179" s="23"/>
      <c r="F179" s="23"/>
      <c r="G179" s="23"/>
    </row>
    <row r="180" spans="1:7" ht="26.25" customHeight="1" x14ac:dyDescent="0.2">
      <c r="A180" s="23"/>
      <c r="B180" s="23"/>
      <c r="C180" s="23"/>
      <c r="D180" s="23"/>
      <c r="E180" s="23"/>
      <c r="F180" s="23"/>
      <c r="G180" s="23"/>
    </row>
    <row r="181" spans="1:7" ht="26.25" customHeight="1" x14ac:dyDescent="0.2">
      <c r="A181" s="23"/>
      <c r="B181" s="23"/>
      <c r="C181" s="23"/>
      <c r="D181" s="23"/>
      <c r="E181" s="23"/>
      <c r="F181" s="23"/>
      <c r="G181" s="23"/>
    </row>
    <row r="182" spans="1:7" ht="26.25" customHeight="1" x14ac:dyDescent="0.2">
      <c r="A182" s="23"/>
      <c r="B182" s="23"/>
      <c r="C182" s="23"/>
      <c r="D182" s="23"/>
      <c r="E182" s="23"/>
      <c r="F182" s="23"/>
      <c r="G182" s="23"/>
    </row>
    <row r="183" spans="1:7" ht="26.25" customHeight="1" x14ac:dyDescent="0.2">
      <c r="A183" s="23"/>
      <c r="B183" s="23"/>
      <c r="C183" s="23"/>
      <c r="D183" s="23"/>
      <c r="E183" s="23"/>
      <c r="F183" s="23"/>
      <c r="G183" s="23"/>
    </row>
    <row r="184" spans="1:7" ht="26.25" customHeight="1" x14ac:dyDescent="0.2">
      <c r="A184" s="23"/>
      <c r="B184" s="23"/>
      <c r="C184" s="23"/>
      <c r="D184" s="23"/>
      <c r="E184" s="23"/>
      <c r="F184" s="23"/>
      <c r="G184" s="23"/>
    </row>
    <row r="185" spans="1:7" ht="26.25" customHeight="1" x14ac:dyDescent="0.2">
      <c r="A185" s="23"/>
      <c r="B185" s="23"/>
      <c r="C185" s="23"/>
      <c r="D185" s="23"/>
      <c r="E185" s="23"/>
      <c r="F185" s="23"/>
      <c r="G185" s="23"/>
    </row>
    <row r="186" spans="1:7" ht="26.25" customHeight="1" x14ac:dyDescent="0.2">
      <c r="A186" s="23"/>
      <c r="B186" s="23"/>
      <c r="C186" s="23"/>
      <c r="D186" s="23"/>
      <c r="E186" s="23"/>
      <c r="F186" s="23"/>
      <c r="G186" s="23"/>
    </row>
    <row r="187" spans="1:7" ht="26.25" customHeight="1" x14ac:dyDescent="0.2">
      <c r="A187" s="23"/>
      <c r="B187" s="23"/>
      <c r="C187" s="23"/>
      <c r="D187" s="23"/>
      <c r="E187" s="23"/>
      <c r="F187" s="23"/>
      <c r="G187" s="23"/>
    </row>
    <row r="188" spans="1:7" ht="26.25" customHeight="1" x14ac:dyDescent="0.2">
      <c r="A188" s="23"/>
      <c r="B188" s="23"/>
      <c r="C188" s="23"/>
      <c r="D188" s="23"/>
      <c r="E188" s="23"/>
      <c r="F188" s="23"/>
      <c r="G188" s="23"/>
    </row>
    <row r="189" spans="1:7" ht="26.25" customHeight="1" x14ac:dyDescent="0.2">
      <c r="A189" s="23"/>
      <c r="B189" s="23"/>
      <c r="C189" s="23"/>
      <c r="D189" s="23"/>
      <c r="E189" s="23"/>
      <c r="F189" s="23"/>
      <c r="G189" s="23"/>
    </row>
    <row r="190" spans="1:7" ht="26.25" customHeight="1" x14ac:dyDescent="0.2">
      <c r="A190" s="23"/>
      <c r="B190" s="23"/>
      <c r="C190" s="23"/>
      <c r="D190" s="23"/>
      <c r="E190" s="23"/>
      <c r="F190" s="23"/>
      <c r="G190" s="23"/>
    </row>
    <row r="191" spans="1:7" ht="26.25" customHeight="1" x14ac:dyDescent="0.2">
      <c r="A191" s="23"/>
      <c r="B191" s="23"/>
      <c r="C191" s="23"/>
      <c r="D191" s="23"/>
      <c r="E191" s="23"/>
      <c r="F191" s="23"/>
      <c r="G191" s="23"/>
    </row>
    <row r="192" spans="1:7" ht="26.25" customHeight="1" x14ac:dyDescent="0.2">
      <c r="A192" s="23"/>
      <c r="B192" s="23"/>
      <c r="C192" s="23"/>
      <c r="D192" s="23"/>
      <c r="E192" s="23"/>
      <c r="F192" s="23"/>
      <c r="G192" s="23"/>
    </row>
    <row r="193" spans="1:7" ht="26.25" customHeight="1" x14ac:dyDescent="0.2">
      <c r="A193" s="23"/>
      <c r="B193" s="23"/>
      <c r="C193" s="23"/>
      <c r="D193" s="23"/>
      <c r="E193" s="23"/>
      <c r="F193" s="23"/>
      <c r="G193" s="23"/>
    </row>
    <row r="194" spans="1:7" ht="26.25" customHeight="1" x14ac:dyDescent="0.2">
      <c r="A194" s="23"/>
      <c r="B194" s="23"/>
      <c r="C194" s="23"/>
      <c r="D194" s="23"/>
      <c r="E194" s="23"/>
      <c r="F194" s="23"/>
      <c r="G194" s="23"/>
    </row>
    <row r="195" spans="1:7" ht="26.25" customHeight="1" x14ac:dyDescent="0.2">
      <c r="A195" s="23"/>
      <c r="B195" s="23"/>
      <c r="C195" s="23"/>
      <c r="D195" s="23"/>
      <c r="E195" s="23"/>
      <c r="F195" s="23"/>
      <c r="G195" s="23"/>
    </row>
    <row r="196" spans="1:7" ht="26.25" customHeight="1" x14ac:dyDescent="0.2">
      <c r="A196" s="23"/>
      <c r="B196" s="23"/>
      <c r="C196" s="23"/>
      <c r="D196" s="23"/>
      <c r="E196" s="23"/>
      <c r="F196" s="23"/>
      <c r="G196" s="23"/>
    </row>
    <row r="197" spans="1:7" ht="26.25" customHeight="1" x14ac:dyDescent="0.2">
      <c r="A197" s="23"/>
      <c r="B197" s="23"/>
      <c r="C197" s="23"/>
      <c r="D197" s="23"/>
      <c r="E197" s="23"/>
      <c r="F197" s="23"/>
      <c r="G197" s="23"/>
    </row>
    <row r="198" spans="1:7" ht="26.25" customHeight="1" x14ac:dyDescent="0.2">
      <c r="A198" s="23"/>
      <c r="B198" s="23"/>
      <c r="C198" s="23"/>
      <c r="D198" s="23"/>
      <c r="E198" s="23"/>
      <c r="F198" s="23"/>
      <c r="G198" s="23"/>
    </row>
    <row r="199" spans="1:7" ht="26.25" customHeight="1" x14ac:dyDescent="0.2">
      <c r="A199" s="23"/>
      <c r="B199" s="23"/>
      <c r="C199" s="23"/>
      <c r="D199" s="23"/>
      <c r="E199" s="23"/>
      <c r="F199" s="23"/>
      <c r="G199" s="23"/>
    </row>
    <row r="200" spans="1:7" ht="26.25" customHeight="1" x14ac:dyDescent="0.2">
      <c r="A200" s="23"/>
      <c r="B200" s="23"/>
      <c r="C200" s="23"/>
      <c r="D200" s="23"/>
      <c r="E200" s="23"/>
      <c r="F200" s="23"/>
      <c r="G200" s="23"/>
    </row>
    <row r="201" spans="1:7" ht="26.25" customHeight="1" x14ac:dyDescent="0.2">
      <c r="A201" s="23"/>
      <c r="B201" s="23"/>
      <c r="C201" s="23"/>
      <c r="D201" s="23"/>
      <c r="E201" s="23"/>
      <c r="F201" s="23"/>
      <c r="G201" s="23"/>
    </row>
    <row r="202" spans="1:7" ht="26.25" customHeight="1" x14ac:dyDescent="0.2">
      <c r="A202" s="23"/>
      <c r="B202" s="23"/>
      <c r="C202" s="23"/>
      <c r="D202" s="23"/>
      <c r="E202" s="23"/>
      <c r="F202" s="23"/>
      <c r="G202" s="23"/>
    </row>
    <row r="203" spans="1:7" ht="26.25" customHeight="1" x14ac:dyDescent="0.2">
      <c r="A203" s="23"/>
      <c r="B203" s="23"/>
      <c r="C203" s="23"/>
      <c r="D203" s="23"/>
      <c r="E203" s="23"/>
      <c r="F203" s="23"/>
      <c r="G203" s="23"/>
    </row>
    <row r="204" spans="1:7" ht="26.25" customHeight="1" x14ac:dyDescent="0.2">
      <c r="A204" s="23"/>
      <c r="B204" s="23"/>
      <c r="C204" s="23"/>
      <c r="D204" s="23"/>
      <c r="E204" s="23"/>
      <c r="F204" s="23"/>
      <c r="G204" s="23"/>
    </row>
    <row r="205" spans="1:7" ht="26.25" customHeight="1" x14ac:dyDescent="0.2">
      <c r="A205" s="23"/>
      <c r="B205" s="23"/>
      <c r="C205" s="23"/>
      <c r="D205" s="23"/>
      <c r="E205" s="23"/>
      <c r="F205" s="23"/>
      <c r="G205" s="23"/>
    </row>
    <row r="206" spans="1:7" ht="26.25" customHeight="1" x14ac:dyDescent="0.2">
      <c r="A206" s="23"/>
      <c r="B206" s="23"/>
      <c r="C206" s="23"/>
      <c r="D206" s="23"/>
      <c r="E206" s="23"/>
      <c r="F206" s="23"/>
      <c r="G206" s="23"/>
    </row>
    <row r="207" spans="1:7" ht="26.25" customHeight="1" x14ac:dyDescent="0.2">
      <c r="A207" s="23"/>
      <c r="B207" s="23"/>
      <c r="C207" s="23"/>
      <c r="D207" s="23"/>
      <c r="E207" s="23"/>
      <c r="F207" s="23"/>
      <c r="G207" s="23"/>
    </row>
    <row r="208" spans="1:7" ht="26.25" customHeight="1" x14ac:dyDescent="0.2">
      <c r="A208" s="23"/>
      <c r="B208" s="23"/>
      <c r="C208" s="23"/>
      <c r="D208" s="23"/>
      <c r="E208" s="23"/>
      <c r="F208" s="23"/>
      <c r="G208" s="23"/>
    </row>
    <row r="209" spans="1:7" ht="26.25" customHeight="1" x14ac:dyDescent="0.2">
      <c r="A209" s="23"/>
      <c r="B209" s="23"/>
      <c r="C209" s="23"/>
      <c r="D209" s="23"/>
      <c r="E209" s="23"/>
      <c r="F209" s="23"/>
      <c r="G209" s="23"/>
    </row>
    <row r="210" spans="1:7" ht="26.25" customHeight="1" x14ac:dyDescent="0.2">
      <c r="A210" s="23"/>
      <c r="B210" s="23"/>
      <c r="C210" s="23"/>
      <c r="D210" s="23"/>
      <c r="E210" s="23"/>
      <c r="F210" s="23"/>
      <c r="G210" s="23"/>
    </row>
    <row r="211" spans="1:7" ht="26.25" customHeight="1" x14ac:dyDescent="0.2">
      <c r="A211" s="23"/>
      <c r="B211" s="23"/>
      <c r="C211" s="23"/>
      <c r="D211" s="23"/>
      <c r="E211" s="23"/>
      <c r="F211" s="23"/>
      <c r="G211" s="23"/>
    </row>
    <row r="212" spans="1:7" ht="26.25" customHeight="1" x14ac:dyDescent="0.2">
      <c r="A212" s="23"/>
      <c r="B212" s="23"/>
      <c r="C212" s="23"/>
      <c r="D212" s="23"/>
      <c r="E212" s="23"/>
      <c r="F212" s="23"/>
      <c r="G212" s="23"/>
    </row>
    <row r="213" spans="1:7" ht="26.25" customHeight="1" x14ac:dyDescent="0.2">
      <c r="A213" s="23"/>
      <c r="B213" s="23"/>
      <c r="C213" s="23"/>
      <c r="D213" s="23"/>
      <c r="E213" s="23"/>
      <c r="F213" s="23"/>
      <c r="G213" s="23"/>
    </row>
    <row r="214" spans="1:7" ht="26.25" customHeight="1" x14ac:dyDescent="0.2">
      <c r="A214" s="23"/>
      <c r="B214" s="23"/>
      <c r="C214" s="23"/>
      <c r="D214" s="23"/>
      <c r="E214" s="23"/>
      <c r="F214" s="23"/>
      <c r="G214" s="23"/>
    </row>
    <row r="215" spans="1:7" ht="26.25" customHeight="1" x14ac:dyDescent="0.2">
      <c r="A215" s="23"/>
      <c r="B215" s="23"/>
      <c r="C215" s="23"/>
      <c r="D215" s="23"/>
      <c r="E215" s="23"/>
      <c r="F215" s="23"/>
      <c r="G215" s="23"/>
    </row>
    <row r="216" spans="1:7" ht="26.25" customHeight="1" x14ac:dyDescent="0.2">
      <c r="A216" s="23"/>
      <c r="B216" s="23"/>
      <c r="C216" s="23"/>
      <c r="D216" s="23"/>
      <c r="E216" s="23"/>
      <c r="F216" s="23"/>
      <c r="G216" s="23"/>
    </row>
    <row r="217" spans="1:7" ht="26.25" customHeight="1" x14ac:dyDescent="0.2">
      <c r="A217" s="23"/>
      <c r="B217" s="23"/>
      <c r="C217" s="23"/>
      <c r="D217" s="23"/>
      <c r="E217" s="23"/>
      <c r="F217" s="23"/>
      <c r="G217" s="23"/>
    </row>
    <row r="218" spans="1:7" ht="26.25" customHeight="1" x14ac:dyDescent="0.2">
      <c r="A218" s="23"/>
      <c r="B218" s="23"/>
      <c r="C218" s="23"/>
      <c r="D218" s="23"/>
      <c r="E218" s="23"/>
      <c r="F218" s="23"/>
      <c r="G218" s="23"/>
    </row>
    <row r="219" spans="1:7" ht="26.25" customHeight="1" x14ac:dyDescent="0.2">
      <c r="A219" s="23"/>
      <c r="B219" s="23"/>
      <c r="C219" s="23"/>
      <c r="D219" s="23"/>
      <c r="E219" s="23"/>
      <c r="F219" s="23"/>
      <c r="G219" s="23"/>
    </row>
    <row r="220" spans="1:7" ht="26.25" customHeight="1" x14ac:dyDescent="0.2">
      <c r="A220" s="23"/>
      <c r="B220" s="23"/>
      <c r="C220" s="23"/>
      <c r="D220" s="23"/>
      <c r="E220" s="23"/>
      <c r="F220" s="23"/>
      <c r="G220" s="23"/>
    </row>
    <row r="221" spans="1:7" ht="26.25" customHeight="1" x14ac:dyDescent="0.2">
      <c r="A221" s="23"/>
      <c r="B221" s="23"/>
      <c r="C221" s="23"/>
      <c r="D221" s="23"/>
      <c r="E221" s="23"/>
      <c r="F221" s="23"/>
      <c r="G221" s="23"/>
    </row>
    <row r="222" spans="1:7" ht="26.25" customHeight="1" x14ac:dyDescent="0.2">
      <c r="A222" s="23"/>
      <c r="B222" s="23"/>
      <c r="C222" s="23"/>
      <c r="D222" s="23"/>
      <c r="E222" s="23"/>
      <c r="F222" s="23"/>
      <c r="G222" s="23"/>
    </row>
    <row r="223" spans="1:7" ht="26.25" customHeight="1" x14ac:dyDescent="0.2">
      <c r="A223" s="23"/>
      <c r="B223" s="23"/>
      <c r="C223" s="23"/>
      <c r="D223" s="23"/>
      <c r="E223" s="23"/>
      <c r="F223" s="23"/>
      <c r="G223" s="23"/>
    </row>
    <row r="224" spans="1:7" ht="26.25" customHeight="1" x14ac:dyDescent="0.2">
      <c r="A224" s="23"/>
      <c r="B224" s="23"/>
      <c r="C224" s="23"/>
      <c r="D224" s="23"/>
      <c r="E224" s="23"/>
      <c r="F224" s="23"/>
      <c r="G224" s="23"/>
    </row>
    <row r="225" spans="1:7" ht="26.25" customHeight="1" x14ac:dyDescent="0.2">
      <c r="A225" s="23"/>
      <c r="B225" s="23"/>
      <c r="C225" s="23"/>
      <c r="D225" s="23"/>
      <c r="E225" s="23"/>
      <c r="F225" s="23"/>
      <c r="G225" s="23"/>
    </row>
    <row r="226" spans="1:7" ht="26.25" customHeight="1" x14ac:dyDescent="0.2">
      <c r="A226" s="23"/>
      <c r="B226" s="23"/>
      <c r="C226" s="23"/>
      <c r="D226" s="23"/>
      <c r="E226" s="23"/>
      <c r="F226" s="23"/>
      <c r="G226" s="23"/>
    </row>
    <row r="227" spans="1:7" ht="26.25" customHeight="1" x14ac:dyDescent="0.2">
      <c r="A227" s="23"/>
      <c r="B227" s="23"/>
      <c r="C227" s="23"/>
      <c r="D227" s="23"/>
      <c r="E227" s="23"/>
      <c r="F227" s="23"/>
      <c r="G227" s="23"/>
    </row>
    <row r="228" spans="1:7" ht="26.25" customHeight="1" x14ac:dyDescent="0.2">
      <c r="A228" s="23"/>
      <c r="B228" s="23"/>
      <c r="C228" s="23"/>
      <c r="D228" s="23"/>
      <c r="E228" s="23"/>
      <c r="F228" s="23"/>
      <c r="G228" s="23"/>
    </row>
    <row r="229" spans="1:7" ht="26.25" customHeight="1" x14ac:dyDescent="0.2">
      <c r="A229" s="23"/>
      <c r="B229" s="23"/>
      <c r="C229" s="23"/>
      <c r="D229" s="23"/>
      <c r="E229" s="23"/>
      <c r="F229" s="23"/>
      <c r="G229" s="23"/>
    </row>
    <row r="230" spans="1:7" ht="26.25" customHeight="1" x14ac:dyDescent="0.2">
      <c r="A230" s="23"/>
      <c r="B230" s="23"/>
      <c r="C230" s="23"/>
      <c r="D230" s="23"/>
      <c r="E230" s="23"/>
      <c r="F230" s="23"/>
      <c r="G230" s="23"/>
    </row>
    <row r="231" spans="1:7" ht="26.25" customHeight="1" x14ac:dyDescent="0.2">
      <c r="A231" s="23"/>
      <c r="B231" s="23"/>
      <c r="C231" s="23"/>
      <c r="D231" s="23"/>
      <c r="E231" s="23"/>
      <c r="F231" s="23"/>
      <c r="G231" s="23"/>
    </row>
    <row r="232" spans="1:7" ht="26.25" customHeight="1" x14ac:dyDescent="0.2">
      <c r="A232" s="23"/>
      <c r="B232" s="23"/>
      <c r="C232" s="23"/>
      <c r="D232" s="23"/>
      <c r="E232" s="23"/>
      <c r="F232" s="23"/>
      <c r="G232" s="23"/>
    </row>
    <row r="233" spans="1:7" ht="26.25" customHeight="1" x14ac:dyDescent="0.2">
      <c r="A233" s="23"/>
      <c r="B233" s="23"/>
      <c r="C233" s="23"/>
      <c r="D233" s="23"/>
      <c r="E233" s="23"/>
      <c r="F233" s="23"/>
      <c r="G233" s="23"/>
    </row>
    <row r="234" spans="1:7" ht="26.25" customHeight="1" x14ac:dyDescent="0.2">
      <c r="A234" s="23"/>
      <c r="B234" s="23"/>
      <c r="C234" s="23"/>
      <c r="D234" s="23"/>
      <c r="E234" s="23"/>
      <c r="F234" s="23"/>
      <c r="G234" s="23"/>
    </row>
    <row r="235" spans="1:7" ht="26.25" customHeight="1" x14ac:dyDescent="0.2">
      <c r="A235" s="23"/>
      <c r="B235" s="23"/>
      <c r="C235" s="23"/>
      <c r="D235" s="23"/>
      <c r="E235" s="23"/>
      <c r="F235" s="23"/>
      <c r="G235" s="23"/>
    </row>
    <row r="236" spans="1:7" ht="26.25" customHeight="1" x14ac:dyDescent="0.2">
      <c r="A236" s="23"/>
      <c r="B236" s="23"/>
      <c r="C236" s="23"/>
      <c r="D236" s="23"/>
      <c r="E236" s="23"/>
      <c r="F236" s="23"/>
      <c r="G236" s="23"/>
    </row>
    <row r="237" spans="1:7" ht="26.25" customHeight="1" x14ac:dyDescent="0.2">
      <c r="A237" s="23"/>
      <c r="B237" s="23"/>
      <c r="C237" s="23"/>
      <c r="D237" s="23"/>
      <c r="E237" s="23"/>
      <c r="F237" s="23"/>
      <c r="G237" s="23"/>
    </row>
    <row r="238" spans="1:7" ht="26.25" customHeight="1" x14ac:dyDescent="0.2">
      <c r="A238" s="23"/>
      <c r="B238" s="23"/>
      <c r="C238" s="23"/>
      <c r="D238" s="23"/>
      <c r="E238" s="23"/>
      <c r="F238" s="23"/>
      <c r="G238" s="23"/>
    </row>
    <row r="239" spans="1:7" ht="26.25" customHeight="1" x14ac:dyDescent="0.2">
      <c r="A239" s="23"/>
      <c r="B239" s="23"/>
      <c r="C239" s="23"/>
      <c r="D239" s="23"/>
      <c r="E239" s="23"/>
      <c r="F239" s="23"/>
      <c r="G239" s="23"/>
    </row>
    <row r="240" spans="1:7" ht="26.25" customHeight="1" x14ac:dyDescent="0.2">
      <c r="A240" s="23"/>
      <c r="B240" s="23"/>
      <c r="C240" s="23"/>
      <c r="D240" s="23"/>
      <c r="E240" s="23"/>
      <c r="F240" s="23"/>
      <c r="G240" s="23"/>
    </row>
    <row r="241" spans="1:7" ht="26.25" customHeight="1" x14ac:dyDescent="0.2">
      <c r="A241" s="23"/>
      <c r="B241" s="23"/>
      <c r="C241" s="23"/>
      <c r="D241" s="23"/>
      <c r="E241" s="23"/>
      <c r="F241" s="23"/>
      <c r="G241" s="23"/>
    </row>
    <row r="242" spans="1:7" ht="26.25" customHeight="1" x14ac:dyDescent="0.2">
      <c r="A242" s="23"/>
      <c r="B242" s="23"/>
      <c r="C242" s="23"/>
      <c r="D242" s="23"/>
      <c r="E242" s="23"/>
      <c r="F242" s="23"/>
      <c r="G242" s="23"/>
    </row>
    <row r="243" spans="1:7" ht="26.25" customHeight="1" x14ac:dyDescent="0.2">
      <c r="A243" s="23"/>
      <c r="B243" s="23"/>
      <c r="C243" s="23"/>
      <c r="D243" s="23"/>
      <c r="E243" s="23"/>
      <c r="F243" s="23"/>
      <c r="G243" s="23"/>
    </row>
    <row r="244" spans="1:7" ht="26.25" customHeight="1" x14ac:dyDescent="0.2">
      <c r="A244" s="23"/>
      <c r="B244" s="23"/>
      <c r="C244" s="23"/>
      <c r="D244" s="23"/>
      <c r="E244" s="23"/>
      <c r="F244" s="23"/>
      <c r="G244" s="23"/>
    </row>
    <row r="245" spans="1:7" ht="26.25" customHeight="1" x14ac:dyDescent="0.2">
      <c r="A245" s="23"/>
      <c r="B245" s="23"/>
      <c r="C245" s="23"/>
      <c r="D245" s="23"/>
      <c r="E245" s="23"/>
      <c r="F245" s="23"/>
      <c r="G245" s="23"/>
    </row>
    <row r="246" spans="1:7" ht="26.25" customHeight="1" x14ac:dyDescent="0.2">
      <c r="A246" s="23"/>
      <c r="B246" s="23"/>
      <c r="C246" s="23"/>
      <c r="D246" s="23"/>
      <c r="E246" s="23"/>
      <c r="F246" s="23"/>
      <c r="G246" s="23"/>
    </row>
    <row r="247" spans="1:7" ht="26.25" customHeight="1" x14ac:dyDescent="0.2">
      <c r="A247" s="23"/>
      <c r="B247" s="23"/>
      <c r="C247" s="23"/>
      <c r="D247" s="23"/>
      <c r="E247" s="23"/>
      <c r="F247" s="23"/>
      <c r="G247" s="23"/>
    </row>
    <row r="248" spans="1:7" ht="26.25" customHeight="1" x14ac:dyDescent="0.2">
      <c r="A248" s="23"/>
      <c r="B248" s="23"/>
      <c r="C248" s="23"/>
      <c r="D248" s="23"/>
      <c r="E248" s="23"/>
      <c r="F248" s="23"/>
      <c r="G248" s="23"/>
    </row>
    <row r="249" spans="1:7" ht="26.25" customHeight="1" x14ac:dyDescent="0.2">
      <c r="A249" s="23"/>
      <c r="B249" s="23"/>
      <c r="C249" s="23"/>
      <c r="D249" s="23"/>
      <c r="E249" s="23"/>
      <c r="F249" s="23"/>
      <c r="G249" s="23"/>
    </row>
    <row r="250" spans="1:7" ht="26.25" customHeight="1" x14ac:dyDescent="0.2">
      <c r="A250" s="23"/>
      <c r="B250" s="23"/>
      <c r="C250" s="23"/>
      <c r="D250" s="23"/>
      <c r="E250" s="23"/>
      <c r="F250" s="23"/>
      <c r="G250" s="23"/>
    </row>
    <row r="251" spans="1:7" ht="26.25" customHeight="1" x14ac:dyDescent="0.2">
      <c r="A251" s="23"/>
      <c r="B251" s="23"/>
      <c r="C251" s="23"/>
      <c r="D251" s="23"/>
      <c r="E251" s="23"/>
      <c r="F251" s="23"/>
      <c r="G251" s="23"/>
    </row>
    <row r="252" spans="1:7" ht="26.25" customHeight="1" x14ac:dyDescent="0.2">
      <c r="A252" s="23"/>
      <c r="B252" s="23"/>
      <c r="C252" s="23"/>
      <c r="D252" s="23"/>
      <c r="E252" s="23"/>
      <c r="F252" s="23"/>
      <c r="G252" s="23"/>
    </row>
    <row r="253" spans="1:7" ht="26.25" customHeight="1" x14ac:dyDescent="0.2">
      <c r="A253" s="23"/>
      <c r="B253" s="23"/>
      <c r="C253" s="23"/>
      <c r="D253" s="23"/>
      <c r="E253" s="23"/>
      <c r="F253" s="23"/>
      <c r="G253" s="23"/>
    </row>
    <row r="254" spans="1:7" ht="26.25" customHeight="1" x14ac:dyDescent="0.2">
      <c r="A254" s="23"/>
      <c r="B254" s="23"/>
      <c r="C254" s="23"/>
      <c r="D254" s="23"/>
      <c r="E254" s="23"/>
      <c r="F254" s="23"/>
      <c r="G254" s="23"/>
    </row>
    <row r="255" spans="1:7" ht="26.25" customHeight="1" x14ac:dyDescent="0.2">
      <c r="A255" s="23"/>
      <c r="B255" s="23"/>
      <c r="C255" s="23"/>
      <c r="D255" s="23"/>
      <c r="E255" s="23"/>
      <c r="F255" s="23"/>
      <c r="G255" s="23"/>
    </row>
    <row r="256" spans="1:7" ht="26.25" customHeight="1" x14ac:dyDescent="0.2">
      <c r="A256" s="23"/>
      <c r="B256" s="23"/>
      <c r="C256" s="23"/>
      <c r="D256" s="23"/>
      <c r="E256" s="23"/>
      <c r="F256" s="23"/>
      <c r="G256" s="23"/>
    </row>
    <row r="257" spans="1:7" ht="26.25" customHeight="1" x14ac:dyDescent="0.2">
      <c r="A257" s="23"/>
      <c r="B257" s="23"/>
      <c r="C257" s="23"/>
      <c r="D257" s="23"/>
      <c r="E257" s="23"/>
      <c r="F257" s="23"/>
      <c r="G257" s="23"/>
    </row>
    <row r="258" spans="1:7" ht="26.25" customHeight="1" x14ac:dyDescent="0.2">
      <c r="A258" s="23"/>
      <c r="B258" s="23"/>
      <c r="C258" s="23"/>
      <c r="D258" s="23"/>
      <c r="E258" s="23"/>
      <c r="F258" s="23"/>
      <c r="G258" s="23"/>
    </row>
    <row r="259" spans="1:7" ht="26.25" customHeight="1" x14ac:dyDescent="0.2">
      <c r="A259" s="23"/>
      <c r="B259" s="23"/>
      <c r="C259" s="23"/>
      <c r="D259" s="23"/>
      <c r="E259" s="23"/>
      <c r="F259" s="23"/>
      <c r="G259" s="23"/>
    </row>
    <row r="260" spans="1:7" ht="26.25" customHeight="1" x14ac:dyDescent="0.2">
      <c r="A260" s="23"/>
      <c r="B260" s="23"/>
      <c r="C260" s="23"/>
      <c r="D260" s="23"/>
      <c r="E260" s="23"/>
      <c r="F260" s="23"/>
      <c r="G260" s="23"/>
    </row>
  </sheetData>
  <mergeCells count="4">
    <mergeCell ref="D6:E6"/>
    <mergeCell ref="A28:B28"/>
    <mergeCell ref="A29:B29"/>
    <mergeCell ref="C5:G5"/>
  </mergeCells>
  <phoneticPr fontId="18"/>
  <pageMargins left="0.98425196850393704" right="0" top="1.3779527559055118" bottom="0" header="0.51181102362204722" footer="0"/>
  <pageSetup paperSize="9" orientation="landscape" r:id="rId1"/>
  <headerFooter scaleWithDoc="0"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Q34"/>
  <sheetViews>
    <sheetView view="pageBreakPreview" zoomScaleNormal="100" zoomScaleSheetLayoutView="100" workbookViewId="0">
      <selection activeCell="P17" sqref="K17:Q28"/>
    </sheetView>
  </sheetViews>
  <sheetFormatPr defaultColWidth="9" defaultRowHeight="12.5" x14ac:dyDescent="0.2"/>
  <cols>
    <col min="1" max="1" width="6" style="41" bestFit="1" customWidth="1"/>
    <col min="2" max="2" width="3.90625" style="41" bestFit="1" customWidth="1"/>
    <col min="3" max="5" width="5.08984375" style="41" bestFit="1" customWidth="1"/>
    <col min="6" max="6" width="9" style="41"/>
    <col min="7" max="7" width="11.26953125" style="41" bestFit="1" customWidth="1"/>
    <col min="8" max="8" width="10.90625" style="41" customWidth="1"/>
    <col min="9" max="9" width="9.1796875" style="41" bestFit="1" customWidth="1"/>
    <col min="10" max="10" width="9.453125" style="41" bestFit="1" customWidth="1"/>
    <col min="11" max="11" width="10.08984375" style="41" customWidth="1"/>
    <col min="12" max="12" width="10.26953125" style="41" customWidth="1"/>
    <col min="13" max="14" width="10.1796875" style="41" customWidth="1"/>
    <col min="15" max="15" width="10.54296875" style="41" customWidth="1"/>
    <col min="16" max="16" width="9.453125" style="41" bestFit="1" customWidth="1"/>
    <col min="17" max="17" width="5" style="41" bestFit="1" customWidth="1"/>
    <col min="18" max="18" width="24.90625" style="41" bestFit="1" customWidth="1"/>
    <col min="19" max="16384" width="9" style="41"/>
  </cols>
  <sheetData>
    <row r="1" spans="1:17" x14ac:dyDescent="0.2">
      <c r="G1" s="230"/>
      <c r="H1" s="231" t="s">
        <v>17</v>
      </c>
      <c r="I1" s="231" t="s">
        <v>17</v>
      </c>
      <c r="J1" s="231" t="s">
        <v>17</v>
      </c>
      <c r="K1" s="231" t="s">
        <v>17</v>
      </c>
      <c r="L1" s="231" t="s">
        <v>17</v>
      </c>
      <c r="M1" s="231" t="s">
        <v>18</v>
      </c>
      <c r="N1" s="231" t="s">
        <v>21</v>
      </c>
      <c r="O1" s="231" t="s">
        <v>19</v>
      </c>
    </row>
    <row r="2" spans="1:17" ht="25" x14ac:dyDescent="0.2">
      <c r="G2" s="230"/>
      <c r="H2" s="230"/>
      <c r="I2" s="231" t="s">
        <v>23</v>
      </c>
      <c r="J2" s="231" t="s">
        <v>22</v>
      </c>
      <c r="K2" s="231" t="s">
        <v>22</v>
      </c>
      <c r="L2" s="232" t="s">
        <v>21</v>
      </c>
      <c r="M2" s="242" t="s">
        <v>145</v>
      </c>
      <c r="N2" s="232"/>
      <c r="O2" s="230"/>
    </row>
    <row r="3" spans="1:17" x14ac:dyDescent="0.2">
      <c r="G3" s="230"/>
      <c r="H3" s="230"/>
      <c r="I3" s="231"/>
      <c r="J3" s="231" t="s">
        <v>26</v>
      </c>
      <c r="K3" s="231" t="s">
        <v>27</v>
      </c>
      <c r="L3" s="231"/>
      <c r="M3" s="231"/>
      <c r="N3" s="231"/>
      <c r="O3" s="230"/>
    </row>
    <row r="4" spans="1:17" x14ac:dyDescent="0.2">
      <c r="A4" s="218"/>
      <c r="B4" s="219"/>
      <c r="C4" s="220" t="s">
        <v>28</v>
      </c>
      <c r="D4" s="220" t="s">
        <v>28</v>
      </c>
      <c r="E4" s="221" t="s">
        <v>28</v>
      </c>
      <c r="G4" s="231" t="s">
        <v>30</v>
      </c>
      <c r="H4" s="231" t="s">
        <v>29</v>
      </c>
      <c r="I4" s="231">
        <v>3</v>
      </c>
      <c r="J4" s="231">
        <f>K4-I4</f>
        <v>11</v>
      </c>
      <c r="K4" s="231">
        <v>14</v>
      </c>
      <c r="L4" s="231">
        <v>10</v>
      </c>
      <c r="M4" s="230"/>
      <c r="N4" s="230"/>
      <c r="O4" s="230"/>
      <c r="P4" s="41" t="s">
        <v>34</v>
      </c>
    </row>
    <row r="5" spans="1:17" x14ac:dyDescent="0.2">
      <c r="A5" s="222"/>
      <c r="B5" s="223"/>
      <c r="C5" s="224" t="s">
        <v>19</v>
      </c>
      <c r="D5" s="224" t="s">
        <v>17</v>
      </c>
      <c r="E5" s="225" t="s">
        <v>18</v>
      </c>
      <c r="G5" s="233">
        <v>589600</v>
      </c>
      <c r="H5" s="234">
        <f t="shared" ref="H5:H16" si="0">G5/C6*D6</f>
        <v>491333.33333333331</v>
      </c>
      <c r="I5" s="234"/>
      <c r="J5" s="234"/>
      <c r="K5" s="234">
        <f>H5/24*K$4</f>
        <v>286611.11111111112</v>
      </c>
      <c r="L5" s="235">
        <f>H5/24*L$4</f>
        <v>204722.22222222222</v>
      </c>
      <c r="M5" s="235">
        <f t="shared" ref="M5:M16" si="1">G5/C6*E6</f>
        <v>98266.666666666657</v>
      </c>
      <c r="N5" s="236">
        <f>L5+M5</f>
        <v>302988.88888888888</v>
      </c>
      <c r="O5" s="237">
        <f>SUM(I5:L5,M5)</f>
        <v>589600</v>
      </c>
      <c r="P5" s="43">
        <f>G5-O5</f>
        <v>0</v>
      </c>
      <c r="Q5" s="43"/>
    </row>
    <row r="6" spans="1:17" x14ac:dyDescent="0.2">
      <c r="A6" s="222">
        <v>2025</v>
      </c>
      <c r="B6" s="223">
        <v>4</v>
      </c>
      <c r="C6" s="223">
        <f t="shared" ref="C6:C17" si="2">SUM(D6,E6)</f>
        <v>30</v>
      </c>
      <c r="D6" s="223">
        <f>'カレンダー (2025～2026)'!N17</f>
        <v>25</v>
      </c>
      <c r="E6" s="226">
        <f>'カレンダー (2025～2026)'!O17</f>
        <v>5</v>
      </c>
      <c r="G6" s="233">
        <v>597600</v>
      </c>
      <c r="H6" s="234">
        <f t="shared" si="0"/>
        <v>462658.06451612897</v>
      </c>
      <c r="I6" s="234"/>
      <c r="J6" s="234"/>
      <c r="K6" s="234">
        <f>H6/24*K$4</f>
        <v>269883.87096774194</v>
      </c>
      <c r="L6" s="235">
        <f t="shared" ref="L6:L16" si="3">H6/24*L$4</f>
        <v>192774.19354838709</v>
      </c>
      <c r="M6" s="235">
        <f t="shared" si="1"/>
        <v>134941.93548387097</v>
      </c>
      <c r="N6" s="236">
        <f t="shared" ref="N6:N16" si="4">L6+M6</f>
        <v>327716.12903225806</v>
      </c>
      <c r="O6" s="237">
        <f>SUM(I6:L6,M6)</f>
        <v>597600</v>
      </c>
      <c r="P6" s="43">
        <f t="shared" ref="P6:P17" si="5">G6-O6</f>
        <v>0</v>
      </c>
      <c r="Q6" s="43"/>
    </row>
    <row r="7" spans="1:17" x14ac:dyDescent="0.2">
      <c r="A7" s="222"/>
      <c r="B7" s="223">
        <v>5</v>
      </c>
      <c r="C7" s="223">
        <f t="shared" si="2"/>
        <v>31</v>
      </c>
      <c r="D7" s="223">
        <f>'カレンダー (2025～2026)'!N18</f>
        <v>24</v>
      </c>
      <c r="E7" s="226">
        <f>'カレンダー (2025～2026)'!O18</f>
        <v>7</v>
      </c>
      <c r="G7" s="233">
        <v>597200</v>
      </c>
      <c r="H7" s="234">
        <f t="shared" si="0"/>
        <v>497666.66666666669</v>
      </c>
      <c r="I7" s="234"/>
      <c r="J7" s="234"/>
      <c r="K7" s="234">
        <f>H7/24*K$4</f>
        <v>290305.55555555556</v>
      </c>
      <c r="L7" s="235">
        <f t="shared" si="3"/>
        <v>207361.11111111112</v>
      </c>
      <c r="M7" s="235">
        <f t="shared" si="1"/>
        <v>99533.333333333343</v>
      </c>
      <c r="N7" s="236">
        <f t="shared" si="4"/>
        <v>306894.4444444445</v>
      </c>
      <c r="O7" s="237">
        <f t="shared" ref="O7:O16" si="6">SUM(I7:L7,M7)</f>
        <v>597200</v>
      </c>
      <c r="P7" s="43">
        <f t="shared" si="5"/>
        <v>0</v>
      </c>
      <c r="Q7" s="43"/>
    </row>
    <row r="8" spans="1:17" x14ac:dyDescent="0.2">
      <c r="A8" s="222"/>
      <c r="B8" s="223">
        <v>6</v>
      </c>
      <c r="C8" s="223">
        <f t="shared" si="2"/>
        <v>30</v>
      </c>
      <c r="D8" s="223">
        <f>'カレンダー (2025～2026)'!N19</f>
        <v>25</v>
      </c>
      <c r="E8" s="226">
        <f>'カレンダー (2025～2026)'!O19</f>
        <v>5</v>
      </c>
      <c r="G8" s="233">
        <v>592700</v>
      </c>
      <c r="H8" s="234">
        <f t="shared" si="0"/>
        <v>497103.22580645164</v>
      </c>
      <c r="I8" s="234">
        <f>H8/24*I$4</f>
        <v>62137.903225806454</v>
      </c>
      <c r="J8" s="234">
        <f>H8/24*J$4</f>
        <v>227838.97849462368</v>
      </c>
      <c r="K8" s="234"/>
      <c r="L8" s="235">
        <f t="shared" si="3"/>
        <v>207126.34408602153</v>
      </c>
      <c r="M8" s="235">
        <f t="shared" si="1"/>
        <v>95596.774193548394</v>
      </c>
      <c r="N8" s="236">
        <f t="shared" si="4"/>
        <v>302723.1182795699</v>
      </c>
      <c r="O8" s="237">
        <f>SUM(I8:L8,M8)</f>
        <v>592700</v>
      </c>
      <c r="P8" s="43">
        <f t="shared" si="5"/>
        <v>0</v>
      </c>
      <c r="Q8" s="43"/>
    </row>
    <row r="9" spans="1:17" x14ac:dyDescent="0.2">
      <c r="A9" s="222"/>
      <c r="B9" s="223">
        <v>7</v>
      </c>
      <c r="C9" s="223">
        <f t="shared" si="2"/>
        <v>31</v>
      </c>
      <c r="D9" s="223">
        <f>'カレンダー (2025～2026)'!N20</f>
        <v>26</v>
      </c>
      <c r="E9" s="226">
        <f>'カレンダー (2025～2026)'!O20</f>
        <v>5</v>
      </c>
      <c r="G9" s="233">
        <v>587800</v>
      </c>
      <c r="H9" s="234">
        <f t="shared" si="0"/>
        <v>474032.25806451612</v>
      </c>
      <c r="I9" s="234">
        <f t="shared" ref="I9:I10" si="7">H9/24*I$4</f>
        <v>59254.032258064515</v>
      </c>
      <c r="J9" s="234">
        <f>H9/24*J$4</f>
        <v>217264.78494623656</v>
      </c>
      <c r="K9" s="234"/>
      <c r="L9" s="235">
        <f t="shared" si="3"/>
        <v>197513.44086021505</v>
      </c>
      <c r="M9" s="235">
        <f t="shared" si="1"/>
        <v>113767.74193548386</v>
      </c>
      <c r="N9" s="236">
        <f t="shared" si="4"/>
        <v>311281.18279569893</v>
      </c>
      <c r="O9" s="237">
        <f>SUM(I9:L9,M9)</f>
        <v>587800</v>
      </c>
      <c r="P9" s="43">
        <f t="shared" si="5"/>
        <v>0</v>
      </c>
      <c r="Q9" s="43"/>
    </row>
    <row r="10" spans="1:17" x14ac:dyDescent="0.2">
      <c r="A10" s="222"/>
      <c r="B10" s="223">
        <v>8</v>
      </c>
      <c r="C10" s="223">
        <f t="shared" si="2"/>
        <v>31</v>
      </c>
      <c r="D10" s="223">
        <f>'カレンダー (2025～2026)'!N21</f>
        <v>25</v>
      </c>
      <c r="E10" s="226">
        <f>'カレンダー (2025～2026)'!O21</f>
        <v>6</v>
      </c>
      <c r="G10" s="233">
        <v>589000</v>
      </c>
      <c r="H10" s="234">
        <f t="shared" si="0"/>
        <v>471200</v>
      </c>
      <c r="I10" s="234">
        <f t="shared" si="7"/>
        <v>58900</v>
      </c>
      <c r="J10" s="234">
        <f>H10/24*J$4</f>
        <v>215966.66666666666</v>
      </c>
      <c r="K10" s="234"/>
      <c r="L10" s="235">
        <f t="shared" si="3"/>
        <v>196333.33333333331</v>
      </c>
      <c r="M10" s="235">
        <f t="shared" si="1"/>
        <v>117800</v>
      </c>
      <c r="N10" s="236">
        <f t="shared" si="4"/>
        <v>314133.33333333331</v>
      </c>
      <c r="O10" s="237">
        <f>SUM(I10:L10,M10)</f>
        <v>589000</v>
      </c>
      <c r="P10" s="43">
        <f t="shared" si="5"/>
        <v>0</v>
      </c>
      <c r="Q10" s="43"/>
    </row>
    <row r="11" spans="1:17" x14ac:dyDescent="0.2">
      <c r="A11" s="222"/>
      <c r="B11" s="223">
        <v>9</v>
      </c>
      <c r="C11" s="223">
        <f t="shared" si="2"/>
        <v>30</v>
      </c>
      <c r="D11" s="223">
        <f>'カレンダー (2025～2026)'!N22</f>
        <v>24</v>
      </c>
      <c r="E11" s="226">
        <f>'カレンダー (2025～2026)'!O22</f>
        <v>6</v>
      </c>
      <c r="G11" s="233">
        <v>569500</v>
      </c>
      <c r="H11" s="234">
        <f t="shared" si="0"/>
        <v>477645.16129032261</v>
      </c>
      <c r="I11" s="234"/>
      <c r="J11" s="234"/>
      <c r="K11" s="234">
        <f t="shared" ref="K11:K16" si="8">H11/24*K$4</f>
        <v>278626.34408602153</v>
      </c>
      <c r="L11" s="235">
        <f t="shared" si="3"/>
        <v>199018.81720430107</v>
      </c>
      <c r="M11" s="235">
        <f t="shared" si="1"/>
        <v>91854.838709677424</v>
      </c>
      <c r="N11" s="236">
        <f t="shared" si="4"/>
        <v>290873.65591397847</v>
      </c>
      <c r="O11" s="237">
        <f t="shared" si="6"/>
        <v>569500</v>
      </c>
      <c r="P11" s="43">
        <f t="shared" si="5"/>
        <v>0</v>
      </c>
      <c r="Q11" s="43"/>
    </row>
    <row r="12" spans="1:17" x14ac:dyDescent="0.2">
      <c r="A12" s="222"/>
      <c r="B12" s="223">
        <v>10</v>
      </c>
      <c r="C12" s="223">
        <f t="shared" si="2"/>
        <v>31</v>
      </c>
      <c r="D12" s="223">
        <f>'カレンダー (2025～2026)'!N23</f>
        <v>26</v>
      </c>
      <c r="E12" s="226">
        <f>'カレンダー (2025～2026)'!O23</f>
        <v>5</v>
      </c>
      <c r="G12" s="233">
        <v>577800</v>
      </c>
      <c r="H12" s="234">
        <f t="shared" si="0"/>
        <v>442980</v>
      </c>
      <c r="I12" s="234"/>
      <c r="J12" s="234"/>
      <c r="K12" s="234">
        <f t="shared" si="8"/>
        <v>258405</v>
      </c>
      <c r="L12" s="235">
        <f t="shared" si="3"/>
        <v>184575</v>
      </c>
      <c r="M12" s="235">
        <f t="shared" si="1"/>
        <v>134820</v>
      </c>
      <c r="N12" s="236">
        <f t="shared" si="4"/>
        <v>319395</v>
      </c>
      <c r="O12" s="237">
        <f t="shared" si="6"/>
        <v>577800</v>
      </c>
      <c r="P12" s="43">
        <f t="shared" si="5"/>
        <v>0</v>
      </c>
      <c r="Q12" s="43"/>
    </row>
    <row r="13" spans="1:17" x14ac:dyDescent="0.2">
      <c r="A13" s="222"/>
      <c r="B13" s="223">
        <v>11</v>
      </c>
      <c r="C13" s="223">
        <f t="shared" si="2"/>
        <v>30</v>
      </c>
      <c r="D13" s="223">
        <f>'カレンダー (2025～2026)'!N24</f>
        <v>23</v>
      </c>
      <c r="E13" s="226">
        <f>'カレンダー (2025～2026)'!O24</f>
        <v>7</v>
      </c>
      <c r="G13" s="233">
        <v>592400</v>
      </c>
      <c r="H13" s="234">
        <f t="shared" si="0"/>
        <v>515961.29032258061</v>
      </c>
      <c r="I13" s="234"/>
      <c r="J13" s="234"/>
      <c r="K13" s="234">
        <f t="shared" si="8"/>
        <v>300977.41935483873</v>
      </c>
      <c r="L13" s="235">
        <f t="shared" si="3"/>
        <v>214983.87096774194</v>
      </c>
      <c r="M13" s="235">
        <f t="shared" si="1"/>
        <v>76438.709677419349</v>
      </c>
      <c r="N13" s="236">
        <f t="shared" si="4"/>
        <v>291422.58064516127</v>
      </c>
      <c r="O13" s="237">
        <f t="shared" si="6"/>
        <v>592400</v>
      </c>
      <c r="P13" s="43">
        <f t="shared" si="5"/>
        <v>0</v>
      </c>
      <c r="Q13" s="43"/>
    </row>
    <row r="14" spans="1:17" x14ac:dyDescent="0.2">
      <c r="A14" s="222"/>
      <c r="B14" s="223">
        <v>12</v>
      </c>
      <c r="C14" s="223">
        <f t="shared" si="2"/>
        <v>31</v>
      </c>
      <c r="D14" s="223">
        <f>'カレンダー (2025～2026)'!N25</f>
        <v>27</v>
      </c>
      <c r="E14" s="226">
        <f>'カレンダー (2025～2026)'!O25</f>
        <v>4</v>
      </c>
      <c r="G14" s="233">
        <v>410900</v>
      </c>
      <c r="H14" s="234">
        <f t="shared" si="0"/>
        <v>331370.96774193546</v>
      </c>
      <c r="I14" s="234"/>
      <c r="J14" s="234"/>
      <c r="K14" s="234">
        <f t="shared" si="8"/>
        <v>193299.73118279569</v>
      </c>
      <c r="L14" s="235">
        <f t="shared" si="3"/>
        <v>138071.23655913977</v>
      </c>
      <c r="M14" s="235">
        <f t="shared" si="1"/>
        <v>79529.032258064515</v>
      </c>
      <c r="N14" s="236">
        <f t="shared" si="4"/>
        <v>217600.26881720428</v>
      </c>
      <c r="O14" s="237">
        <f t="shared" si="6"/>
        <v>410900</v>
      </c>
      <c r="P14" s="43">
        <f t="shared" si="5"/>
        <v>0</v>
      </c>
      <c r="Q14" s="43"/>
    </row>
    <row r="15" spans="1:17" x14ac:dyDescent="0.2">
      <c r="A15" s="222">
        <v>2026</v>
      </c>
      <c r="B15" s="223">
        <v>1</v>
      </c>
      <c r="C15" s="223">
        <f t="shared" si="2"/>
        <v>31</v>
      </c>
      <c r="D15" s="223">
        <f>'カレンダー (2025～2026)'!N26</f>
        <v>25</v>
      </c>
      <c r="E15" s="226">
        <f>'カレンダー (2025～2026)'!O26</f>
        <v>6</v>
      </c>
      <c r="G15" s="233">
        <v>426300</v>
      </c>
      <c r="H15" s="234">
        <f t="shared" si="0"/>
        <v>334950</v>
      </c>
      <c r="I15" s="234"/>
      <c r="J15" s="234"/>
      <c r="K15" s="234">
        <f t="shared" si="8"/>
        <v>195387.5</v>
      </c>
      <c r="L15" s="235">
        <f t="shared" si="3"/>
        <v>139562.5</v>
      </c>
      <c r="M15" s="235">
        <f t="shared" si="1"/>
        <v>91350</v>
      </c>
      <c r="N15" s="236">
        <f t="shared" si="4"/>
        <v>230912.5</v>
      </c>
      <c r="O15" s="237">
        <f t="shared" si="6"/>
        <v>426300</v>
      </c>
      <c r="P15" s="43">
        <f t="shared" si="5"/>
        <v>0</v>
      </c>
      <c r="Q15" s="43"/>
    </row>
    <row r="16" spans="1:17" x14ac:dyDescent="0.2">
      <c r="A16" s="222"/>
      <c r="B16" s="223">
        <v>2</v>
      </c>
      <c r="C16" s="223">
        <f t="shared" si="2"/>
        <v>28</v>
      </c>
      <c r="D16" s="223">
        <f>'カレンダー (2025～2026)'!N27</f>
        <v>22</v>
      </c>
      <c r="E16" s="226">
        <f>'カレンダー (2025～2026)'!O27</f>
        <v>6</v>
      </c>
      <c r="G16" s="233">
        <v>581200</v>
      </c>
      <c r="H16" s="234">
        <f t="shared" si="0"/>
        <v>468709.67741935485</v>
      </c>
      <c r="I16" s="234"/>
      <c r="J16" s="234"/>
      <c r="K16" s="234">
        <f t="shared" si="8"/>
        <v>273413.97849462368</v>
      </c>
      <c r="L16" s="235">
        <f t="shared" si="3"/>
        <v>195295.69892473117</v>
      </c>
      <c r="M16" s="235">
        <f t="shared" si="1"/>
        <v>112490.32258064515</v>
      </c>
      <c r="N16" s="236">
        <f t="shared" si="4"/>
        <v>307786.02150537632</v>
      </c>
      <c r="O16" s="237">
        <f t="shared" si="6"/>
        <v>581200</v>
      </c>
      <c r="P16" s="43">
        <f t="shared" si="5"/>
        <v>0</v>
      </c>
      <c r="Q16" s="43"/>
    </row>
    <row r="17" spans="1:17" x14ac:dyDescent="0.2">
      <c r="A17" s="227"/>
      <c r="B17" s="228">
        <v>3</v>
      </c>
      <c r="C17" s="228">
        <f t="shared" si="2"/>
        <v>31</v>
      </c>
      <c r="D17" s="228">
        <f>'カレンダー (2025～2026)'!N28</f>
        <v>25</v>
      </c>
      <c r="E17" s="229">
        <f>'カレンダー (2025～2026)'!O28</f>
        <v>6</v>
      </c>
      <c r="G17" s="238">
        <f>SUM(G5:G16)</f>
        <v>6712000</v>
      </c>
      <c r="H17" s="239">
        <f>SUM(H5:H16)</f>
        <v>5465610.6451612907</v>
      </c>
      <c r="I17" s="239">
        <f t="shared" ref="I17:M17" si="9">SUM(I5:I16)</f>
        <v>180291.93548387097</v>
      </c>
      <c r="J17" s="239">
        <f t="shared" si="9"/>
        <v>661070.43010752683</v>
      </c>
      <c r="K17" s="239">
        <f t="shared" si="9"/>
        <v>2346910.5107526882</v>
      </c>
      <c r="L17" s="240">
        <f t="shared" si="9"/>
        <v>2277337.7688172041</v>
      </c>
      <c r="M17" s="240">
        <f t="shared" si="9"/>
        <v>1246389.3548387096</v>
      </c>
      <c r="N17" s="241">
        <f>SUM(N5:N16)</f>
        <v>3523727.1236559134</v>
      </c>
      <c r="O17" s="237">
        <f>SUM(O5:O16)</f>
        <v>6712000</v>
      </c>
      <c r="P17" s="43">
        <f t="shared" si="5"/>
        <v>0</v>
      </c>
      <c r="Q17" s="43"/>
    </row>
    <row r="18" spans="1:17" x14ac:dyDescent="0.2">
      <c r="M18" s="43"/>
      <c r="N18" s="43"/>
    </row>
    <row r="19" spans="1:17" x14ac:dyDescent="0.2">
      <c r="P19" s="189" t="s">
        <v>88</v>
      </c>
    </row>
    <row r="20" spans="1:17" x14ac:dyDescent="0.2">
      <c r="I20" s="231" t="s">
        <v>23</v>
      </c>
      <c r="J20" s="231" t="s">
        <v>24</v>
      </c>
      <c r="K20" s="231" t="s">
        <v>25</v>
      </c>
      <c r="L20" s="231"/>
      <c r="M20" s="231"/>
      <c r="N20" s="231" t="s">
        <v>21</v>
      </c>
      <c r="O20" s="231" t="s">
        <v>19</v>
      </c>
      <c r="P20" s="42" t="s">
        <v>35</v>
      </c>
    </row>
    <row r="21" spans="1:17" x14ac:dyDescent="0.2">
      <c r="C21" s="43"/>
      <c r="E21" s="43"/>
      <c r="I21" s="237">
        <f t="shared" ref="I21:K23" si="10">ROUND(I5,-2)</f>
        <v>0</v>
      </c>
      <c r="J21" s="237">
        <f t="shared" si="10"/>
        <v>0</v>
      </c>
      <c r="K21" s="237">
        <f t="shared" si="10"/>
        <v>286600</v>
      </c>
      <c r="L21" s="237"/>
      <c r="M21" s="237"/>
      <c r="N21" s="237">
        <f t="shared" ref="N21:N32" si="11">ROUND(N5,-2)</f>
        <v>303000</v>
      </c>
      <c r="O21" s="237">
        <f>SUM(I21:N21)</f>
        <v>589600</v>
      </c>
      <c r="P21" s="43">
        <f>O5-O21</f>
        <v>0</v>
      </c>
    </row>
    <row r="22" spans="1:17" x14ac:dyDescent="0.2">
      <c r="C22" s="43"/>
      <c r="E22" s="43"/>
      <c r="I22" s="237">
        <f t="shared" si="10"/>
        <v>0</v>
      </c>
      <c r="J22" s="237">
        <f t="shared" si="10"/>
        <v>0</v>
      </c>
      <c r="K22" s="243">
        <f>ROUND(K6,-2)</f>
        <v>269900</v>
      </c>
      <c r="L22" s="237"/>
      <c r="M22" s="237"/>
      <c r="N22" s="237">
        <f t="shared" si="11"/>
        <v>327700</v>
      </c>
      <c r="O22" s="237">
        <f>SUM(I22:N22)</f>
        <v>597600</v>
      </c>
      <c r="P22" s="43">
        <f>O6-O22</f>
        <v>0</v>
      </c>
    </row>
    <row r="23" spans="1:17" x14ac:dyDescent="0.2">
      <c r="C23" s="43"/>
      <c r="E23" s="43"/>
      <c r="I23" s="237">
        <f t="shared" si="10"/>
        <v>0</v>
      </c>
      <c r="J23" s="237">
        <f t="shared" si="10"/>
        <v>0</v>
      </c>
      <c r="K23" s="237">
        <f>ROUNDDOWN(K7,-2)</f>
        <v>290300</v>
      </c>
      <c r="L23" s="237"/>
      <c r="M23" s="237"/>
      <c r="N23" s="237">
        <f t="shared" si="11"/>
        <v>306900</v>
      </c>
      <c r="O23" s="237">
        <f t="shared" ref="O23:O32" si="12">SUM(I23:N23)</f>
        <v>597200</v>
      </c>
      <c r="P23" s="43">
        <f t="shared" ref="P23:P32" si="13">O7-O23</f>
        <v>0</v>
      </c>
    </row>
    <row r="24" spans="1:17" x14ac:dyDescent="0.2">
      <c r="C24" s="43"/>
      <c r="E24" s="43"/>
      <c r="I24" s="237">
        <f>ROUNDDOWN(I8,-2)</f>
        <v>62100</v>
      </c>
      <c r="J24" s="243">
        <f>ROUND(J8,-2)</f>
        <v>227800</v>
      </c>
      <c r="K24" s="237">
        <f t="shared" ref="K24:K32" si="14">ROUND(K8,-2)</f>
        <v>0</v>
      </c>
      <c r="L24" s="237"/>
      <c r="M24" s="237"/>
      <c r="N24" s="237">
        <f>ROUND(N8,-2)+100</f>
        <v>302800</v>
      </c>
      <c r="O24" s="237">
        <f>SUM(I24:N24)</f>
        <v>592700</v>
      </c>
      <c r="P24" s="43">
        <f>O8-O24</f>
        <v>0</v>
      </c>
    </row>
    <row r="25" spans="1:17" x14ac:dyDescent="0.2">
      <c r="C25" s="43"/>
      <c r="E25" s="43"/>
      <c r="I25" s="237">
        <f>ROUND(I9,-2)</f>
        <v>59300</v>
      </c>
      <c r="J25" s="243">
        <f>ROUND(J9,-2)</f>
        <v>217300</v>
      </c>
      <c r="K25" s="237">
        <f>ROUND(K9,-2)</f>
        <v>0</v>
      </c>
      <c r="L25" s="244"/>
      <c r="M25" s="237"/>
      <c r="N25" s="237">
        <f>ROUND(N9,-2)-100</f>
        <v>311200</v>
      </c>
      <c r="O25" s="237">
        <f>SUM(I25:N25)</f>
        <v>587800</v>
      </c>
      <c r="P25" s="43">
        <f>O9-O25</f>
        <v>0</v>
      </c>
      <c r="Q25" s="45"/>
    </row>
    <row r="26" spans="1:17" x14ac:dyDescent="0.2">
      <c r="C26" s="43"/>
      <c r="E26" s="43"/>
      <c r="I26" s="237">
        <f>ROUNDDOWN(I10,-2)</f>
        <v>58900</v>
      </c>
      <c r="J26" s="243">
        <f>ROUND(J10,-2)</f>
        <v>216000</v>
      </c>
      <c r="K26" s="237">
        <f t="shared" si="14"/>
        <v>0</v>
      </c>
      <c r="L26" s="237"/>
      <c r="M26" s="237"/>
      <c r="N26" s="237">
        <f>ROUND(N10,-2)</f>
        <v>314100</v>
      </c>
      <c r="O26" s="237">
        <f>SUM(I26:N26)</f>
        <v>589000</v>
      </c>
      <c r="P26" s="43">
        <f>O10-O26</f>
        <v>0</v>
      </c>
      <c r="Q26" s="191"/>
    </row>
    <row r="27" spans="1:17" x14ac:dyDescent="0.2">
      <c r="C27" s="43"/>
      <c r="E27" s="43"/>
      <c r="I27" s="237">
        <f t="shared" ref="I27:I32" si="15">ROUND(I11,-2)</f>
        <v>0</v>
      </c>
      <c r="J27" s="237">
        <f t="shared" ref="J27:J32" si="16">ROUND(J11,-2)</f>
        <v>0</v>
      </c>
      <c r="K27" s="237">
        <f t="shared" si="14"/>
        <v>278600</v>
      </c>
      <c r="L27" s="237"/>
      <c r="M27" s="237"/>
      <c r="N27" s="237">
        <f t="shared" si="11"/>
        <v>290900</v>
      </c>
      <c r="O27" s="237">
        <f t="shared" si="12"/>
        <v>569500</v>
      </c>
      <c r="P27" s="43">
        <f t="shared" si="13"/>
        <v>0</v>
      </c>
    </row>
    <row r="28" spans="1:17" x14ac:dyDescent="0.2">
      <c r="C28" s="43"/>
      <c r="E28" s="43"/>
      <c r="I28" s="237">
        <f t="shared" si="15"/>
        <v>0</v>
      </c>
      <c r="J28" s="237">
        <f t="shared" si="16"/>
        <v>0</v>
      </c>
      <c r="K28" s="237">
        <f t="shared" si="14"/>
        <v>258400</v>
      </c>
      <c r="L28" s="237"/>
      <c r="M28" s="237"/>
      <c r="N28" s="237">
        <f t="shared" si="11"/>
        <v>319400</v>
      </c>
      <c r="O28" s="237">
        <f t="shared" si="12"/>
        <v>577800</v>
      </c>
      <c r="P28" s="43">
        <f t="shared" si="13"/>
        <v>0</v>
      </c>
    </row>
    <row r="29" spans="1:17" x14ac:dyDescent="0.2">
      <c r="C29" s="43"/>
      <c r="E29" s="43"/>
      <c r="I29" s="237">
        <f t="shared" si="15"/>
        <v>0</v>
      </c>
      <c r="J29" s="237">
        <f t="shared" si="16"/>
        <v>0</v>
      </c>
      <c r="K29" s="237">
        <f t="shared" si="14"/>
        <v>301000</v>
      </c>
      <c r="L29" s="237"/>
      <c r="M29" s="237"/>
      <c r="N29" s="237">
        <f t="shared" si="11"/>
        <v>291400</v>
      </c>
      <c r="O29" s="237">
        <f t="shared" si="12"/>
        <v>592400</v>
      </c>
      <c r="P29" s="43">
        <f t="shared" si="13"/>
        <v>0</v>
      </c>
    </row>
    <row r="30" spans="1:17" x14ac:dyDescent="0.2">
      <c r="C30" s="43"/>
      <c r="E30" s="43"/>
      <c r="I30" s="237">
        <f t="shared" si="15"/>
        <v>0</v>
      </c>
      <c r="J30" s="237">
        <f t="shared" si="16"/>
        <v>0</v>
      </c>
      <c r="K30" s="237">
        <f t="shared" si="14"/>
        <v>193300</v>
      </c>
      <c r="L30" s="237"/>
      <c r="M30" s="237"/>
      <c r="N30" s="237">
        <f t="shared" si="11"/>
        <v>217600</v>
      </c>
      <c r="O30" s="237">
        <f t="shared" si="12"/>
        <v>410900</v>
      </c>
      <c r="P30" s="43">
        <f t="shared" si="13"/>
        <v>0</v>
      </c>
    </row>
    <row r="31" spans="1:17" x14ac:dyDescent="0.2">
      <c r="C31" s="43"/>
      <c r="E31" s="43"/>
      <c r="I31" s="237">
        <f t="shared" si="15"/>
        <v>0</v>
      </c>
      <c r="J31" s="237">
        <f t="shared" si="16"/>
        <v>0</v>
      </c>
      <c r="K31" s="237">
        <f t="shared" si="14"/>
        <v>195400</v>
      </c>
      <c r="L31" s="237"/>
      <c r="M31" s="237"/>
      <c r="N31" s="237">
        <f t="shared" si="11"/>
        <v>230900</v>
      </c>
      <c r="O31" s="237">
        <f t="shared" si="12"/>
        <v>426300</v>
      </c>
      <c r="P31" s="43">
        <f t="shared" si="13"/>
        <v>0</v>
      </c>
    </row>
    <row r="32" spans="1:17" x14ac:dyDescent="0.2">
      <c r="C32" s="43"/>
      <c r="E32" s="43"/>
      <c r="I32" s="237">
        <f t="shared" si="15"/>
        <v>0</v>
      </c>
      <c r="J32" s="237">
        <f t="shared" si="16"/>
        <v>0</v>
      </c>
      <c r="K32" s="237">
        <f t="shared" si="14"/>
        <v>273400</v>
      </c>
      <c r="L32" s="237"/>
      <c r="M32" s="237"/>
      <c r="N32" s="243">
        <f t="shared" si="11"/>
        <v>307800</v>
      </c>
      <c r="O32" s="237">
        <f t="shared" si="12"/>
        <v>581200</v>
      </c>
      <c r="P32" s="43">
        <f t="shared" si="13"/>
        <v>0</v>
      </c>
    </row>
    <row r="33" spans="9:16" x14ac:dyDescent="0.2">
      <c r="I33" s="237">
        <f t="shared" ref="I33:K33" si="17">SUM(I21:I32)</f>
        <v>180300</v>
      </c>
      <c r="J33" s="237">
        <f t="shared" si="17"/>
        <v>661100</v>
      </c>
      <c r="K33" s="237">
        <f t="shared" si="17"/>
        <v>2346900</v>
      </c>
      <c r="L33" s="237"/>
      <c r="M33" s="237"/>
      <c r="N33" s="237">
        <f>SUM(N21:N32)</f>
        <v>3523700</v>
      </c>
      <c r="O33" s="237">
        <f>SUM(O21:O32)</f>
        <v>6712000</v>
      </c>
      <c r="P33" s="43">
        <f>O17-O33</f>
        <v>0</v>
      </c>
    </row>
    <row r="34" spans="9:16" x14ac:dyDescent="0.2">
      <c r="M34" s="43"/>
      <c r="N34" s="43"/>
    </row>
  </sheetData>
  <phoneticPr fontId="2"/>
  <pageMargins left="0.7" right="0.7" top="0.75" bottom="0.75" header="0.3" footer="0.3"/>
  <pageSetup paperSize="9" scale="7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83967-40E6-4BF7-9FA0-E1D4BB2C3A6A}">
  <sheetPr>
    <tabColor rgb="FFFF0000"/>
  </sheetPr>
  <dimension ref="A1:R34"/>
  <sheetViews>
    <sheetView view="pageBreakPreview" topLeftCell="B1" zoomScaleNormal="100" zoomScaleSheetLayoutView="100" workbookViewId="0">
      <selection activeCell="P17" sqref="K17:Q28"/>
    </sheetView>
  </sheetViews>
  <sheetFormatPr defaultColWidth="9" defaultRowHeight="12.5" x14ac:dyDescent="0.2"/>
  <cols>
    <col min="1" max="1" width="6" style="41" bestFit="1" customWidth="1"/>
    <col min="2" max="2" width="3.90625" style="41" bestFit="1" customWidth="1"/>
    <col min="3" max="5" width="5.08984375" style="41" bestFit="1" customWidth="1"/>
    <col min="6" max="6" width="9" style="41"/>
    <col min="7" max="8" width="11.26953125" style="41" bestFit="1" customWidth="1"/>
    <col min="9" max="9" width="9.1796875" style="41" bestFit="1" customWidth="1"/>
    <col min="10" max="10" width="9.453125" style="41" bestFit="1" customWidth="1"/>
    <col min="11" max="15" width="11.26953125" style="41" bestFit="1" customWidth="1"/>
    <col min="16" max="16" width="9.453125" style="41" bestFit="1" customWidth="1"/>
    <col min="17" max="17" width="5" style="41" bestFit="1" customWidth="1"/>
    <col min="18" max="18" width="24.90625" style="41" bestFit="1" customWidth="1"/>
    <col min="19" max="16384" width="9" style="41"/>
  </cols>
  <sheetData>
    <row r="1" spans="1:17" x14ac:dyDescent="0.2">
      <c r="H1" s="42" t="s">
        <v>17</v>
      </c>
      <c r="I1" s="42" t="s">
        <v>17</v>
      </c>
      <c r="J1" s="42" t="s">
        <v>17</v>
      </c>
      <c r="K1" s="42" t="s">
        <v>17</v>
      </c>
      <c r="L1" s="42" t="s">
        <v>17</v>
      </c>
      <c r="M1" s="42" t="s">
        <v>18</v>
      </c>
      <c r="N1" s="42"/>
      <c r="O1" s="42" t="s">
        <v>19</v>
      </c>
    </row>
    <row r="2" spans="1:17" x14ac:dyDescent="0.2">
      <c r="I2" s="42" t="s">
        <v>23</v>
      </c>
      <c r="J2" s="42" t="s">
        <v>22</v>
      </c>
      <c r="K2" s="42" t="s">
        <v>22</v>
      </c>
      <c r="L2" s="50" t="s">
        <v>21</v>
      </c>
      <c r="M2" s="50" t="s">
        <v>21</v>
      </c>
      <c r="N2" s="50" t="s">
        <v>21</v>
      </c>
    </row>
    <row r="3" spans="1:17" x14ac:dyDescent="0.2">
      <c r="C3" s="42" t="s">
        <v>28</v>
      </c>
      <c r="D3" s="42" t="s">
        <v>28</v>
      </c>
      <c r="E3" s="42" t="s">
        <v>28</v>
      </c>
      <c r="I3" s="42"/>
      <c r="J3" s="42" t="s">
        <v>26</v>
      </c>
      <c r="K3" s="42" t="s">
        <v>27</v>
      </c>
      <c r="L3" s="42" t="s">
        <v>17</v>
      </c>
      <c r="M3" s="42" t="s">
        <v>18</v>
      </c>
      <c r="N3" s="42" t="s">
        <v>31</v>
      </c>
    </row>
    <row r="4" spans="1:17" x14ac:dyDescent="0.2">
      <c r="C4" s="42" t="s">
        <v>19</v>
      </c>
      <c r="D4" s="42" t="s">
        <v>17</v>
      </c>
      <c r="E4" s="42" t="s">
        <v>18</v>
      </c>
      <c r="G4" s="42" t="s">
        <v>30</v>
      </c>
      <c r="H4" s="42" t="s">
        <v>29</v>
      </c>
      <c r="I4" s="42">
        <v>3</v>
      </c>
      <c r="J4" s="42">
        <f>K4-I4</f>
        <v>11</v>
      </c>
      <c r="K4" s="42">
        <v>14</v>
      </c>
      <c r="L4" s="42">
        <v>10</v>
      </c>
      <c r="P4" s="41" t="s">
        <v>34</v>
      </c>
    </row>
    <row r="5" spans="1:17" x14ac:dyDescent="0.2">
      <c r="B5" s="41">
        <v>4</v>
      </c>
      <c r="C5" s="41">
        <f t="shared" ref="C5:C16" si="0">SUM(D5,E5)</f>
        <v>30</v>
      </c>
      <c r="D5" s="41">
        <v>25</v>
      </c>
      <c r="E5" s="41">
        <v>5</v>
      </c>
      <c r="G5" s="51">
        <v>570374</v>
      </c>
      <c r="H5" s="109">
        <f>G5/C5*D5</f>
        <v>475311.66666666669</v>
      </c>
      <c r="I5" s="109"/>
      <c r="J5" s="109"/>
      <c r="K5" s="109">
        <f>H5/24*K$4</f>
        <v>277265.13888888888</v>
      </c>
      <c r="L5" s="110">
        <f>H5/24*L$4</f>
        <v>198046.52777777778</v>
      </c>
      <c r="M5" s="110">
        <f t="shared" ref="M5:M16" si="1">G5/C5*E5</f>
        <v>95062.333333333343</v>
      </c>
      <c r="N5" s="111">
        <f>L5+M5</f>
        <v>293108.86111111112</v>
      </c>
      <c r="O5" s="43">
        <f>SUM(I5:L5,M5)</f>
        <v>570374</v>
      </c>
      <c r="P5" s="43">
        <f>G5-O5</f>
        <v>0</v>
      </c>
      <c r="Q5" s="43"/>
    </row>
    <row r="6" spans="1:17" x14ac:dyDescent="0.2">
      <c r="B6" s="41">
        <v>5</v>
      </c>
      <c r="C6" s="41">
        <f t="shared" si="0"/>
        <v>31</v>
      </c>
      <c r="D6" s="41">
        <v>24</v>
      </c>
      <c r="E6" s="41">
        <v>7</v>
      </c>
      <c r="G6" s="51">
        <v>576634</v>
      </c>
      <c r="H6" s="109">
        <f t="shared" ref="H6:H16" si="2">G6/C6*D6</f>
        <v>446426.32258064521</v>
      </c>
      <c r="I6" s="109"/>
      <c r="J6" s="109"/>
      <c r="K6" s="109">
        <f>H6/24*K$4</f>
        <v>260415.3548387097</v>
      </c>
      <c r="L6" s="110">
        <f t="shared" ref="L6:L16" si="3">H6/24*L$4</f>
        <v>186010.96774193548</v>
      </c>
      <c r="M6" s="110">
        <f t="shared" si="1"/>
        <v>130207.67741935485</v>
      </c>
      <c r="N6" s="111">
        <f t="shared" ref="N6:N16" si="4">L6+M6</f>
        <v>316218.6451612903</v>
      </c>
      <c r="O6" s="43">
        <f>SUM(I6:L6,M6)</f>
        <v>576634</v>
      </c>
      <c r="P6" s="43">
        <f t="shared" ref="P6:P17" si="5">G6-O6</f>
        <v>0</v>
      </c>
      <c r="Q6" s="43"/>
    </row>
    <row r="7" spans="1:17" x14ac:dyDescent="0.2">
      <c r="B7" s="41">
        <v>6</v>
      </c>
      <c r="C7" s="41">
        <f t="shared" si="0"/>
        <v>30</v>
      </c>
      <c r="D7" s="41">
        <v>25</v>
      </c>
      <c r="E7" s="41">
        <v>5</v>
      </c>
      <c r="G7" s="51">
        <v>584436</v>
      </c>
      <c r="H7" s="109">
        <f t="shared" si="2"/>
        <v>487030</v>
      </c>
      <c r="I7" s="109"/>
      <c r="J7" s="109"/>
      <c r="K7" s="109">
        <f>H7/24*K$4</f>
        <v>284100.83333333337</v>
      </c>
      <c r="L7" s="110">
        <f t="shared" si="3"/>
        <v>202929.16666666669</v>
      </c>
      <c r="M7" s="110">
        <f t="shared" si="1"/>
        <v>97406</v>
      </c>
      <c r="N7" s="111">
        <f t="shared" si="4"/>
        <v>300335.16666666669</v>
      </c>
      <c r="O7" s="43">
        <f t="shared" ref="O7:O16" si="6">SUM(I7:L7,M7)</f>
        <v>584436</v>
      </c>
      <c r="P7" s="43">
        <f t="shared" si="5"/>
        <v>0</v>
      </c>
      <c r="Q7" s="43"/>
    </row>
    <row r="8" spans="1:17" x14ac:dyDescent="0.2">
      <c r="B8" s="41">
        <v>7</v>
      </c>
      <c r="C8" s="41">
        <f t="shared" si="0"/>
        <v>31</v>
      </c>
      <c r="D8" s="41">
        <v>26</v>
      </c>
      <c r="E8" s="41">
        <v>5</v>
      </c>
      <c r="G8" s="51">
        <v>586706</v>
      </c>
      <c r="H8" s="109">
        <f t="shared" si="2"/>
        <v>492076</v>
      </c>
      <c r="I8" s="109">
        <f>H8/24*I$4</f>
        <v>61509.5</v>
      </c>
      <c r="J8" s="109">
        <f>H8/24*J$4</f>
        <v>225534.83333333334</v>
      </c>
      <c r="K8" s="109"/>
      <c r="L8" s="110">
        <f t="shared" si="3"/>
        <v>205031.66666666669</v>
      </c>
      <c r="M8" s="110">
        <f t="shared" si="1"/>
        <v>94630</v>
      </c>
      <c r="N8" s="111">
        <f t="shared" si="4"/>
        <v>299661.66666666669</v>
      </c>
      <c r="O8" s="43">
        <f t="shared" si="6"/>
        <v>586706</v>
      </c>
      <c r="P8" s="43">
        <f t="shared" si="5"/>
        <v>0</v>
      </c>
      <c r="Q8" s="43"/>
    </row>
    <row r="9" spans="1:17" x14ac:dyDescent="0.2">
      <c r="B9" s="41">
        <v>8</v>
      </c>
      <c r="C9" s="41">
        <f t="shared" si="0"/>
        <v>31</v>
      </c>
      <c r="D9" s="41">
        <v>26</v>
      </c>
      <c r="E9" s="41">
        <v>5</v>
      </c>
      <c r="G9" s="51">
        <v>613697</v>
      </c>
      <c r="H9" s="109">
        <f t="shared" si="2"/>
        <v>514713.61290322576</v>
      </c>
      <c r="I9" s="109">
        <f t="shared" ref="I9:I10" si="7">H9/24*I$4</f>
        <v>64339.20161290322</v>
      </c>
      <c r="J9" s="109">
        <f t="shared" ref="J9:J10" si="8">H9/24*J$4</f>
        <v>235910.40591397847</v>
      </c>
      <c r="K9" s="109"/>
      <c r="L9" s="110">
        <f t="shared" si="3"/>
        <v>214464.00537634408</v>
      </c>
      <c r="M9" s="110">
        <f t="shared" si="1"/>
        <v>98983.387096774182</v>
      </c>
      <c r="N9" s="111">
        <f t="shared" si="4"/>
        <v>313447.39247311826</v>
      </c>
      <c r="O9" s="43">
        <f>SUM(I9:L9,M9)</f>
        <v>613697</v>
      </c>
      <c r="P9" s="43">
        <f t="shared" si="5"/>
        <v>0</v>
      </c>
      <c r="Q9" s="43"/>
    </row>
    <row r="10" spans="1:17" x14ac:dyDescent="0.2">
      <c r="B10" s="41">
        <v>9</v>
      </c>
      <c r="C10" s="41">
        <f t="shared" si="0"/>
        <v>30</v>
      </c>
      <c r="D10" s="41">
        <v>23</v>
      </c>
      <c r="E10" s="41">
        <v>7</v>
      </c>
      <c r="G10" s="51">
        <v>625250</v>
      </c>
      <c r="H10" s="109">
        <f t="shared" si="2"/>
        <v>479358.33333333337</v>
      </c>
      <c r="I10" s="109">
        <f t="shared" si="7"/>
        <v>59919.791666666672</v>
      </c>
      <c r="J10" s="109">
        <f t="shared" si="8"/>
        <v>219705.90277777781</v>
      </c>
      <c r="K10" s="109"/>
      <c r="L10" s="110">
        <f t="shared" si="3"/>
        <v>199732.63888888891</v>
      </c>
      <c r="M10" s="110">
        <f t="shared" si="1"/>
        <v>145891.66666666669</v>
      </c>
      <c r="N10" s="111">
        <f t="shared" si="4"/>
        <v>345624.30555555562</v>
      </c>
      <c r="O10" s="43">
        <f>SUM(I10:L10,M10)</f>
        <v>625250</v>
      </c>
      <c r="P10" s="43">
        <f t="shared" si="5"/>
        <v>0</v>
      </c>
      <c r="Q10" s="43"/>
    </row>
    <row r="11" spans="1:17" x14ac:dyDescent="0.2">
      <c r="A11" s="41">
        <v>2023</v>
      </c>
      <c r="B11" s="41">
        <v>10</v>
      </c>
      <c r="C11" s="41">
        <f t="shared" si="0"/>
        <v>31</v>
      </c>
      <c r="D11" s="41">
        <v>25</v>
      </c>
      <c r="E11" s="41">
        <v>6</v>
      </c>
      <c r="G11" s="51">
        <v>588684</v>
      </c>
      <c r="H11" s="109">
        <f t="shared" si="2"/>
        <v>474745.16129032255</v>
      </c>
      <c r="I11" s="109"/>
      <c r="J11" s="109"/>
      <c r="K11" s="109">
        <f t="shared" ref="K11:K16" si="9">H11/24*K$4</f>
        <v>276934.67741935479</v>
      </c>
      <c r="L11" s="110">
        <f t="shared" si="3"/>
        <v>197810.48387096773</v>
      </c>
      <c r="M11" s="110">
        <f t="shared" si="1"/>
        <v>113938.83870967741</v>
      </c>
      <c r="N11" s="111">
        <f t="shared" si="4"/>
        <v>311749.32258064515</v>
      </c>
      <c r="O11" s="43">
        <f t="shared" si="6"/>
        <v>588684</v>
      </c>
      <c r="P11" s="43">
        <f t="shared" si="5"/>
        <v>0</v>
      </c>
      <c r="Q11" s="43"/>
    </row>
    <row r="12" spans="1:17" x14ac:dyDescent="0.2">
      <c r="B12" s="41">
        <v>11</v>
      </c>
      <c r="C12" s="41">
        <f t="shared" si="0"/>
        <v>30</v>
      </c>
      <c r="D12" s="41">
        <v>24</v>
      </c>
      <c r="E12" s="41">
        <v>6</v>
      </c>
      <c r="G12" s="51">
        <v>584141</v>
      </c>
      <c r="H12" s="109">
        <f t="shared" si="2"/>
        <v>467312.79999999993</v>
      </c>
      <c r="I12" s="109"/>
      <c r="J12" s="109"/>
      <c r="K12" s="109">
        <f t="shared" si="9"/>
        <v>272599.1333333333</v>
      </c>
      <c r="L12" s="110">
        <f t="shared" si="3"/>
        <v>194713.66666666666</v>
      </c>
      <c r="M12" s="110">
        <f t="shared" si="1"/>
        <v>116828.19999999998</v>
      </c>
      <c r="N12" s="111">
        <f t="shared" si="4"/>
        <v>311541.86666666664</v>
      </c>
      <c r="O12" s="43">
        <f t="shared" si="6"/>
        <v>584140.99999999988</v>
      </c>
      <c r="P12" s="43">
        <f t="shared" si="5"/>
        <v>0</v>
      </c>
      <c r="Q12" s="43"/>
    </row>
    <row r="13" spans="1:17" x14ac:dyDescent="0.2">
      <c r="B13" s="41">
        <v>12</v>
      </c>
      <c r="C13" s="41">
        <f t="shared" si="0"/>
        <v>31</v>
      </c>
      <c r="D13" s="41">
        <v>24</v>
      </c>
      <c r="E13" s="41">
        <v>7</v>
      </c>
      <c r="G13" s="51">
        <v>550464</v>
      </c>
      <c r="H13" s="109">
        <f t="shared" si="2"/>
        <v>426165.67741935479</v>
      </c>
      <c r="I13" s="109"/>
      <c r="J13" s="109"/>
      <c r="K13" s="109">
        <f t="shared" si="9"/>
        <v>248596.6451612903</v>
      </c>
      <c r="L13" s="110">
        <f t="shared" si="3"/>
        <v>177569.03225806452</v>
      </c>
      <c r="M13" s="110">
        <f t="shared" si="1"/>
        <v>124298.32258064515</v>
      </c>
      <c r="N13" s="111">
        <f t="shared" si="4"/>
        <v>301867.3548387097</v>
      </c>
      <c r="O13" s="43">
        <f t="shared" si="6"/>
        <v>550464</v>
      </c>
      <c r="P13" s="43">
        <f t="shared" si="5"/>
        <v>0</v>
      </c>
      <c r="Q13" s="43"/>
    </row>
    <row r="14" spans="1:17" x14ac:dyDescent="0.2">
      <c r="A14" s="41">
        <v>2024</v>
      </c>
      <c r="B14" s="41">
        <v>1</v>
      </c>
      <c r="C14" s="41">
        <f t="shared" si="0"/>
        <v>31</v>
      </c>
      <c r="D14" s="41">
        <v>23</v>
      </c>
      <c r="E14" s="41">
        <v>8</v>
      </c>
      <c r="G14" s="51">
        <v>442133</v>
      </c>
      <c r="H14" s="109">
        <f t="shared" si="2"/>
        <v>328034.16129032261</v>
      </c>
      <c r="I14" s="109"/>
      <c r="J14" s="109"/>
      <c r="K14" s="109">
        <f t="shared" si="9"/>
        <v>191353.26075268819</v>
      </c>
      <c r="L14" s="110">
        <f t="shared" si="3"/>
        <v>136680.90053763441</v>
      </c>
      <c r="M14" s="110">
        <f t="shared" si="1"/>
        <v>114098.83870967742</v>
      </c>
      <c r="N14" s="111">
        <f t="shared" si="4"/>
        <v>250779.73924731184</v>
      </c>
      <c r="O14" s="43">
        <f t="shared" si="6"/>
        <v>442133</v>
      </c>
      <c r="P14" s="43">
        <f t="shared" si="5"/>
        <v>0</v>
      </c>
      <c r="Q14" s="43"/>
    </row>
    <row r="15" spans="1:17" x14ac:dyDescent="0.2">
      <c r="B15" s="41">
        <v>2</v>
      </c>
      <c r="C15" s="41">
        <f t="shared" si="0"/>
        <v>29</v>
      </c>
      <c r="D15" s="41">
        <v>23</v>
      </c>
      <c r="E15" s="41">
        <f>'カレンダー (2025～2026)'!O27</f>
        <v>6</v>
      </c>
      <c r="G15" s="51">
        <v>333677</v>
      </c>
      <c r="H15" s="109">
        <f t="shared" si="2"/>
        <v>264640.37931034481</v>
      </c>
      <c r="I15" s="109"/>
      <c r="J15" s="109"/>
      <c r="K15" s="109">
        <f t="shared" si="9"/>
        <v>154373.55459770112</v>
      </c>
      <c r="L15" s="110">
        <f t="shared" si="3"/>
        <v>110266.82471264366</v>
      </c>
      <c r="M15" s="110">
        <f t="shared" si="1"/>
        <v>69036.620689655174</v>
      </c>
      <c r="N15" s="111">
        <f t="shared" si="4"/>
        <v>179303.44540229882</v>
      </c>
      <c r="O15" s="43">
        <f t="shared" si="6"/>
        <v>333677</v>
      </c>
      <c r="P15" s="43">
        <f t="shared" si="5"/>
        <v>0</v>
      </c>
      <c r="Q15" s="43"/>
    </row>
    <row r="16" spans="1:17" x14ac:dyDescent="0.2">
      <c r="B16" s="41">
        <v>3</v>
      </c>
      <c r="C16" s="41">
        <f t="shared" si="0"/>
        <v>31</v>
      </c>
      <c r="D16" s="41">
        <v>25</v>
      </c>
      <c r="E16" s="41">
        <f>'カレンダー (2025～2026)'!O28</f>
        <v>6</v>
      </c>
      <c r="G16" s="51">
        <v>541164</v>
      </c>
      <c r="H16" s="109">
        <f t="shared" si="2"/>
        <v>436422.58064516127</v>
      </c>
      <c r="I16" s="109"/>
      <c r="J16" s="109"/>
      <c r="K16" s="109">
        <f t="shared" si="9"/>
        <v>254579.83870967739</v>
      </c>
      <c r="L16" s="110">
        <f t="shared" si="3"/>
        <v>181842.74193548388</v>
      </c>
      <c r="M16" s="110">
        <f t="shared" si="1"/>
        <v>104741.4193548387</v>
      </c>
      <c r="N16" s="111">
        <f t="shared" si="4"/>
        <v>286584.16129032255</v>
      </c>
      <c r="O16" s="43">
        <f t="shared" si="6"/>
        <v>541164</v>
      </c>
      <c r="P16" s="43">
        <f t="shared" si="5"/>
        <v>0</v>
      </c>
      <c r="Q16" s="43"/>
    </row>
    <row r="17" spans="1:18" x14ac:dyDescent="0.2">
      <c r="G17" s="52">
        <f>SUM(G5:G16)</f>
        <v>6597360</v>
      </c>
      <c r="H17" s="112">
        <f>SUM(H5:H16)</f>
        <v>5292236.6954393769</v>
      </c>
      <c r="I17" s="112">
        <f t="shared" ref="I17:M17" si="10">SUM(I5:I16)</f>
        <v>185768.4932795699</v>
      </c>
      <c r="J17" s="112">
        <f t="shared" si="10"/>
        <v>681151.14202508959</v>
      </c>
      <c r="K17" s="112">
        <f t="shared" si="10"/>
        <v>2220218.4370349771</v>
      </c>
      <c r="L17" s="113">
        <f t="shared" si="10"/>
        <v>2205098.6230997406</v>
      </c>
      <c r="M17" s="113">
        <f t="shared" si="10"/>
        <v>1305123.3045606229</v>
      </c>
      <c r="N17" s="114">
        <f>SUM(N5:N16)</f>
        <v>3510221.9276603637</v>
      </c>
      <c r="O17" s="43">
        <f>SUM(O5:O16)</f>
        <v>6597360</v>
      </c>
      <c r="P17" s="43">
        <f t="shared" si="5"/>
        <v>0</v>
      </c>
      <c r="Q17" s="43"/>
    </row>
    <row r="18" spans="1:18" x14ac:dyDescent="0.2">
      <c r="M18" s="43"/>
      <c r="N18" s="43"/>
    </row>
    <row r="19" spans="1:18" x14ac:dyDescent="0.2">
      <c r="P19" s="189" t="s">
        <v>88</v>
      </c>
    </row>
    <row r="20" spans="1:18" x14ac:dyDescent="0.2">
      <c r="I20" s="42" t="s">
        <v>23</v>
      </c>
      <c r="J20" s="42" t="s">
        <v>24</v>
      </c>
      <c r="K20" s="42" t="s">
        <v>25</v>
      </c>
      <c r="L20" s="42"/>
      <c r="M20" s="42"/>
      <c r="N20" s="42" t="s">
        <v>21</v>
      </c>
      <c r="O20" s="42" t="s">
        <v>19</v>
      </c>
      <c r="P20" s="42" t="s">
        <v>34</v>
      </c>
    </row>
    <row r="21" spans="1:18" x14ac:dyDescent="0.2">
      <c r="A21" s="41">
        <f>A5</f>
        <v>0</v>
      </c>
      <c r="B21" s="41">
        <v>4</v>
      </c>
      <c r="C21" s="43"/>
      <c r="E21" s="43"/>
      <c r="I21" s="43">
        <f t="shared" ref="I21:K23" si="11">ROUND(I5,-2)</f>
        <v>0</v>
      </c>
      <c r="J21" s="43">
        <f t="shared" si="11"/>
        <v>0</v>
      </c>
      <c r="K21" s="43">
        <f t="shared" si="11"/>
        <v>277300</v>
      </c>
      <c r="L21" s="43"/>
      <c r="M21" s="43"/>
      <c r="N21" s="43">
        <f t="shared" ref="N21:N32" si="12">ROUND(N5,-2)</f>
        <v>293100</v>
      </c>
      <c r="O21" s="43">
        <f>SUM(I21:N21)</f>
        <v>570400</v>
      </c>
      <c r="P21" s="43">
        <f>O5-O21</f>
        <v>-26</v>
      </c>
    </row>
    <row r="22" spans="1:18" x14ac:dyDescent="0.2">
      <c r="B22" s="41">
        <v>5</v>
      </c>
      <c r="C22" s="43"/>
      <c r="E22" s="43"/>
      <c r="I22" s="43">
        <f t="shared" si="11"/>
        <v>0</v>
      </c>
      <c r="J22" s="43">
        <f t="shared" si="11"/>
        <v>0</v>
      </c>
      <c r="K22" s="46">
        <f>ROUND(K6,-2)</f>
        <v>260400</v>
      </c>
      <c r="L22" s="43"/>
      <c r="M22" s="43"/>
      <c r="N22" s="43">
        <f t="shared" si="12"/>
        <v>316200</v>
      </c>
      <c r="O22" s="43">
        <f>SUM(I22:N22)</f>
        <v>576600</v>
      </c>
      <c r="P22" s="43">
        <f>O6-O22</f>
        <v>34</v>
      </c>
    </row>
    <row r="23" spans="1:18" x14ac:dyDescent="0.2">
      <c r="B23" s="41">
        <v>6</v>
      </c>
      <c r="C23" s="43"/>
      <c r="E23" s="43"/>
      <c r="I23" s="43">
        <f t="shared" si="11"/>
        <v>0</v>
      </c>
      <c r="J23" s="43">
        <f t="shared" si="11"/>
        <v>0</v>
      </c>
      <c r="K23" s="43">
        <f>ROUNDDOWN(K7,-2)</f>
        <v>284100</v>
      </c>
      <c r="L23" s="43"/>
      <c r="M23" s="43"/>
      <c r="N23" s="43">
        <f t="shared" si="12"/>
        <v>300300</v>
      </c>
      <c r="O23" s="43">
        <f t="shared" ref="O23:O32" si="13">SUM(I23:N23)</f>
        <v>584400</v>
      </c>
      <c r="P23" s="43">
        <f t="shared" ref="P23:P32" si="14">O7-O23</f>
        <v>36</v>
      </c>
    </row>
    <row r="24" spans="1:18" x14ac:dyDescent="0.2">
      <c r="B24" s="41">
        <v>7</v>
      </c>
      <c r="C24" s="43"/>
      <c r="E24" s="43"/>
      <c r="I24" s="43">
        <f>ROUNDDOWN(I8,-2)</f>
        <v>61500</v>
      </c>
      <c r="J24" s="46">
        <f>ROUND(J8,-2)</f>
        <v>225500</v>
      </c>
      <c r="K24" s="43">
        <f t="shared" ref="K24:K32" si="15">ROUND(K8,-2)</f>
        <v>0</v>
      </c>
      <c r="L24" s="43"/>
      <c r="M24" s="43"/>
      <c r="N24" s="43">
        <f t="shared" si="12"/>
        <v>299700</v>
      </c>
      <c r="O24" s="43">
        <f t="shared" si="13"/>
        <v>586700</v>
      </c>
      <c r="P24" s="43">
        <f>O8-O24</f>
        <v>6</v>
      </c>
      <c r="R24" s="41" t="s">
        <v>50</v>
      </c>
    </row>
    <row r="25" spans="1:18" x14ac:dyDescent="0.2">
      <c r="B25" s="41">
        <v>8</v>
      </c>
      <c r="C25" s="43"/>
      <c r="E25" s="43"/>
      <c r="I25" s="43">
        <f>ROUND(I9,-2)</f>
        <v>64300</v>
      </c>
      <c r="J25" s="46">
        <f>ROUND(J9,-2)</f>
        <v>235900</v>
      </c>
      <c r="K25" s="43">
        <f>ROUND(K9,-2)</f>
        <v>0</v>
      </c>
      <c r="L25" s="44"/>
      <c r="M25" s="43"/>
      <c r="N25" s="43">
        <f t="shared" si="12"/>
        <v>313400</v>
      </c>
      <c r="O25" s="43">
        <f>SUM(I25:N25)</f>
        <v>613600</v>
      </c>
      <c r="P25" s="43">
        <f>O9-O25</f>
        <v>97</v>
      </c>
      <c r="Q25" s="45"/>
    </row>
    <row r="26" spans="1:18" x14ac:dyDescent="0.2">
      <c r="B26" s="41">
        <v>9</v>
      </c>
      <c r="C26" s="43"/>
      <c r="E26" s="43"/>
      <c r="I26" s="43">
        <f>ROUNDDOWN(I10,-2)</f>
        <v>59900</v>
      </c>
      <c r="J26" s="46">
        <f>ROUND(J10,-2)</f>
        <v>219700</v>
      </c>
      <c r="K26" s="43">
        <f t="shared" si="15"/>
        <v>0</v>
      </c>
      <c r="L26" s="43"/>
      <c r="M26" s="43"/>
      <c r="N26" s="43">
        <f>ROUND(N10,-2)</f>
        <v>345600</v>
      </c>
      <c r="O26" s="43">
        <f>SUM(I26:N26)</f>
        <v>625200</v>
      </c>
      <c r="P26" s="43">
        <f>O10-O26</f>
        <v>50</v>
      </c>
      <c r="Q26" s="191"/>
      <c r="R26" s="41" t="s">
        <v>50</v>
      </c>
    </row>
    <row r="27" spans="1:18" x14ac:dyDescent="0.2">
      <c r="B27" s="41">
        <v>10</v>
      </c>
      <c r="C27" s="43"/>
      <c r="E27" s="43"/>
      <c r="I27" s="43">
        <f t="shared" ref="I27:J32" si="16">ROUND(I11,-2)</f>
        <v>0</v>
      </c>
      <c r="J27" s="43">
        <f t="shared" si="16"/>
        <v>0</v>
      </c>
      <c r="K27" s="43">
        <f t="shared" si="15"/>
        <v>276900</v>
      </c>
      <c r="L27" s="43"/>
      <c r="M27" s="43"/>
      <c r="N27" s="43">
        <f t="shared" si="12"/>
        <v>311700</v>
      </c>
      <c r="O27" s="43">
        <f t="shared" si="13"/>
        <v>588600</v>
      </c>
      <c r="P27" s="43">
        <f t="shared" si="14"/>
        <v>84</v>
      </c>
    </row>
    <row r="28" spans="1:18" x14ac:dyDescent="0.2">
      <c r="B28" s="41">
        <v>11</v>
      </c>
      <c r="C28" s="43"/>
      <c r="E28" s="43"/>
      <c r="I28" s="43">
        <f t="shared" si="16"/>
        <v>0</v>
      </c>
      <c r="J28" s="43">
        <f t="shared" si="16"/>
        <v>0</v>
      </c>
      <c r="K28" s="43">
        <f t="shared" si="15"/>
        <v>272600</v>
      </c>
      <c r="L28" s="43"/>
      <c r="M28" s="43"/>
      <c r="N28" s="43">
        <f t="shared" si="12"/>
        <v>311500</v>
      </c>
      <c r="O28" s="43">
        <f t="shared" si="13"/>
        <v>584100</v>
      </c>
      <c r="P28" s="43">
        <f t="shared" si="14"/>
        <v>40.999999999883585</v>
      </c>
    </row>
    <row r="29" spans="1:18" x14ac:dyDescent="0.2">
      <c r="B29" s="41">
        <v>12</v>
      </c>
      <c r="C29" s="43"/>
      <c r="E29" s="43"/>
      <c r="I29" s="43">
        <f t="shared" si="16"/>
        <v>0</v>
      </c>
      <c r="J29" s="43">
        <f t="shared" si="16"/>
        <v>0</v>
      </c>
      <c r="K29" s="43">
        <f t="shared" si="15"/>
        <v>248600</v>
      </c>
      <c r="L29" s="43"/>
      <c r="M29" s="43"/>
      <c r="N29" s="43">
        <f t="shared" si="12"/>
        <v>301900</v>
      </c>
      <c r="O29" s="43">
        <f t="shared" si="13"/>
        <v>550500</v>
      </c>
      <c r="P29" s="43">
        <f t="shared" si="14"/>
        <v>-36</v>
      </c>
    </row>
    <row r="30" spans="1:18" x14ac:dyDescent="0.2">
      <c r="A30" s="41">
        <f>A21+1</f>
        <v>1</v>
      </c>
      <c r="B30" s="41">
        <v>1</v>
      </c>
      <c r="C30" s="43"/>
      <c r="E30" s="43"/>
      <c r="I30" s="43">
        <f t="shared" si="16"/>
        <v>0</v>
      </c>
      <c r="J30" s="43">
        <f t="shared" si="16"/>
        <v>0</v>
      </c>
      <c r="K30" s="43">
        <f t="shared" si="15"/>
        <v>191400</v>
      </c>
      <c r="L30" s="43"/>
      <c r="M30" s="43"/>
      <c r="N30" s="43">
        <f t="shared" si="12"/>
        <v>250800</v>
      </c>
      <c r="O30" s="43">
        <f t="shared" si="13"/>
        <v>442200</v>
      </c>
      <c r="P30" s="43">
        <f t="shared" si="14"/>
        <v>-67</v>
      </c>
    </row>
    <row r="31" spans="1:18" x14ac:dyDescent="0.2">
      <c r="B31" s="41">
        <v>2</v>
      </c>
      <c r="C31" s="43"/>
      <c r="E31" s="43"/>
      <c r="I31" s="43">
        <f t="shared" si="16"/>
        <v>0</v>
      </c>
      <c r="J31" s="43">
        <f t="shared" si="16"/>
        <v>0</v>
      </c>
      <c r="K31" s="43">
        <f t="shared" si="15"/>
        <v>154400</v>
      </c>
      <c r="L31" s="43"/>
      <c r="M31" s="43"/>
      <c r="N31" s="43">
        <f t="shared" si="12"/>
        <v>179300</v>
      </c>
      <c r="O31" s="43">
        <f t="shared" si="13"/>
        <v>333700</v>
      </c>
      <c r="P31" s="43">
        <f t="shared" si="14"/>
        <v>-23</v>
      </c>
    </row>
    <row r="32" spans="1:18" x14ac:dyDescent="0.2">
      <c r="B32" s="41">
        <v>3</v>
      </c>
      <c r="C32" s="43"/>
      <c r="E32" s="43"/>
      <c r="I32" s="43">
        <f t="shared" si="16"/>
        <v>0</v>
      </c>
      <c r="J32" s="43">
        <f t="shared" si="16"/>
        <v>0</v>
      </c>
      <c r="K32" s="43">
        <f t="shared" si="15"/>
        <v>254600</v>
      </c>
      <c r="L32" s="43"/>
      <c r="M32" s="43"/>
      <c r="N32" s="46">
        <f t="shared" si="12"/>
        <v>286600</v>
      </c>
      <c r="O32" s="43">
        <f t="shared" si="13"/>
        <v>541200</v>
      </c>
      <c r="P32" s="43">
        <f t="shared" si="14"/>
        <v>-36</v>
      </c>
    </row>
    <row r="33" spans="9:16" x14ac:dyDescent="0.2">
      <c r="I33" s="43">
        <f t="shared" ref="I33:K33" si="17">SUM(I21:I32)</f>
        <v>185700</v>
      </c>
      <c r="J33" s="43">
        <f t="shared" si="17"/>
        <v>681100</v>
      </c>
      <c r="K33" s="43">
        <f t="shared" si="17"/>
        <v>2220300</v>
      </c>
      <c r="L33" s="43"/>
      <c r="M33" s="43"/>
      <c r="N33" s="43">
        <f>SUM(N21:N32)</f>
        <v>3510100</v>
      </c>
      <c r="O33" s="43">
        <f>SUM(O21:O32)</f>
        <v>6597200</v>
      </c>
      <c r="P33" s="43">
        <f>O17-O33</f>
        <v>160</v>
      </c>
    </row>
    <row r="34" spans="9:16" x14ac:dyDescent="0.2">
      <c r="M34" s="43"/>
      <c r="N34" s="43"/>
    </row>
  </sheetData>
  <phoneticPr fontId="18"/>
  <pageMargins left="0.7" right="0.7" top="0.75" bottom="0.75" header="0.3" footer="0.3"/>
  <pageSetup paperSize="9" scale="68"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AC046-0225-4183-A824-0F5CA5970B68}">
  <sheetPr>
    <tabColor rgb="FFFF0000"/>
  </sheetPr>
  <dimension ref="A1:R34"/>
  <sheetViews>
    <sheetView workbookViewId="0">
      <selection activeCell="P17" sqref="K17:Q28"/>
    </sheetView>
  </sheetViews>
  <sheetFormatPr defaultColWidth="9" defaultRowHeight="12.5" x14ac:dyDescent="0.2"/>
  <cols>
    <col min="1" max="1" width="5.453125" style="41" bestFit="1" customWidth="1"/>
    <col min="2" max="2" width="3.26953125" style="41" bestFit="1" customWidth="1"/>
    <col min="3" max="5" width="5" style="41" bestFit="1" customWidth="1"/>
    <col min="6" max="6" width="9" style="41"/>
    <col min="7" max="7" width="10.26953125" style="41" bestFit="1" customWidth="1"/>
    <col min="8" max="8" width="9.6328125" style="41" hidden="1" customWidth="1"/>
    <col min="9" max="9" width="7.6328125" style="41" bestFit="1" customWidth="1"/>
    <col min="10" max="11" width="9.36328125" style="41" bestFit="1" customWidth="1"/>
    <col min="12" max="13" width="9.36328125" style="41" hidden="1" customWidth="1"/>
    <col min="14" max="16" width="9.36328125" style="41" bestFit="1" customWidth="1"/>
    <col min="17" max="17" width="5" style="41" bestFit="1" customWidth="1"/>
    <col min="18" max="18" width="24.90625" style="41" bestFit="1" customWidth="1"/>
    <col min="19" max="16384" width="9" style="41"/>
  </cols>
  <sheetData>
    <row r="1" spans="1:17" x14ac:dyDescent="0.2">
      <c r="H1" s="42" t="s">
        <v>17</v>
      </c>
      <c r="I1" s="42" t="s">
        <v>17</v>
      </c>
      <c r="J1" s="42" t="s">
        <v>17</v>
      </c>
      <c r="K1" s="42" t="s">
        <v>17</v>
      </c>
      <c r="L1" s="42" t="s">
        <v>17</v>
      </c>
      <c r="M1" s="42" t="s">
        <v>18</v>
      </c>
      <c r="N1" s="42"/>
      <c r="O1" s="42" t="s">
        <v>19</v>
      </c>
    </row>
    <row r="2" spans="1:17" x14ac:dyDescent="0.2">
      <c r="I2" s="42" t="s">
        <v>23</v>
      </c>
      <c r="J2" s="42" t="s">
        <v>22</v>
      </c>
      <c r="K2" s="42" t="s">
        <v>22</v>
      </c>
      <c r="L2" s="50" t="s">
        <v>21</v>
      </c>
      <c r="M2" s="50" t="s">
        <v>21</v>
      </c>
      <c r="N2" s="50" t="s">
        <v>21</v>
      </c>
    </row>
    <row r="3" spans="1:17" x14ac:dyDescent="0.2">
      <c r="C3" s="42" t="s">
        <v>28</v>
      </c>
      <c r="D3" s="42" t="s">
        <v>28</v>
      </c>
      <c r="E3" s="42" t="s">
        <v>28</v>
      </c>
      <c r="I3" s="42"/>
      <c r="J3" s="42" t="s">
        <v>26</v>
      </c>
      <c r="K3" s="42" t="s">
        <v>27</v>
      </c>
      <c r="L3" s="42" t="s">
        <v>17</v>
      </c>
      <c r="M3" s="42" t="s">
        <v>18</v>
      </c>
      <c r="N3" s="42" t="s">
        <v>31</v>
      </c>
    </row>
    <row r="4" spans="1:17" x14ac:dyDescent="0.2">
      <c r="C4" s="42" t="s">
        <v>19</v>
      </c>
      <c r="D4" s="42" t="s">
        <v>17</v>
      </c>
      <c r="E4" s="42" t="s">
        <v>18</v>
      </c>
      <c r="G4" s="42" t="s">
        <v>144</v>
      </c>
      <c r="H4" s="42" t="s">
        <v>29</v>
      </c>
      <c r="I4" s="42">
        <v>3</v>
      </c>
      <c r="J4" s="42">
        <f>K4-I4</f>
        <v>11</v>
      </c>
      <c r="K4" s="42">
        <v>14</v>
      </c>
      <c r="L4" s="42">
        <v>10</v>
      </c>
      <c r="P4" s="41" t="s">
        <v>34</v>
      </c>
    </row>
    <row r="5" spans="1:17" x14ac:dyDescent="0.2">
      <c r="A5" s="41">
        <v>2023</v>
      </c>
      <c r="B5" s="41">
        <v>10</v>
      </c>
      <c r="C5" s="41">
        <f>SUM(D5,E5)</f>
        <v>31</v>
      </c>
      <c r="D5" s="41">
        <v>25</v>
      </c>
      <c r="E5" s="41">
        <v>6</v>
      </c>
      <c r="G5" s="51">
        <v>588684</v>
      </c>
      <c r="H5" s="109">
        <f>G5/C5*D5</f>
        <v>474745.16129032255</v>
      </c>
      <c r="I5" s="109"/>
      <c r="J5" s="109"/>
      <c r="K5" s="109">
        <f>H5/24*K$4</f>
        <v>276934.67741935479</v>
      </c>
      <c r="L5" s="110"/>
      <c r="M5" s="110"/>
      <c r="N5" s="111">
        <f>G5-K5</f>
        <v>311749.32258064521</v>
      </c>
      <c r="O5" s="43">
        <f>SUM(I5:L5,M5)</f>
        <v>276934.67741935479</v>
      </c>
      <c r="P5" s="43">
        <f>G5-O5</f>
        <v>311749.32258064521</v>
      </c>
      <c r="Q5" s="43"/>
    </row>
    <row r="6" spans="1:17" x14ac:dyDescent="0.2">
      <c r="B6" s="41">
        <v>11</v>
      </c>
      <c r="C6" s="41">
        <f t="shared" ref="C6:C16" si="0">SUM(D6,E6)</f>
        <v>30</v>
      </c>
      <c r="D6" s="41">
        <v>24</v>
      </c>
      <c r="E6" s="41">
        <v>6</v>
      </c>
      <c r="G6" s="51">
        <v>584141</v>
      </c>
      <c r="H6" s="109">
        <f>G6/C6*D6</f>
        <v>467312.79999999993</v>
      </c>
      <c r="I6" s="109"/>
      <c r="J6" s="109"/>
      <c r="K6" s="109">
        <f>H6/24*K$4</f>
        <v>272599.1333333333</v>
      </c>
      <c r="L6" s="110"/>
      <c r="M6" s="110"/>
      <c r="N6" s="111">
        <f t="shared" ref="N6:N10" si="1">G6-K6</f>
        <v>311541.8666666667</v>
      </c>
      <c r="O6" s="43">
        <f>SUM(I6:L6,M6)</f>
        <v>272599.1333333333</v>
      </c>
      <c r="P6" s="43">
        <f t="shared" ref="P6:P17" si="2">G6-O6</f>
        <v>311541.8666666667</v>
      </c>
      <c r="Q6" s="43"/>
    </row>
    <row r="7" spans="1:17" x14ac:dyDescent="0.2">
      <c r="B7" s="41">
        <v>12</v>
      </c>
      <c r="C7" s="41">
        <f t="shared" si="0"/>
        <v>31</v>
      </c>
      <c r="D7" s="41">
        <v>26</v>
      </c>
      <c r="E7" s="41">
        <v>5</v>
      </c>
      <c r="G7" s="51">
        <v>550464</v>
      </c>
      <c r="H7" s="109">
        <f>G7/C7*D7</f>
        <v>461679.4838709677</v>
      </c>
      <c r="I7" s="109"/>
      <c r="J7" s="109"/>
      <c r="K7" s="109">
        <f>H7/24*K$4</f>
        <v>269313.03225806449</v>
      </c>
      <c r="L7" s="110"/>
      <c r="M7" s="110"/>
      <c r="N7" s="111">
        <f t="shared" si="1"/>
        <v>281150.96774193551</v>
      </c>
      <c r="O7" s="43">
        <f t="shared" ref="O7:O8" si="3">SUM(I7:L7,M7)</f>
        <v>269313.03225806449</v>
      </c>
      <c r="P7" s="43">
        <f t="shared" si="2"/>
        <v>281150.96774193551</v>
      </c>
      <c r="Q7" s="43"/>
    </row>
    <row r="8" spans="1:17" x14ac:dyDescent="0.2">
      <c r="A8" s="41">
        <v>2024</v>
      </c>
      <c r="B8" s="41">
        <v>1</v>
      </c>
      <c r="C8" s="41">
        <f t="shared" si="0"/>
        <v>31</v>
      </c>
      <c r="D8" s="41">
        <v>25</v>
      </c>
      <c r="E8" s="41">
        <v>6</v>
      </c>
      <c r="G8" s="51">
        <v>442133</v>
      </c>
      <c r="H8" s="109">
        <f t="shared" ref="H8:H16" si="4">G8/C8*D8</f>
        <v>356558.87096774194</v>
      </c>
      <c r="I8" s="109"/>
      <c r="J8" s="109"/>
      <c r="K8" s="109">
        <f t="shared" ref="K8:K10" si="5">H8/24*K$4</f>
        <v>207992.67473118278</v>
      </c>
      <c r="L8" s="110"/>
      <c r="M8" s="110"/>
      <c r="N8" s="111">
        <f t="shared" si="1"/>
        <v>234140.32526881722</v>
      </c>
      <c r="O8" s="43">
        <f t="shared" si="3"/>
        <v>207992.67473118278</v>
      </c>
      <c r="P8" s="43">
        <f t="shared" si="2"/>
        <v>234140.32526881722</v>
      </c>
      <c r="Q8" s="43"/>
    </row>
    <row r="9" spans="1:17" x14ac:dyDescent="0.2">
      <c r="B9" s="41">
        <v>2</v>
      </c>
      <c r="C9" s="41">
        <f t="shared" si="0"/>
        <v>29</v>
      </c>
      <c r="D9" s="41">
        <v>23</v>
      </c>
      <c r="E9" s="41">
        <v>6</v>
      </c>
      <c r="G9" s="51">
        <v>333677</v>
      </c>
      <c r="H9" s="109">
        <f t="shared" si="4"/>
        <v>264640.37931034481</v>
      </c>
      <c r="I9" s="109"/>
      <c r="J9" s="109"/>
      <c r="K9" s="109">
        <f t="shared" si="5"/>
        <v>154373.55459770112</v>
      </c>
      <c r="L9" s="110"/>
      <c r="M9" s="110"/>
      <c r="N9" s="111">
        <f t="shared" si="1"/>
        <v>179303.44540229888</v>
      </c>
      <c r="O9" s="43">
        <f>SUM(I9:L9,M9)</f>
        <v>154373.55459770112</v>
      </c>
      <c r="P9" s="43">
        <f t="shared" si="2"/>
        <v>179303.44540229888</v>
      </c>
      <c r="Q9" s="43"/>
    </row>
    <row r="10" spans="1:17" x14ac:dyDescent="0.2">
      <c r="B10" s="41">
        <v>3</v>
      </c>
      <c r="C10" s="41">
        <f t="shared" si="0"/>
        <v>31</v>
      </c>
      <c r="D10" s="41">
        <v>25</v>
      </c>
      <c r="E10" s="41">
        <v>6</v>
      </c>
      <c r="G10" s="51">
        <v>541164</v>
      </c>
      <c r="H10" s="109">
        <f t="shared" si="4"/>
        <v>436422.58064516127</v>
      </c>
      <c r="I10" s="109"/>
      <c r="J10" s="109"/>
      <c r="K10" s="109">
        <f t="shared" si="5"/>
        <v>254579.83870967739</v>
      </c>
      <c r="L10" s="110"/>
      <c r="M10" s="110"/>
      <c r="N10" s="111">
        <f t="shared" si="1"/>
        <v>286584.16129032261</v>
      </c>
      <c r="O10" s="43">
        <f>SUM(I10:L10,M10)</f>
        <v>254579.83870967739</v>
      </c>
      <c r="P10" s="43">
        <f t="shared" si="2"/>
        <v>286584.16129032261</v>
      </c>
      <c r="Q10" s="43"/>
    </row>
    <row r="11" spans="1:17" x14ac:dyDescent="0.2">
      <c r="B11" s="41">
        <v>4</v>
      </c>
      <c r="C11" s="41">
        <f t="shared" si="0"/>
        <v>30</v>
      </c>
      <c r="D11" s="41">
        <v>25</v>
      </c>
      <c r="E11" s="41">
        <v>5</v>
      </c>
      <c r="G11" s="51">
        <f>K11+N11</f>
        <v>566049</v>
      </c>
      <c r="H11" s="109">
        <f>G11/C11*D11</f>
        <v>471707.5</v>
      </c>
      <c r="I11" s="109"/>
      <c r="J11" s="109"/>
      <c r="K11" s="109">
        <v>278611</v>
      </c>
      <c r="L11" s="110"/>
      <c r="M11" s="110"/>
      <c r="N11" s="111">
        <v>287438</v>
      </c>
      <c r="O11" s="43">
        <f>SUM(I11:L11,N11)</f>
        <v>566049</v>
      </c>
      <c r="P11" s="43">
        <f>G11-O11</f>
        <v>0</v>
      </c>
      <c r="Q11" s="43"/>
    </row>
    <row r="12" spans="1:17" x14ac:dyDescent="0.2">
      <c r="B12" s="41">
        <v>5</v>
      </c>
      <c r="C12" s="41">
        <f t="shared" si="0"/>
        <v>31</v>
      </c>
      <c r="D12" s="41">
        <v>24</v>
      </c>
      <c r="E12" s="41">
        <v>7</v>
      </c>
      <c r="G12" s="51">
        <f t="shared" ref="G12:G13" si="6">K12+N12</f>
        <v>555460</v>
      </c>
      <c r="H12" s="109">
        <f t="shared" si="4"/>
        <v>430033.54838709685</v>
      </c>
      <c r="I12" s="109"/>
      <c r="J12" s="109"/>
      <c r="K12" s="109">
        <v>246002</v>
      </c>
      <c r="L12" s="110"/>
      <c r="M12" s="110"/>
      <c r="N12" s="111">
        <v>309458</v>
      </c>
      <c r="O12" s="43">
        <f t="shared" ref="O12:O16" si="7">SUM(I12:L12,N12)</f>
        <v>555460</v>
      </c>
      <c r="P12" s="43">
        <f t="shared" si="2"/>
        <v>0</v>
      </c>
      <c r="Q12" s="43"/>
    </row>
    <row r="13" spans="1:17" x14ac:dyDescent="0.2">
      <c r="B13" s="41">
        <v>6</v>
      </c>
      <c r="C13" s="41">
        <f t="shared" si="0"/>
        <v>30</v>
      </c>
      <c r="D13" s="41">
        <v>25</v>
      </c>
      <c r="E13" s="41">
        <v>5</v>
      </c>
      <c r="G13" s="51">
        <f t="shared" si="6"/>
        <v>582111</v>
      </c>
      <c r="H13" s="109">
        <f t="shared" si="4"/>
        <v>485092.5</v>
      </c>
      <c r="I13" s="109"/>
      <c r="J13" s="109"/>
      <c r="K13" s="109">
        <v>292256</v>
      </c>
      <c r="L13" s="110"/>
      <c r="M13" s="110"/>
      <c r="N13" s="111">
        <v>289855</v>
      </c>
      <c r="O13" s="43">
        <f>SUM(I13:L13,N13)</f>
        <v>582111</v>
      </c>
      <c r="P13" s="43">
        <f t="shared" si="2"/>
        <v>0</v>
      </c>
      <c r="Q13" s="43"/>
    </row>
    <row r="14" spans="1:17" x14ac:dyDescent="0.2">
      <c r="B14" s="41">
        <v>7</v>
      </c>
      <c r="C14" s="41">
        <f t="shared" si="0"/>
        <v>31</v>
      </c>
      <c r="D14" s="41">
        <v>26</v>
      </c>
      <c r="E14" s="41">
        <v>5</v>
      </c>
      <c r="G14" s="51">
        <f t="shared" ref="G14:G16" si="8">I14+J14+N14</f>
        <v>588343</v>
      </c>
      <c r="H14" s="109">
        <f t="shared" si="4"/>
        <v>493448.96774193546</v>
      </c>
      <c r="I14" s="109">
        <v>92930</v>
      </c>
      <c r="J14" s="109">
        <v>222420</v>
      </c>
      <c r="K14" s="109"/>
      <c r="L14" s="110"/>
      <c r="M14" s="110"/>
      <c r="N14" s="111">
        <v>272993</v>
      </c>
      <c r="O14" s="43">
        <f t="shared" si="7"/>
        <v>588343</v>
      </c>
      <c r="P14" s="43">
        <f t="shared" si="2"/>
        <v>0</v>
      </c>
      <c r="Q14" s="43"/>
    </row>
    <row r="15" spans="1:17" x14ac:dyDescent="0.2">
      <c r="B15" s="41">
        <v>8</v>
      </c>
      <c r="C15" s="41">
        <f t="shared" si="0"/>
        <v>31</v>
      </c>
      <c r="D15" s="41">
        <v>26</v>
      </c>
      <c r="E15" s="41">
        <v>5</v>
      </c>
      <c r="G15" s="51">
        <f t="shared" si="8"/>
        <v>601963</v>
      </c>
      <c r="H15" s="109">
        <f t="shared" si="4"/>
        <v>504872.19354838709</v>
      </c>
      <c r="I15" s="109">
        <v>67795</v>
      </c>
      <c r="J15" s="109">
        <v>237679</v>
      </c>
      <c r="K15" s="109"/>
      <c r="L15" s="110"/>
      <c r="M15" s="110"/>
      <c r="N15" s="111">
        <v>296489</v>
      </c>
      <c r="O15" s="43">
        <f t="shared" si="7"/>
        <v>601963</v>
      </c>
      <c r="P15" s="43">
        <f t="shared" si="2"/>
        <v>0</v>
      </c>
      <c r="Q15" s="43"/>
    </row>
    <row r="16" spans="1:17" x14ac:dyDescent="0.2">
      <c r="B16" s="41">
        <v>9</v>
      </c>
      <c r="C16" s="41">
        <f t="shared" si="0"/>
        <v>30</v>
      </c>
      <c r="D16" s="41">
        <v>23</v>
      </c>
      <c r="E16" s="41">
        <v>7</v>
      </c>
      <c r="G16" s="51">
        <f t="shared" si="8"/>
        <v>528378</v>
      </c>
      <c r="H16" s="109">
        <f t="shared" si="4"/>
        <v>405089.8</v>
      </c>
      <c r="I16" s="109">
        <v>54286</v>
      </c>
      <c r="J16" s="109">
        <v>190306</v>
      </c>
      <c r="K16" s="109"/>
      <c r="L16" s="110"/>
      <c r="M16" s="110"/>
      <c r="N16" s="111">
        <v>283786</v>
      </c>
      <c r="O16" s="43">
        <f t="shared" si="7"/>
        <v>528378</v>
      </c>
      <c r="P16" s="43">
        <f t="shared" si="2"/>
        <v>0</v>
      </c>
      <c r="Q16" s="43"/>
    </row>
    <row r="17" spans="1:18" x14ac:dyDescent="0.2">
      <c r="G17" s="52">
        <f>SUM(G5:G16)</f>
        <v>6462567</v>
      </c>
      <c r="H17" s="112">
        <f>SUM(H5:H16)</f>
        <v>5251603.7857619571</v>
      </c>
      <c r="I17" s="112">
        <f t="shared" ref="I17:M17" si="9">SUM(I5:I16)</f>
        <v>215011</v>
      </c>
      <c r="J17" s="112">
        <f t="shared" si="9"/>
        <v>650405</v>
      </c>
      <c r="K17" s="112">
        <f t="shared" si="9"/>
        <v>2252661.9110493138</v>
      </c>
      <c r="L17" s="113">
        <f t="shared" si="9"/>
        <v>0</v>
      </c>
      <c r="M17" s="113">
        <f t="shared" si="9"/>
        <v>0</v>
      </c>
      <c r="N17" s="114">
        <f>SUM(N5:N16)</f>
        <v>3344489.0889506862</v>
      </c>
      <c r="O17" s="43">
        <f>SUM(O5:O16)</f>
        <v>4858096.9110493138</v>
      </c>
      <c r="P17" s="43">
        <f t="shared" si="2"/>
        <v>1604470.0889506862</v>
      </c>
      <c r="Q17" s="43"/>
    </row>
    <row r="18" spans="1:18" x14ac:dyDescent="0.2">
      <c r="M18" s="43"/>
      <c r="N18" s="43"/>
    </row>
    <row r="19" spans="1:18" x14ac:dyDescent="0.2">
      <c r="P19" s="189" t="s">
        <v>88</v>
      </c>
    </row>
    <row r="20" spans="1:18" x14ac:dyDescent="0.2">
      <c r="I20" s="42" t="s">
        <v>23</v>
      </c>
      <c r="J20" s="42" t="s">
        <v>24</v>
      </c>
      <c r="K20" s="42" t="s">
        <v>25</v>
      </c>
      <c r="L20" s="42"/>
      <c r="M20" s="42"/>
      <c r="N20" s="42" t="s">
        <v>21</v>
      </c>
      <c r="O20" s="42" t="s">
        <v>19</v>
      </c>
      <c r="P20" s="42" t="s">
        <v>34</v>
      </c>
    </row>
    <row r="21" spans="1:18" x14ac:dyDescent="0.2">
      <c r="A21" s="41">
        <f>A5</f>
        <v>2023</v>
      </c>
      <c r="B21" s="41">
        <v>4</v>
      </c>
      <c r="C21" s="43"/>
      <c r="E21" s="43"/>
      <c r="I21" s="43">
        <f t="shared" ref="I21:K23" si="10">ROUND(I5,-2)</f>
        <v>0</v>
      </c>
      <c r="J21" s="43">
        <f t="shared" si="10"/>
        <v>0</v>
      </c>
      <c r="K21" s="43">
        <f t="shared" si="10"/>
        <v>276900</v>
      </c>
      <c r="L21" s="43"/>
      <c r="M21" s="43"/>
      <c r="N21" s="43">
        <f t="shared" ref="N21:N32" si="11">ROUND(N5,-2)</f>
        <v>311700</v>
      </c>
      <c r="O21" s="43">
        <f>SUM(I21:N21)</f>
        <v>588600</v>
      </c>
      <c r="P21" s="43">
        <f>O5-O21</f>
        <v>-311665.32258064521</v>
      </c>
    </row>
    <row r="22" spans="1:18" x14ac:dyDescent="0.2">
      <c r="B22" s="41">
        <v>5</v>
      </c>
      <c r="C22" s="43"/>
      <c r="E22" s="43"/>
      <c r="I22" s="43">
        <f t="shared" si="10"/>
        <v>0</v>
      </c>
      <c r="J22" s="43">
        <f t="shared" si="10"/>
        <v>0</v>
      </c>
      <c r="K22" s="46">
        <f>ROUND(K6,-2)</f>
        <v>272600</v>
      </c>
      <c r="L22" s="43"/>
      <c r="M22" s="43"/>
      <c r="N22" s="43">
        <f t="shared" si="11"/>
        <v>311500</v>
      </c>
      <c r="O22" s="43">
        <f>SUM(I22:N22)</f>
        <v>584100</v>
      </c>
      <c r="P22" s="43">
        <f>O6-O22</f>
        <v>-311500.8666666667</v>
      </c>
    </row>
    <row r="23" spans="1:18" x14ac:dyDescent="0.2">
      <c r="B23" s="41">
        <v>6</v>
      </c>
      <c r="C23" s="43"/>
      <c r="E23" s="43"/>
      <c r="I23" s="43">
        <f t="shared" si="10"/>
        <v>0</v>
      </c>
      <c r="J23" s="43">
        <f t="shared" si="10"/>
        <v>0</v>
      </c>
      <c r="K23" s="43">
        <f>ROUNDDOWN(K7,-2)</f>
        <v>269300</v>
      </c>
      <c r="L23" s="43"/>
      <c r="M23" s="43"/>
      <c r="N23" s="43">
        <f t="shared" si="11"/>
        <v>281200</v>
      </c>
      <c r="O23" s="43">
        <f t="shared" ref="O23:O32" si="12">SUM(I23:N23)</f>
        <v>550500</v>
      </c>
      <c r="P23" s="43">
        <f t="shared" ref="P23:P32" si="13">O7-O23</f>
        <v>-281186.96774193551</v>
      </c>
    </row>
    <row r="24" spans="1:18" x14ac:dyDescent="0.2">
      <c r="B24" s="41">
        <v>7</v>
      </c>
      <c r="C24" s="43"/>
      <c r="E24" s="43"/>
      <c r="I24" s="43">
        <f>ROUNDDOWN(I8,-2)</f>
        <v>0</v>
      </c>
      <c r="J24" s="46">
        <f>ROUND(J8,-2)</f>
        <v>0</v>
      </c>
      <c r="K24" s="43">
        <f t="shared" ref="K24:K32" si="14">ROUND(K8,-2)</f>
        <v>208000</v>
      </c>
      <c r="L24" s="43"/>
      <c r="M24" s="43"/>
      <c r="N24" s="43">
        <f t="shared" si="11"/>
        <v>234100</v>
      </c>
      <c r="O24" s="43">
        <f t="shared" si="12"/>
        <v>442100</v>
      </c>
      <c r="P24" s="43">
        <f>O8-O24</f>
        <v>-234107.32526881722</v>
      </c>
      <c r="R24" s="41" t="s">
        <v>50</v>
      </c>
    </row>
    <row r="25" spans="1:18" x14ac:dyDescent="0.2">
      <c r="B25" s="41">
        <v>8</v>
      </c>
      <c r="C25" s="43"/>
      <c r="E25" s="43"/>
      <c r="I25" s="43">
        <f>ROUND(I9,-2)</f>
        <v>0</v>
      </c>
      <c r="J25" s="46">
        <f>ROUND(J9,-2)</f>
        <v>0</v>
      </c>
      <c r="K25" s="43">
        <f>ROUND(K9,-2)</f>
        <v>154400</v>
      </c>
      <c r="L25" s="44"/>
      <c r="M25" s="43"/>
      <c r="N25" s="43">
        <f t="shared" si="11"/>
        <v>179300</v>
      </c>
      <c r="O25" s="43">
        <f>SUM(I25:N25)</f>
        <v>333700</v>
      </c>
      <c r="P25" s="43">
        <f>O9-O25</f>
        <v>-179326.44540229888</v>
      </c>
      <c r="Q25" s="45"/>
    </row>
    <row r="26" spans="1:18" x14ac:dyDescent="0.2">
      <c r="B26" s="41">
        <v>9</v>
      </c>
      <c r="C26" s="43"/>
      <c r="E26" s="43"/>
      <c r="I26" s="43">
        <f>ROUNDDOWN(I10,-2)</f>
        <v>0</v>
      </c>
      <c r="J26" s="46">
        <f>ROUND(J10,-2)</f>
        <v>0</v>
      </c>
      <c r="K26" s="43">
        <f t="shared" si="14"/>
        <v>254600</v>
      </c>
      <c r="L26" s="43"/>
      <c r="M26" s="43"/>
      <c r="N26" s="43">
        <f>ROUND(N10,-2)</f>
        <v>286600</v>
      </c>
      <c r="O26" s="43">
        <f>SUM(I26:N26)</f>
        <v>541200</v>
      </c>
      <c r="P26" s="43">
        <f>O10-O26</f>
        <v>-286620.16129032261</v>
      </c>
      <c r="Q26" s="191"/>
      <c r="R26" s="41" t="s">
        <v>50</v>
      </c>
    </row>
    <row r="27" spans="1:18" x14ac:dyDescent="0.2">
      <c r="B27" s="41">
        <v>10</v>
      </c>
      <c r="C27" s="43"/>
      <c r="E27" s="43"/>
      <c r="I27" s="43">
        <f t="shared" ref="I27:J32" si="15">ROUND(I11,-2)</f>
        <v>0</v>
      </c>
      <c r="J27" s="43">
        <f t="shared" si="15"/>
        <v>0</v>
      </c>
      <c r="K27" s="43">
        <f t="shared" si="14"/>
        <v>278600</v>
      </c>
      <c r="L27" s="43"/>
      <c r="M27" s="43"/>
      <c r="N27" s="43">
        <f t="shared" si="11"/>
        <v>287400</v>
      </c>
      <c r="O27" s="43">
        <f t="shared" si="12"/>
        <v>566000</v>
      </c>
      <c r="P27" s="43">
        <f t="shared" si="13"/>
        <v>49</v>
      </c>
    </row>
    <row r="28" spans="1:18" x14ac:dyDescent="0.2">
      <c r="B28" s="41">
        <v>11</v>
      </c>
      <c r="C28" s="43"/>
      <c r="E28" s="43"/>
      <c r="I28" s="43">
        <f t="shared" si="15"/>
        <v>0</v>
      </c>
      <c r="J28" s="43">
        <f t="shared" si="15"/>
        <v>0</v>
      </c>
      <c r="K28" s="43">
        <f t="shared" si="14"/>
        <v>246000</v>
      </c>
      <c r="L28" s="43"/>
      <c r="M28" s="43"/>
      <c r="N28" s="43">
        <f t="shared" si="11"/>
        <v>309500</v>
      </c>
      <c r="O28" s="43">
        <f t="shared" si="12"/>
        <v>555500</v>
      </c>
      <c r="P28" s="43">
        <f t="shared" si="13"/>
        <v>-40</v>
      </c>
    </row>
    <row r="29" spans="1:18" x14ac:dyDescent="0.2">
      <c r="B29" s="41">
        <v>12</v>
      </c>
      <c r="C29" s="43"/>
      <c r="E29" s="43"/>
      <c r="I29" s="43">
        <f t="shared" si="15"/>
        <v>0</v>
      </c>
      <c r="J29" s="43">
        <f t="shared" si="15"/>
        <v>0</v>
      </c>
      <c r="K29" s="43">
        <f t="shared" si="14"/>
        <v>292300</v>
      </c>
      <c r="L29" s="43"/>
      <c r="M29" s="43"/>
      <c r="N29" s="43">
        <f t="shared" si="11"/>
        <v>289900</v>
      </c>
      <c r="O29" s="43">
        <f t="shared" si="12"/>
        <v>582200</v>
      </c>
      <c r="P29" s="43">
        <f t="shared" si="13"/>
        <v>-89</v>
      </c>
    </row>
    <row r="30" spans="1:18" x14ac:dyDescent="0.2">
      <c r="A30" s="41">
        <f>A21+1</f>
        <v>2024</v>
      </c>
      <c r="B30" s="41">
        <v>1</v>
      </c>
      <c r="C30" s="43"/>
      <c r="E30" s="43"/>
      <c r="I30" s="43">
        <f t="shared" si="15"/>
        <v>92900</v>
      </c>
      <c r="J30" s="43">
        <f t="shared" si="15"/>
        <v>222400</v>
      </c>
      <c r="K30" s="43">
        <f t="shared" si="14"/>
        <v>0</v>
      </c>
      <c r="L30" s="43"/>
      <c r="M30" s="43"/>
      <c r="N30" s="43">
        <f t="shared" si="11"/>
        <v>273000</v>
      </c>
      <c r="O30" s="43">
        <f t="shared" si="12"/>
        <v>588300</v>
      </c>
      <c r="P30" s="43">
        <f t="shared" si="13"/>
        <v>43</v>
      </c>
    </row>
    <row r="31" spans="1:18" x14ac:dyDescent="0.2">
      <c r="B31" s="41">
        <v>2</v>
      </c>
      <c r="C31" s="43"/>
      <c r="E31" s="43"/>
      <c r="I31" s="43">
        <f t="shared" si="15"/>
        <v>67800</v>
      </c>
      <c r="J31" s="43">
        <f t="shared" si="15"/>
        <v>237700</v>
      </c>
      <c r="K31" s="43">
        <f t="shared" si="14"/>
        <v>0</v>
      </c>
      <c r="L31" s="43"/>
      <c r="M31" s="43"/>
      <c r="N31" s="43">
        <f t="shared" si="11"/>
        <v>296500</v>
      </c>
      <c r="O31" s="43">
        <f t="shared" si="12"/>
        <v>602000</v>
      </c>
      <c r="P31" s="43">
        <f t="shared" si="13"/>
        <v>-37</v>
      </c>
    </row>
    <row r="32" spans="1:18" x14ac:dyDescent="0.2">
      <c r="B32" s="41">
        <v>3</v>
      </c>
      <c r="C32" s="43"/>
      <c r="E32" s="43"/>
      <c r="I32" s="43">
        <f t="shared" si="15"/>
        <v>54300</v>
      </c>
      <c r="J32" s="43">
        <f t="shared" si="15"/>
        <v>190300</v>
      </c>
      <c r="K32" s="43">
        <f t="shared" si="14"/>
        <v>0</v>
      </c>
      <c r="L32" s="43"/>
      <c r="M32" s="43"/>
      <c r="N32" s="46">
        <f t="shared" si="11"/>
        <v>283800</v>
      </c>
      <c r="O32" s="43">
        <f t="shared" si="12"/>
        <v>528400</v>
      </c>
      <c r="P32" s="43">
        <f t="shared" si="13"/>
        <v>-22</v>
      </c>
    </row>
    <row r="33" spans="9:16" x14ac:dyDescent="0.2">
      <c r="I33" s="43">
        <f t="shared" ref="I33:K33" si="16">SUM(I21:I32)</f>
        <v>215000</v>
      </c>
      <c r="J33" s="43">
        <f t="shared" si="16"/>
        <v>650400</v>
      </c>
      <c r="K33" s="43">
        <f t="shared" si="16"/>
        <v>2252700</v>
      </c>
      <c r="L33" s="43"/>
      <c r="M33" s="43"/>
      <c r="N33" s="43">
        <f>SUM(N21:N32)</f>
        <v>3344500</v>
      </c>
      <c r="O33" s="43">
        <f>SUM(O21:O32)</f>
        <v>6462600</v>
      </c>
      <c r="P33" s="43">
        <f>O17-O33</f>
        <v>-1604503.0889506862</v>
      </c>
    </row>
    <row r="34" spans="9:16" x14ac:dyDescent="0.2">
      <c r="M34" s="43"/>
      <c r="N34" s="43"/>
    </row>
  </sheetData>
  <phoneticPr fontId="18"/>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別紙No1_設計書（配付用）</vt:lpstr>
      <vt:lpstr>別紙No2_実績 </vt:lpstr>
      <vt:lpstr>別紙No1_設計書_転記用</vt:lpstr>
      <vt:lpstr>別紙No2_実績 (未使用)</vt:lpstr>
      <vt:lpstr>別紙No1_設計書_発注用（季節別）（未使用）</vt:lpstr>
      <vt:lpstr>別紙No2_予定（季節別）（未使用）</vt:lpstr>
      <vt:lpstr>電力量割振計算（予定）</vt:lpstr>
      <vt:lpstr>電力量割振計算 (R5実績)</vt:lpstr>
      <vt:lpstr>電力量割振計算 (R6~7実績)</vt:lpstr>
      <vt:lpstr>カレンダー (2025～2026)</vt:lpstr>
      <vt:lpstr>別紙No1_（配付用）</vt:lpstr>
      <vt:lpstr>'電力量割振計算 (R5実績)'!Print_Area</vt:lpstr>
      <vt:lpstr>'電力量割振計算（予定）'!Print_Area</vt:lpstr>
      <vt:lpstr>'別紙No1_（配付用）'!Print_Area</vt:lpstr>
      <vt:lpstr>'別紙No1_設計書（配付用）'!Print_Area</vt:lpstr>
      <vt:lpstr>別紙No1_設計書_転記用!Print_Area</vt:lpstr>
      <vt:lpstr>'別紙No1_設計書_発注用（季節別）（未使用）'!Print_Area</vt:lpstr>
      <vt:lpstr>'別紙No2_実績 '!Print_Area</vt:lpstr>
      <vt:lpstr>'別紙No2_実績 (未使用)'!Print_Area</vt:lpstr>
      <vt:lpstr>'別紙No2_予定（季節別）（未使用）'!Print_Area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yoshiki</dc:creator>
  <cp:lastModifiedBy>岩崎　純子</cp:lastModifiedBy>
  <cp:lastPrinted>2025-12-18T10:38:43Z</cp:lastPrinted>
  <dcterms:created xsi:type="dcterms:W3CDTF">2012-05-05T12:07:49Z</dcterms:created>
  <dcterms:modified xsi:type="dcterms:W3CDTF">2025-12-18T10:39:27Z</dcterms:modified>
</cp:coreProperties>
</file>