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0269883\Desktop\【経営比較分析表】2023_090000_46_010\"/>
    </mc:Choice>
  </mc:AlternateContent>
  <xr:revisionPtr revIDLastSave="0" documentId="13_ncr:1_{29239C50-D342-4338-A864-5F93BA6DBA1B}" xr6:coauthVersionLast="47" xr6:coauthVersionMax="47" xr10:uidLastSave="{00000000-0000-0000-0000-000000000000}"/>
  <workbookProtection workbookAlgorithmName="SHA-512" workbookHashValue="2YPPs61LMRfuMS+PAJYnHqqfbB/PBIub75hNQDcjDiIFZgzuxDaUrOBoWN6+JvzMe1yi89CmQc6WmN2zuRz7tw==" workbookSaltValue="7gNSS6GAc4jn4tP3RUEi3Q==" workbookSpinCount="100000" lockStructure="1"/>
  <bookViews>
    <workbookView xWindow="-90" yWindow="-163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J85" i="4"/>
  <c r="I85" i="4"/>
  <c r="H85" i="4"/>
  <c r="E85" i="4"/>
  <c r="BB10" i="4"/>
  <c r="AT10" i="4"/>
  <c r="AL10" i="4"/>
  <c r="W10" i="4"/>
  <c r="I10" i="4"/>
  <c r="B10" i="4"/>
  <c r="BB8" i="4"/>
  <c r="AT8" i="4"/>
  <c r="AL8" i="4"/>
  <c r="AD8" i="4"/>
  <c r="W8" i="4"/>
  <c r="P8" i="4"/>
  <c r="I8" i="4"/>
  <c r="B8"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<sst xmlns="http://schemas.openxmlformats.org/spreadsheetml/2006/main" count="228" uniqueCount="112">
  <si>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</si>
  <si>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</si>
  <si>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</si>
  <si>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</si>
  <si>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</si>
  <si>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</si>
  <si>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</si>
  <si>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</si>
  <si>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</si>
  <si>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</si>
  <si>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</si>
  <si>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</si>
  <si>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</si>
  <si>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</si>
  <si>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</si>
  <si>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</si>
  <si>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</si>
  <si>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</si>
  <si>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</si>
  <si>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</si>
  <si>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</si>
  <si>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</si>
  <si>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</si>
  <si>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</si>
  <si>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</si>
  <si>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</si>
  <si>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</si>
  <si>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</si>
  <si>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</si>
  <si>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</si>
  <si>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</si>
  <si>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</si>
  <si>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</si>
  <si>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</si>
  <si>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</si>
  <si>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</si>
  <si>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</si>
  <si>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</si>
  <si>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</si>
  <si>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</si>
  <si>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</si>
  <si>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</si>
  <si>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</si>
  <si>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</si>
  <si>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</si>
  <si>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</si>
  <si>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</si>
  <si>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</si>
  <si>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</si>
  <si>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</si>
  <si>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</si>
  <si>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</si>
  <si>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</si>
  <si>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</si>
  <si>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</si>
  <si>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</si>
  <si>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</si>
  <si>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</si>
  <si>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</si>
  <si>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</si>
  <si>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</si>
  <si>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</si>
  <si>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</si>
  <si>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</si>
  <si>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</si>
  <si>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</si>
  <si>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</si>
  <si>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</si>
  <si>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</si>
  <si>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</si>
  <si>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</si>
  <si>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</si>
  <si>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</si>
  <si>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</si>
  <si>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</si>
  <si>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</si>
  <si>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</si>
  <si>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</si>
  <si>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</si>
  <si>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</si>
  <si>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</si>
  <si>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</si>
  <si>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</si>
  <si>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</si>
  <si>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</si>
  <si>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</si>
  <si>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</si>
  <si>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</si>
  <si>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</si>
  <si>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</si>
  <si>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</si>
  <si>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</si>
  <si>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</si>
  <si>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</si>
  <si>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</si>
  <si>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</si>
  <si>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</si>
  <si>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</si>
  <si>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</si>
  <si>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</si>
  <si>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</si>
  <si>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</si>
  <si>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</si>
  <si>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</si>
  <si>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</si>
  <si>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</si>
  <si>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</si>
  <si>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</si>
  <si>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</si>
  <si>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１)経常収支比率(左表１-①)、累積欠損金比率(左表１-②)、料金回収率(左表１-⑤)
　経常収支比率及び料金回収率は、目標（100％）を上回り、平均値よりも高い水準で推移している。
　累積欠損金は０％となっている。
２)流動比率(左表１-③)
　流動比率は、未払金等の増減により変動はあるが、平均値よりも高い水準で推移している。
３)企業債残高対給水収益比率(左表１-④)
  企業債は、H12年度以降新規の借り入れはなく、安定した給水収益の確保と予定どおりの企業債償還により、比率は年々低下している。
４)給水原価(左表１-⑥)、施設利用率(左表１-⑦)及び有収率(左表１-⑧)
　給水原価は平均値より低い水準で推移していたものの、R5年度は平均値を上回った。施設利用率は平均値よりも高い水準で推移しており、有収率は目標(100％)を上回っている。</t>
    <phoneticPr fontId="4"/>
  </si>
  <si>
    <t>　有形固定資産減価償却率(左表２-①)は平均値より高いが、日頃の保守点検によって各資産の劣化状況を把握し、更新計画に反映させながら順次更新に取り組んでいる。
　管路経年化率(左表２-②)は概ね横ばいで推移しており、管路更新率(左表２-③)は0.00％となっている。これは、H26年度から順次実施している管路の劣化調査の結果や(公社)日本水道協会による研究結果等を基に独自の標準使用年数(60年)を設定して、更新計画を作成していることによる。</t>
    <phoneticPr fontId="4"/>
  </si>
  <si>
    <t xml:space="preserve"> 経営の健全性・効率性は確保されており、経営状況は概ね安定しているといえる。
　しかしながら、人口減少や施設の老朽化、頻発・激甚化する自然災害への対応など、経営環境が一層厳しさを増す中であっても、安定して水道用水供給をするためには、企業局経営戦略（H28～R7年度）に基づき、ハード・ソフト両面の強靱化、経費削減や適切な料金設定による財務基盤の強化等の取組を強化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</si>
</sst>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0.05</c:v>
                </c:pt>
                <c:pt idx="3" formatCode="#,##0.00;&quot;△&quot;#,##0.00;&quot;-&quot;">
                  <c:v>0.05</c:v>
                </c:pt>
                <c:pt idx="4">
                  <c:v>0</c:v>
                </c:pt>
              </c:numCache>
            </c:numRef>
          </c:val>
          <c:extLst>
            <c:ext xmlns:c16="http://schemas.microsoft.com/office/drawing/2014/chart" uri="{C3380CC4-5D6E-409C-BE32-E72D297353CC}">
              <c16:uniqueId val="{00000000-5C58-4F7F-AC3A-2F5105A0288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5C58-4F7F-AC3A-2F5105A0288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71.53</c:v>
                </c:pt>
                <c:pt idx="1">
                  <c:v>71.27</c:v>
                </c:pt>
                <c:pt idx="2">
                  <c:v>69.94</c:v>
                </c:pt>
                <c:pt idx="3">
                  <c:v>70.94</c:v>
                </c:pt>
                <c:pt idx="4">
                  <c:v>69.67</c:v>
                </c:pt>
              </c:numCache>
            </c:numRef>
          </c:val>
          <c:extLst>
            <c:ext xmlns:c16="http://schemas.microsoft.com/office/drawing/2014/chart" uri="{C3380CC4-5D6E-409C-BE32-E72D297353CC}">
              <c16:uniqueId val="{00000000-D5E8-4680-B01F-CAFC2A232A1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D5E8-4680-B01F-CAFC2A232A1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100.01</c:v>
                </c:pt>
                <c:pt idx="1">
                  <c:v>100.07</c:v>
                </c:pt>
                <c:pt idx="2">
                  <c:v>100.77</c:v>
                </c:pt>
                <c:pt idx="3">
                  <c:v>100.03</c:v>
                </c:pt>
                <c:pt idx="4">
                  <c:v>100.11</c:v>
                </c:pt>
              </c:numCache>
            </c:numRef>
          </c:val>
          <c:extLst>
            <c:ext xmlns:c16="http://schemas.microsoft.com/office/drawing/2014/chart" uri="{C3380CC4-5D6E-409C-BE32-E72D297353CC}">
              <c16:uniqueId val="{00000000-A0A6-435B-B5CD-2B376F068F8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A0A6-435B-B5CD-2B376F068F8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121.59</c:v>
                </c:pt>
                <c:pt idx="1">
                  <c:v>116.97</c:v>
                </c:pt>
                <c:pt idx="2">
                  <c:v>114.48</c:v>
                </c:pt>
                <c:pt idx="3">
                  <c:v>110.33</c:v>
                </c:pt>
                <c:pt idx="4">
                  <c:v>106.52</c:v>
                </c:pt>
              </c:numCache>
            </c:numRef>
          </c:val>
          <c:extLst>
            <c:ext xmlns:c16="http://schemas.microsoft.com/office/drawing/2014/chart" uri="{C3380CC4-5D6E-409C-BE32-E72D297353CC}">
              <c16:uniqueId val="{00000000-08B5-467A-A950-F8AC0FF166D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08B5-467A-A950-F8AC0FF166D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58.3</c:v>
                </c:pt>
                <c:pt idx="1">
                  <c:v>57.18</c:v>
                </c:pt>
                <c:pt idx="2">
                  <c:v>58.59</c:v>
                </c:pt>
                <c:pt idx="3">
                  <c:v>60.69</c:v>
                </c:pt>
                <c:pt idx="4">
                  <c:v>62.61</c:v>
                </c:pt>
              </c:numCache>
            </c:numRef>
          </c:val>
          <c:extLst>
            <c:ext xmlns:c16="http://schemas.microsoft.com/office/drawing/2014/chart" uri="{C3380CC4-5D6E-409C-BE32-E72D297353CC}">
              <c16:uniqueId val="{00000000-5559-4151-8F30-AAFCEE28DED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5559-4151-8F30-AAFCEE28DED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46.32</c:v>
                </c:pt>
                <c:pt idx="1">
                  <c:v>46.32</c:v>
                </c:pt>
                <c:pt idx="2">
                  <c:v>46.32</c:v>
                </c:pt>
                <c:pt idx="3">
                  <c:v>46.3</c:v>
                </c:pt>
                <c:pt idx="4">
                  <c:v>46.3</c:v>
                </c:pt>
              </c:numCache>
            </c:numRef>
          </c:val>
          <c:extLst>
            <c:ext xmlns:c16="http://schemas.microsoft.com/office/drawing/2014/chart" uri="{C3380CC4-5D6E-409C-BE32-E72D297353CC}">
              <c16:uniqueId val="{00000000-FE26-484A-B080-F75D973BF01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FE26-484A-B080-F75D973BF01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0C-4663-8708-F24092663A5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E70C-4663-8708-F24092663A5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1211.3900000000001</c:v>
                </c:pt>
                <c:pt idx="1">
                  <c:v>1271.29</c:v>
                </c:pt>
                <c:pt idx="2">
                  <c:v>1729.2</c:v>
                </c:pt>
                <c:pt idx="3">
                  <c:v>2204.96</c:v>
                </c:pt>
                <c:pt idx="4">
                  <c:v>2909.36</c:v>
                </c:pt>
              </c:numCache>
            </c:numRef>
          </c:val>
          <c:extLst>
            <c:ext xmlns:c16="http://schemas.microsoft.com/office/drawing/2014/chart" uri="{C3380CC4-5D6E-409C-BE32-E72D297353CC}">
              <c16:uniqueId val="{00000000-1C51-4E83-994B-7B776E41150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1C51-4E83-994B-7B776E41150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32.590000000000003</c:v>
                </c:pt>
                <c:pt idx="1">
                  <c:v>25.99</c:v>
                </c:pt>
                <c:pt idx="2">
                  <c:v>19.91</c:v>
                </c:pt>
                <c:pt idx="3">
                  <c:v>14.02</c:v>
                </c:pt>
                <c:pt idx="4">
                  <c:v>9.7100000000000009</c:v>
                </c:pt>
              </c:numCache>
            </c:numRef>
          </c:val>
          <c:extLst>
            <c:ext xmlns:c16="http://schemas.microsoft.com/office/drawing/2014/chart" uri="{C3380CC4-5D6E-409C-BE32-E72D297353CC}">
              <c16:uniqueId val="{00000000-9F85-4340-97A2-30F0C6C3C7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9F85-4340-97A2-30F0C6C3C7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121.88</c:v>
                </c:pt>
                <c:pt idx="1">
                  <c:v>115.92</c:v>
                </c:pt>
                <c:pt idx="2">
                  <c:v>113.99</c:v>
                </c:pt>
                <c:pt idx="3">
                  <c:v>109.5</c:v>
                </c:pt>
                <c:pt idx="4">
                  <c:v>105.95</c:v>
                </c:pt>
              </c:numCache>
            </c:numRef>
          </c:val>
          <c:extLst>
            <c:ext xmlns:c16="http://schemas.microsoft.com/office/drawing/2014/chart" uri="{C3380CC4-5D6E-409C-BE32-E72D297353CC}">
              <c16:uniqueId val="{00000000-027F-429F-8DFC-2ABC1F7ACF7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027F-429F-8DFC-2ABC1F7ACF7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67.739999999999995</c:v>
                </c:pt>
                <c:pt idx="1">
                  <c:v>71.239999999999995</c:v>
                </c:pt>
                <c:pt idx="2">
                  <c:v>72.47</c:v>
                </c:pt>
                <c:pt idx="3">
                  <c:v>75.48</c:v>
                </c:pt>
                <c:pt idx="4">
                  <c:v>77.989999999999995</c:v>
                </c:pt>
              </c:numCache>
            </c:numRef>
          </c:val>
          <c:extLst>
            <c:ext xmlns:c16="http://schemas.microsoft.com/office/drawing/2014/chart" uri="{C3380CC4-5D6E-409C-BE32-E72D297353CC}">
              <c16:uniqueId val="{00000000-5269-4A3A-A59E-5171BEAECCF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5269-4A3A-A59E-5171BEAECCF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40" zoomScaleNormal="100" workbookViewId="0">
      <selection activeCell="BL16" sqref="BL16:BZ44"/>
    </sheetView>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栃木県</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非設置</v>
      </c>
      <c r="AE8" s="75"/>
      <c r="AF8" s="75"/>
      <c r="AG8" s="75"/>
      <c r="AH8" s="75"/>
      <c r="AI8" s="75"/>
      <c r="AJ8" s="75"/>
      <c r="AK8" s="2"/>
      <c r="AL8" s="58">
        <f>データ!$R$6</f>
        <v>1916787</v>
      </c>
      <c r="AM8" s="58"/>
      <c r="AN8" s="58"/>
      <c r="AO8" s="58"/>
      <c r="AP8" s="58"/>
      <c r="AQ8" s="58"/>
      <c r="AR8" s="58"/>
      <c r="AS8" s="58"/>
      <c r="AT8" s="55">
        <f>データ!$S$6</f>
        <v>6408.09</v>
      </c>
      <c r="AU8" s="56"/>
      <c r="AV8" s="56"/>
      <c r="AW8" s="56"/>
      <c r="AX8" s="56"/>
      <c r="AY8" s="56"/>
      <c r="AZ8" s="56"/>
      <c r="BA8" s="56"/>
      <c r="BB8" s="45">
        <f>データ!$T$6</f>
        <v>299.12</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91.33</v>
      </c>
      <c r="J10" s="56"/>
      <c r="K10" s="56"/>
      <c r="L10" s="56"/>
      <c r="M10" s="56"/>
      <c r="N10" s="56"/>
      <c r="O10" s="57"/>
      <c r="P10" s="45">
        <f>データ!$P$6</f>
        <v>96.13</v>
      </c>
      <c r="Q10" s="45"/>
      <c r="R10" s="45"/>
      <c r="S10" s="45"/>
      <c r="T10" s="45"/>
      <c r="U10" s="45"/>
      <c r="V10" s="45"/>
      <c r="W10" s="58">
        <f>データ!$Q$6</f>
        <v>0</v>
      </c>
      <c r="X10" s="58"/>
      <c r="Y10" s="58"/>
      <c r="Z10" s="58"/>
      <c r="AA10" s="58"/>
      <c r="AB10" s="58"/>
      <c r="AC10" s="58"/>
      <c r="AD10" s="2"/>
      <c r="AE10" s="2"/>
      <c r="AF10" s="2"/>
      <c r="AG10" s="2"/>
      <c r="AH10" s="2"/>
      <c r="AI10" s="2"/>
      <c r="AJ10" s="2"/>
      <c r="AK10" s="2"/>
      <c r="AL10" s="58">
        <f>データ!$U$6</f>
        <v>807445</v>
      </c>
      <c r="AM10" s="58"/>
      <c r="AN10" s="58"/>
      <c r="AO10" s="58"/>
      <c r="AP10" s="58"/>
      <c r="AQ10" s="58"/>
      <c r="AR10" s="58"/>
      <c r="AS10" s="58"/>
      <c r="AT10" s="55">
        <f>データ!$V$6</f>
        <v>1761.72</v>
      </c>
      <c r="AU10" s="56"/>
      <c r="AV10" s="56"/>
      <c r="AW10" s="56"/>
      <c r="AX10" s="56"/>
      <c r="AY10" s="56"/>
      <c r="AZ10" s="56"/>
      <c r="BA10" s="56"/>
      <c r="BB10" s="45">
        <f>データ!$W$6</f>
        <v>458.33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109</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1GHkDsS4OfZmmioHXmfUjHixkpsi+QBl2rVNo89GWS0cnO9+dZxWRLy7km/HrZUdrg9ToYN5Rr3M0itCiKGXg==" saltValue="B47IdhaSqxQpOlVkPNNWj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90000</v>
      </c>
      <c r="D6" s="20">
        <f t="shared" si="3"/>
        <v>46</v>
      </c>
      <c r="E6" s="20">
        <f t="shared" si="3"/>
        <v>1</v>
      </c>
      <c r="F6" s="20">
        <f t="shared" si="3"/>
        <v>0</v>
      </c>
      <c r="G6" s="20">
        <f t="shared" si="3"/>
        <v>2</v>
      </c>
      <c r="H6" s="20" t="str">
        <f t="shared" si="3"/>
        <v>栃木県</v>
      </c>
      <c r="I6" s="20" t="str">
        <f t="shared" si="3"/>
        <v>法適用</v>
      </c>
      <c r="J6" s="20" t="str">
        <f t="shared" si="3"/>
        <v>水道事業</v>
      </c>
      <c r="K6" s="20" t="str">
        <f t="shared" si="3"/>
        <v>用水供給事業</v>
      </c>
      <c r="L6" s="20" t="str">
        <f t="shared" si="3"/>
        <v>B</v>
      </c>
      <c r="M6" s="20" t="str">
        <f t="shared" si="3"/>
        <v>非設置</v>
      </c>
      <c r="N6" s="21" t="str">
        <f t="shared" si="3"/>
        <v>-</v>
      </c>
      <c r="O6" s="21">
        <f t="shared" si="3"/>
        <v>91.33</v>
      </c>
      <c r="P6" s="21">
        <f t="shared" si="3"/>
        <v>96.13</v>
      </c>
      <c r="Q6" s="21">
        <f t="shared" si="3"/>
        <v>0</v>
      </c>
      <c r="R6" s="21">
        <f t="shared" si="3"/>
        <v>1916787</v>
      </c>
      <c r="S6" s="21">
        <f t="shared" si="3"/>
        <v>6408.09</v>
      </c>
      <c r="T6" s="21">
        <f t="shared" si="3"/>
        <v>299.12</v>
      </c>
      <c r="U6" s="21">
        <f t="shared" si="3"/>
        <v>807445</v>
      </c>
      <c r="V6" s="21">
        <f t="shared" si="3"/>
        <v>1761.72</v>
      </c>
      <c r="W6" s="21">
        <f t="shared" si="3"/>
        <v>458.33</v>
      </c>
      <c r="X6" s="22">
        <f>IF(X7="",NA(),X7)</f>
        <v>121.59</v>
      </c>
      <c r="Y6" s="22">
        <f t="shared" ref="Y6:AG6" si="4">IF(Y7="",NA(),Y7)</f>
        <v>116.97</v>
      </c>
      <c r="Z6" s="22">
        <f t="shared" si="4"/>
        <v>114.48</v>
      </c>
      <c r="AA6" s="22">
        <f t="shared" si="4"/>
        <v>110.33</v>
      </c>
      <c r="AB6" s="22">
        <f t="shared" si="4"/>
        <v>106.52</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1211.3900000000001</v>
      </c>
      <c r="AU6" s="22">
        <f t="shared" ref="AU6:BC6" si="6">IF(AU7="",NA(),AU7)</f>
        <v>1271.29</v>
      </c>
      <c r="AV6" s="22">
        <f t="shared" si="6"/>
        <v>1729.2</v>
      </c>
      <c r="AW6" s="22">
        <f t="shared" si="6"/>
        <v>2204.96</v>
      </c>
      <c r="AX6" s="22">
        <f t="shared" si="6"/>
        <v>2909.36</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32.590000000000003</v>
      </c>
      <c r="BF6" s="22">
        <f t="shared" ref="BF6:BN6" si="7">IF(BF7="",NA(),BF7)</f>
        <v>25.99</v>
      </c>
      <c r="BG6" s="22">
        <f t="shared" si="7"/>
        <v>19.91</v>
      </c>
      <c r="BH6" s="22">
        <f t="shared" si="7"/>
        <v>14.02</v>
      </c>
      <c r="BI6" s="22">
        <f t="shared" si="7"/>
        <v>9.7100000000000009</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121.88</v>
      </c>
      <c r="BQ6" s="22">
        <f t="shared" ref="BQ6:BY6" si="8">IF(BQ7="",NA(),BQ7)</f>
        <v>115.92</v>
      </c>
      <c r="BR6" s="22">
        <f t="shared" si="8"/>
        <v>113.99</v>
      </c>
      <c r="BS6" s="22">
        <f t="shared" si="8"/>
        <v>109.5</v>
      </c>
      <c r="BT6" s="22">
        <f t="shared" si="8"/>
        <v>105.95</v>
      </c>
      <c r="BU6" s="22">
        <f t="shared" si="8"/>
        <v>112.84</v>
      </c>
      <c r="BV6" s="22">
        <f t="shared" si="8"/>
        <v>110.77</v>
      </c>
      <c r="BW6" s="22">
        <f t="shared" si="8"/>
        <v>112.35</v>
      </c>
      <c r="BX6" s="22">
        <f t="shared" si="8"/>
        <v>106.47</v>
      </c>
      <c r="BY6" s="22">
        <f t="shared" si="8"/>
        <v>107.7</v>
      </c>
      <c r="BZ6" s="21" t="str">
        <f>IF(BZ7="","",IF(BZ7="-","【-】","【"&amp;SUBSTITUTE(TEXT(BZ7,"#,##0.00"),"-","△")&amp;"】"))</f>
        <v>【107.70】</v>
      </c>
      <c r="CA6" s="22">
        <f>IF(CA7="",NA(),CA7)</f>
        <v>67.739999999999995</v>
      </c>
      <c r="CB6" s="22">
        <f t="shared" ref="CB6:CJ6" si="9">IF(CB7="",NA(),CB7)</f>
        <v>71.239999999999995</v>
      </c>
      <c r="CC6" s="22">
        <f t="shared" si="9"/>
        <v>72.47</v>
      </c>
      <c r="CD6" s="22">
        <f t="shared" si="9"/>
        <v>75.48</v>
      </c>
      <c r="CE6" s="22">
        <f t="shared" si="9"/>
        <v>77.989999999999995</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71.53</v>
      </c>
      <c r="CM6" s="22">
        <f t="shared" ref="CM6:CU6" si="10">IF(CM7="",NA(),CM7)</f>
        <v>71.27</v>
      </c>
      <c r="CN6" s="22">
        <f t="shared" si="10"/>
        <v>69.94</v>
      </c>
      <c r="CO6" s="22">
        <f t="shared" si="10"/>
        <v>70.94</v>
      </c>
      <c r="CP6" s="22">
        <f t="shared" si="10"/>
        <v>69.67</v>
      </c>
      <c r="CQ6" s="22">
        <f t="shared" si="10"/>
        <v>61.69</v>
      </c>
      <c r="CR6" s="22">
        <f t="shared" si="10"/>
        <v>62.26</v>
      </c>
      <c r="CS6" s="22">
        <f t="shared" si="10"/>
        <v>62.22</v>
      </c>
      <c r="CT6" s="22">
        <f t="shared" si="10"/>
        <v>61.45</v>
      </c>
      <c r="CU6" s="22">
        <f t="shared" si="10"/>
        <v>61.63</v>
      </c>
      <c r="CV6" s="21" t="str">
        <f>IF(CV7="","",IF(CV7="-","【-】","【"&amp;SUBSTITUTE(TEXT(CV7,"#,##0.00"),"-","△")&amp;"】"))</f>
        <v>【61.63】</v>
      </c>
      <c r="CW6" s="22">
        <f>IF(CW7="",NA(),CW7)</f>
        <v>100.01</v>
      </c>
      <c r="CX6" s="22">
        <f t="shared" ref="CX6:DF6" si="11">IF(CX7="",NA(),CX7)</f>
        <v>100.07</v>
      </c>
      <c r="CY6" s="22">
        <f t="shared" si="11"/>
        <v>100.77</v>
      </c>
      <c r="CZ6" s="22">
        <f t="shared" si="11"/>
        <v>100.03</v>
      </c>
      <c r="DA6" s="22">
        <f t="shared" si="11"/>
        <v>100.11</v>
      </c>
      <c r="DB6" s="22">
        <f t="shared" si="11"/>
        <v>100</v>
      </c>
      <c r="DC6" s="22">
        <f t="shared" si="11"/>
        <v>100.16</v>
      </c>
      <c r="DD6" s="22">
        <f t="shared" si="11"/>
        <v>100.28</v>
      </c>
      <c r="DE6" s="22">
        <f t="shared" si="11"/>
        <v>100.29</v>
      </c>
      <c r="DF6" s="22">
        <f t="shared" si="11"/>
        <v>100.36</v>
      </c>
      <c r="DG6" s="21" t="str">
        <f>IF(DG7="","",IF(DG7="-","【-】","【"&amp;SUBSTITUTE(TEXT(DG7,"#,##0.00"),"-","△")&amp;"】"))</f>
        <v>【100.36】</v>
      </c>
      <c r="DH6" s="22">
        <f>IF(DH7="",NA(),DH7)</f>
        <v>58.3</v>
      </c>
      <c r="DI6" s="22">
        <f t="shared" ref="DI6:DQ6" si="12">IF(DI7="",NA(),DI7)</f>
        <v>57.18</v>
      </c>
      <c r="DJ6" s="22">
        <f t="shared" si="12"/>
        <v>58.59</v>
      </c>
      <c r="DK6" s="22">
        <f t="shared" si="12"/>
        <v>60.69</v>
      </c>
      <c r="DL6" s="22">
        <f t="shared" si="12"/>
        <v>62.61</v>
      </c>
      <c r="DM6" s="22">
        <f t="shared" si="12"/>
        <v>56.48</v>
      </c>
      <c r="DN6" s="22">
        <f t="shared" si="12"/>
        <v>57.5</v>
      </c>
      <c r="DO6" s="22">
        <f t="shared" si="12"/>
        <v>58.52</v>
      </c>
      <c r="DP6" s="22">
        <f t="shared" si="12"/>
        <v>59.51</v>
      </c>
      <c r="DQ6" s="22">
        <f t="shared" si="12"/>
        <v>60.24</v>
      </c>
      <c r="DR6" s="21" t="str">
        <f>IF(DR7="","",IF(DR7="-","【-】","【"&amp;SUBSTITUTE(TEXT(DR7,"#,##0.00"),"-","△")&amp;"】"))</f>
        <v>【60.24】</v>
      </c>
      <c r="DS6" s="22">
        <f>IF(DS7="",NA(),DS7)</f>
        <v>46.32</v>
      </c>
      <c r="DT6" s="22">
        <f t="shared" ref="DT6:EB6" si="13">IF(DT7="",NA(),DT7)</f>
        <v>46.32</v>
      </c>
      <c r="DU6" s="22">
        <f t="shared" si="13"/>
        <v>46.32</v>
      </c>
      <c r="DV6" s="22">
        <f t="shared" si="13"/>
        <v>46.3</v>
      </c>
      <c r="DW6" s="22">
        <f t="shared" si="13"/>
        <v>46.3</v>
      </c>
      <c r="DX6" s="22">
        <f t="shared" si="13"/>
        <v>27.61</v>
      </c>
      <c r="DY6" s="22">
        <f t="shared" si="13"/>
        <v>30.3</v>
      </c>
      <c r="DZ6" s="22">
        <f t="shared" si="13"/>
        <v>31.74</v>
      </c>
      <c r="EA6" s="22">
        <f t="shared" si="13"/>
        <v>32.380000000000003</v>
      </c>
      <c r="EB6" s="22">
        <f t="shared" si="13"/>
        <v>34.479999999999997</v>
      </c>
      <c r="EC6" s="21" t="str">
        <f>IF(EC7="","",IF(EC7="-","【-】","【"&amp;SUBSTITUTE(TEXT(EC7,"#,##0.00"),"-","△")&amp;"】"))</f>
        <v>【34.48】</v>
      </c>
      <c r="ED6" s="21">
        <f>IF(ED7="",NA(),ED7)</f>
        <v>0</v>
      </c>
      <c r="EE6" s="21">
        <f t="shared" ref="EE6:EM6" si="14">IF(EE7="",NA(),EE7)</f>
        <v>0</v>
      </c>
      <c r="EF6" s="22">
        <f t="shared" si="14"/>
        <v>0.05</v>
      </c>
      <c r="EG6" s="22">
        <f t="shared" si="14"/>
        <v>0.05</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2">
      <c r="A7" s="15"/>
      <c r="B7" s="24">
        <v>2023</v>
      </c>
      <c r="C7" s="24">
        <v>90000</v>
      </c>
      <c r="D7" s="24">
        <v>46</v>
      </c>
      <c r="E7" s="24">
        <v>1</v>
      </c>
      <c r="F7" s="24">
        <v>0</v>
      </c>
      <c r="G7" s="24">
        <v>2</v>
      </c>
      <c r="H7" s="24" t="s">
        <v>93</v>
      </c>
      <c r="I7" s="24" t="s">
        <v>94</v>
      </c>
      <c r="J7" s="24" t="s">
        <v>95</v>
      </c>
      <c r="K7" s="24" t="s">
        <v>96</v>
      </c>
      <c r="L7" s="24" t="s">
        <v>97</v>
      </c>
      <c r="M7" s="24" t="s">
        <v>98</v>
      </c>
      <c r="N7" s="25" t="s">
        <v>99</v>
      </c>
      <c r="O7" s="25">
        <v>91.33</v>
      </c>
      <c r="P7" s="25">
        <v>96.13</v>
      </c>
      <c r="Q7" s="25">
        <v>0</v>
      </c>
      <c r="R7" s="25">
        <v>1916787</v>
      </c>
      <c r="S7" s="25">
        <v>6408.09</v>
      </c>
      <c r="T7" s="25">
        <v>299.12</v>
      </c>
      <c r="U7" s="25">
        <v>807445</v>
      </c>
      <c r="V7" s="25">
        <v>1761.72</v>
      </c>
      <c r="W7" s="25">
        <v>458.33</v>
      </c>
      <c r="X7" s="25">
        <v>121.59</v>
      </c>
      <c r="Y7" s="25">
        <v>116.97</v>
      </c>
      <c r="Z7" s="25">
        <v>114.48</v>
      </c>
      <c r="AA7" s="25">
        <v>110.33</v>
      </c>
      <c r="AB7" s="25">
        <v>106.52</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1211.3900000000001</v>
      </c>
      <c r="AU7" s="25">
        <v>1271.29</v>
      </c>
      <c r="AV7" s="25">
        <v>1729.2</v>
      </c>
      <c r="AW7" s="25">
        <v>2204.96</v>
      </c>
      <c r="AX7" s="25">
        <v>2909.36</v>
      </c>
      <c r="AY7" s="25">
        <v>271.10000000000002</v>
      </c>
      <c r="AZ7" s="25">
        <v>284.45</v>
      </c>
      <c r="BA7" s="25">
        <v>309.23</v>
      </c>
      <c r="BB7" s="25">
        <v>313.43</v>
      </c>
      <c r="BC7" s="25">
        <v>303.10000000000002</v>
      </c>
      <c r="BD7" s="25">
        <v>303.10000000000002</v>
      </c>
      <c r="BE7" s="25">
        <v>32.590000000000003</v>
      </c>
      <c r="BF7" s="25">
        <v>25.99</v>
      </c>
      <c r="BG7" s="25">
        <v>19.91</v>
      </c>
      <c r="BH7" s="25">
        <v>14.02</v>
      </c>
      <c r="BI7" s="25">
        <v>9.7100000000000009</v>
      </c>
      <c r="BJ7" s="25">
        <v>272.95999999999998</v>
      </c>
      <c r="BK7" s="25">
        <v>260.95999999999998</v>
      </c>
      <c r="BL7" s="25">
        <v>240.07</v>
      </c>
      <c r="BM7" s="25">
        <v>224.81</v>
      </c>
      <c r="BN7" s="25">
        <v>210.83</v>
      </c>
      <c r="BO7" s="25">
        <v>210.83</v>
      </c>
      <c r="BP7" s="25">
        <v>121.88</v>
      </c>
      <c r="BQ7" s="25">
        <v>115.92</v>
      </c>
      <c r="BR7" s="25">
        <v>113.99</v>
      </c>
      <c r="BS7" s="25">
        <v>109.5</v>
      </c>
      <c r="BT7" s="25">
        <v>105.95</v>
      </c>
      <c r="BU7" s="25">
        <v>112.84</v>
      </c>
      <c r="BV7" s="25">
        <v>110.77</v>
      </c>
      <c r="BW7" s="25">
        <v>112.35</v>
      </c>
      <c r="BX7" s="25">
        <v>106.47</v>
      </c>
      <c r="BY7" s="25">
        <v>107.7</v>
      </c>
      <c r="BZ7" s="25">
        <v>107.7</v>
      </c>
      <c r="CA7" s="25">
        <v>67.739999999999995</v>
      </c>
      <c r="CB7" s="25">
        <v>71.239999999999995</v>
      </c>
      <c r="CC7" s="25">
        <v>72.47</v>
      </c>
      <c r="CD7" s="25">
        <v>75.48</v>
      </c>
      <c r="CE7" s="25">
        <v>77.989999999999995</v>
      </c>
      <c r="CF7" s="25">
        <v>73.849999999999994</v>
      </c>
      <c r="CG7" s="25">
        <v>73.180000000000007</v>
      </c>
      <c r="CH7" s="25">
        <v>73.05</v>
      </c>
      <c r="CI7" s="25">
        <v>77.53</v>
      </c>
      <c r="CJ7" s="25">
        <v>76.25</v>
      </c>
      <c r="CK7" s="25">
        <v>76.25</v>
      </c>
      <c r="CL7" s="25">
        <v>71.53</v>
      </c>
      <c r="CM7" s="25">
        <v>71.27</v>
      </c>
      <c r="CN7" s="25">
        <v>69.94</v>
      </c>
      <c r="CO7" s="25">
        <v>70.94</v>
      </c>
      <c r="CP7" s="25">
        <v>69.67</v>
      </c>
      <c r="CQ7" s="25">
        <v>61.69</v>
      </c>
      <c r="CR7" s="25">
        <v>62.26</v>
      </c>
      <c r="CS7" s="25">
        <v>62.22</v>
      </c>
      <c r="CT7" s="25">
        <v>61.45</v>
      </c>
      <c r="CU7" s="25">
        <v>61.63</v>
      </c>
      <c r="CV7" s="25">
        <v>61.63</v>
      </c>
      <c r="CW7" s="25">
        <v>100.01</v>
      </c>
      <c r="CX7" s="25">
        <v>100.07</v>
      </c>
      <c r="CY7" s="25">
        <v>100.77</v>
      </c>
      <c r="CZ7" s="25">
        <v>100.03</v>
      </c>
      <c r="DA7" s="25">
        <v>100.11</v>
      </c>
      <c r="DB7" s="25">
        <v>100</v>
      </c>
      <c r="DC7" s="25">
        <v>100.16</v>
      </c>
      <c r="DD7" s="25">
        <v>100.28</v>
      </c>
      <c r="DE7" s="25">
        <v>100.29</v>
      </c>
      <c r="DF7" s="25">
        <v>100.36</v>
      </c>
      <c r="DG7" s="25">
        <v>100.36</v>
      </c>
      <c r="DH7" s="25">
        <v>58.3</v>
      </c>
      <c r="DI7" s="25">
        <v>57.18</v>
      </c>
      <c r="DJ7" s="25">
        <v>58.59</v>
      </c>
      <c r="DK7" s="25">
        <v>60.69</v>
      </c>
      <c r="DL7" s="25">
        <v>62.61</v>
      </c>
      <c r="DM7" s="25">
        <v>56.48</v>
      </c>
      <c r="DN7" s="25">
        <v>57.5</v>
      </c>
      <c r="DO7" s="25">
        <v>58.52</v>
      </c>
      <c r="DP7" s="25">
        <v>59.51</v>
      </c>
      <c r="DQ7" s="25">
        <v>60.24</v>
      </c>
      <c r="DR7" s="25">
        <v>60.24</v>
      </c>
      <c r="DS7" s="25">
        <v>46.32</v>
      </c>
      <c r="DT7" s="25">
        <v>46.32</v>
      </c>
      <c r="DU7" s="25">
        <v>46.32</v>
      </c>
      <c r="DV7" s="25">
        <v>46.3</v>
      </c>
      <c r="DW7" s="25">
        <v>46.3</v>
      </c>
      <c r="DX7" s="25">
        <v>27.61</v>
      </c>
      <c r="DY7" s="25">
        <v>30.3</v>
      </c>
      <c r="DZ7" s="25">
        <v>31.74</v>
      </c>
      <c r="EA7" s="25">
        <v>32.380000000000003</v>
      </c>
      <c r="EB7" s="25">
        <v>34.479999999999997</v>
      </c>
      <c r="EC7" s="25">
        <v>34.479999999999997</v>
      </c>
      <c r="ED7" s="25">
        <v>0</v>
      </c>
      <c r="EE7" s="25">
        <v>0</v>
      </c>
      <c r="EF7" s="25">
        <v>0.05</v>
      </c>
      <c r="EG7" s="25">
        <v>0.05</v>
      </c>
      <c r="EH7" s="25">
        <v>0</v>
      </c>
      <c r="EI7" s="25">
        <v>0.2</v>
      </c>
      <c r="EJ7" s="25">
        <v>0.32</v>
      </c>
      <c r="EK7" s="25">
        <v>0.28000000000000003</v>
      </c>
      <c r="EL7" s="25">
        <v>0.4</v>
      </c>
      <c r="EM7" s="25">
        <v>0.27</v>
      </c>
      <c r="EN7" s="25">
        <v>0.27</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川田　浩貴</cp:lastModifiedBy>
  <dcterms:created xsi:type="dcterms:W3CDTF">2025-01-24T06:46:06Z</dcterms:created>
  <dcterms:modified xsi:type="dcterms:W3CDTF">2025-01-29T00:08:10Z</dcterms:modified>
  <cp:category/>
</cp:coreProperties>
</file>