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○★ 経営チーム ★\0504 決算統計\R05決算統計\09_「経営比較分析」\03_提出\"/>
    </mc:Choice>
  </mc:AlternateContent>
  <xr:revisionPtr revIDLastSave="0" documentId="13_ncr:1_{1E8CE5FF-EEA7-4262-99EB-F0FBE0B21375}" xr6:coauthVersionLast="47" xr6:coauthVersionMax="47" xr10:uidLastSave="{00000000-0000-0000-0000-000000000000}"/>
  <workbookProtection workbookAlgorithmName="SHA-512" workbookHashValue="P9gkXZRNjkqKsfiGswiU4zxUH3I2u0aZ6DTAY5ssqRQpEMKuFbKwllmYBP6H28FFMvUr1dUaNTYOnwcAfwXfnA==" workbookSaltValue="9gFmRbfAnU+u3b8hnbLVfg==" workbookSpinCount="100000" lockStructure="1"/>
  <bookViews>
    <workbookView xWindow="-110" yWindow="-110" windowWidth="19420" windowHeight="1162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X6" i="5"/>
  <c r="CT12" i="5" s="1"/>
  <c r="CW6" i="5"/>
  <c r="CX11" i="5" s="1"/>
  <c r="CV6" i="5"/>
  <c r="CW11" i="5" s="1"/>
  <c r="CU6" i="5"/>
  <c r="CT6" i="5"/>
  <c r="CU11" i="5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H6" i="5"/>
  <c r="CI11" i="5" s="1"/>
  <c r="CG6" i="5"/>
  <c r="EH90" i="4" s="1"/>
  <c r="CF6" i="5"/>
  <c r="CB12" i="5" s="1"/>
  <c r="CE6" i="5"/>
  <c r="CD6" i="5"/>
  <c r="BZ12" i="5" s="1"/>
  <c r="CC6" i="5"/>
  <c r="BY12" i="5" s="1"/>
  <c r="CB6" i="5"/>
  <c r="BX12" i="5" s="1"/>
  <c r="CA6" i="5"/>
  <c r="BZ6" i="5"/>
  <c r="CA11" i="5" s="1"/>
  <c r="BY6" i="5"/>
  <c r="BZ11" i="5" s="1"/>
  <c r="BX6" i="5"/>
  <c r="BY11" i="5" s="1"/>
  <c r="BW6" i="5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F6" i="5"/>
  <c r="BB12" i="5" s="1"/>
  <c r="BE6" i="5"/>
  <c r="BF11" i="5" s="1"/>
  <c r="BD6" i="5"/>
  <c r="BE11" i="5" s="1"/>
  <c r="BC6" i="5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P6" i="5"/>
  <c r="AQ11" i="5" s="1"/>
  <c r="AO6" i="5"/>
  <c r="AD90" i="4" s="1"/>
  <c r="AN6" i="5"/>
  <c r="AJ12" i="5" s="1"/>
  <c r="AM6" i="5"/>
  <c r="AL6" i="5"/>
  <c r="AH12" i="5" s="1"/>
  <c r="AK6" i="5"/>
  <c r="AG12" i="5" s="1"/>
  <c r="AJ6" i="5"/>
  <c r="AF12" i="5" s="1"/>
  <c r="AI6" i="5"/>
  <c r="AH6" i="5"/>
  <c r="AI11" i="5" s="1"/>
  <c r="AG6" i="5"/>
  <c r="AH11" i="5" s="1"/>
  <c r="AF6" i="5"/>
  <c r="AG11" i="5" s="1"/>
  <c r="AE6" i="5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HK90" i="4"/>
  <c r="DG90" i="4"/>
  <c r="C90" i="4"/>
  <c r="RA81" i="4"/>
  <c r="MW81" i="4"/>
  <c r="KO81" i="4"/>
  <c r="JN81" i="4"/>
  <c r="IM81" i="4"/>
  <c r="HL81" i="4"/>
  <c r="GK81" i="4"/>
  <c r="EC81" i="4"/>
  <c r="CA81" i="4"/>
  <c r="RA80" i="4"/>
  <c r="PZ80" i="4"/>
  <c r="OY80" i="4"/>
  <c r="NX80" i="4"/>
  <c r="KO80" i="4"/>
  <c r="GK80" i="4"/>
  <c r="EC80" i="4"/>
  <c r="DB80" i="4"/>
  <c r="CA80" i="4"/>
  <c r="AZ80" i="4"/>
  <c r="MW79" i="4"/>
  <c r="JN79" i="4"/>
  <c r="DB79" i="4"/>
  <c r="Y79" i="4"/>
  <c r="RH56" i="4"/>
  <c r="QN56" i="4"/>
  <c r="OF56" i="4"/>
  <c r="MN56" i="4"/>
  <c r="LT56" i="4"/>
  <c r="KZ56" i="4"/>
  <c r="KF56" i="4"/>
  <c r="JL56" i="4"/>
  <c r="GF56" i="4"/>
  <c r="FL56" i="4"/>
  <c r="CF56" i="4"/>
  <c r="BL56" i="4"/>
  <c r="AR56" i="4"/>
  <c r="X56" i="4"/>
  <c r="RH55" i="4"/>
  <c r="QN55" i="4"/>
  <c r="OZ55" i="4"/>
  <c r="JL55" i="4"/>
  <c r="GZ55" i="4"/>
  <c r="GF55" i="4"/>
  <c r="BL55" i="4"/>
  <c r="RH54" i="4"/>
  <c r="QN54" i="4"/>
  <c r="OF54" i="4"/>
  <c r="MN54" i="4"/>
  <c r="JL54" i="4"/>
  <c r="GZ54" i="4"/>
  <c r="CF54" i="4"/>
  <c r="X54" i="4"/>
  <c r="RH33" i="4"/>
  <c r="MN33" i="4"/>
  <c r="LT33" i="4"/>
  <c r="KF33" i="4"/>
  <c r="JL33" i="4"/>
  <c r="GF33" i="4"/>
  <c r="BL33" i="4"/>
  <c r="RH32" i="4"/>
  <c r="QN32" i="4"/>
  <c r="OZ32" i="4"/>
  <c r="MN32" i="4"/>
  <c r="JL32" i="4"/>
  <c r="FL32" i="4"/>
  <c r="CF32" i="4"/>
  <c r="BL32" i="4"/>
  <c r="QN31" i="4"/>
  <c r="OF31" i="4"/>
  <c r="MN31" i="4"/>
  <c r="JL31" i="4"/>
  <c r="GZ31" i="4"/>
  <c r="CZ31" i="4"/>
  <c r="CF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IM79" i="4" l="1"/>
  <c r="GF32" i="4"/>
  <c r="AR54" i="4"/>
  <c r="NX79" i="4"/>
  <c r="W10" i="5"/>
  <c r="AR31" i="4"/>
  <c r="RH31" i="4"/>
  <c r="OF32" i="4"/>
  <c r="CZ33" i="4"/>
  <c r="OF33" i="4"/>
  <c r="FL54" i="4"/>
  <c r="OZ54" i="4"/>
  <c r="RA79" i="4"/>
  <c r="JN80" i="4"/>
  <c r="AZ81" i="4"/>
  <c r="AG10" i="5"/>
  <c r="HT31" i="4"/>
  <c r="CZ54" i="4"/>
  <c r="CA79" i="4"/>
  <c r="IM80" i="4"/>
  <c r="Y81" i="4"/>
  <c r="BL31" i="4"/>
  <c r="KF31" i="4"/>
  <c r="FL33" i="4"/>
  <c r="QN33" i="4"/>
  <c r="GF54" i="4"/>
  <c r="PT54" i="4"/>
  <c r="MN55" i="4"/>
  <c r="EC79" i="4"/>
  <c r="Y80" i="4"/>
  <c r="OY81" i="4"/>
  <c r="AH10" i="5"/>
  <c r="FL31" i="4"/>
  <c r="X33" i="4"/>
  <c r="KF54" i="4"/>
  <c r="PT31" i="4"/>
  <c r="AZ79" i="4"/>
  <c r="CF33" i="4"/>
  <c r="OY79" i="4"/>
  <c r="KZ31" i="4"/>
  <c r="OF55" i="4"/>
  <c r="CZ56" i="4"/>
  <c r="HL79" i="4"/>
  <c r="MW80" i="4"/>
  <c r="PZ81" i="4"/>
  <c r="BO10" i="5"/>
  <c r="BZ10" i="5"/>
  <c r="DG10" i="5"/>
  <c r="GF31" i="4"/>
  <c r="OZ31" i="4"/>
  <c r="GZ32" i="4"/>
  <c r="AR33" i="4"/>
  <c r="KZ33" i="4"/>
  <c r="BL54" i="4"/>
  <c r="KZ54" i="4"/>
  <c r="FL55" i="4"/>
  <c r="DR10" i="5"/>
  <c r="AF11" i="5"/>
  <c r="ER32" i="4"/>
  <c r="AJ11" i="5"/>
  <c r="HT32" i="4"/>
  <c r="AI12" i="5"/>
  <c r="GZ33" i="4"/>
  <c r="AR11" i="5"/>
  <c r="KF32" i="4"/>
  <c r="BD11" i="5"/>
  <c r="PT32" i="4"/>
  <c r="BC12" i="5"/>
  <c r="OZ33" i="4"/>
  <c r="BP11" i="5"/>
  <c r="CF55" i="4"/>
  <c r="BX11" i="5"/>
  <c r="ER55" i="4"/>
  <c r="CB11" i="5"/>
  <c r="HT55" i="4"/>
  <c r="CA12" i="5"/>
  <c r="GZ56" i="4"/>
  <c r="CJ11" i="5"/>
  <c r="KF55" i="4"/>
  <c r="CV11" i="5"/>
  <c r="PT55" i="4"/>
  <c r="CU12" i="5"/>
  <c r="OZ56" i="4"/>
  <c r="X32" i="4"/>
  <c r="CZ32" i="4"/>
  <c r="KZ32" i="4"/>
  <c r="X55" i="4"/>
  <c r="CZ55" i="4"/>
  <c r="KZ55" i="4"/>
  <c r="ER31" i="4"/>
  <c r="LT31" i="4"/>
  <c r="AR32" i="4"/>
  <c r="LT32" i="4"/>
  <c r="ER33" i="4"/>
  <c r="HT33" i="4"/>
  <c r="PT33" i="4"/>
  <c r="ER54" i="4"/>
  <c r="HT54" i="4"/>
  <c r="LT54" i="4"/>
  <c r="AR55" i="4"/>
  <c r="LT55" i="4"/>
  <c r="ER56" i="4"/>
  <c r="HT56" i="4"/>
  <c r="PT56" i="4"/>
  <c r="GK79" i="4"/>
  <c r="KO79" i="4"/>
  <c r="PZ79" i="4"/>
  <c r="HL80" i="4"/>
  <c r="DB81" i="4"/>
  <c r="NX81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BY10" i="5"/>
  <c r="CI10" i="5"/>
  <c r="CM10" i="5"/>
  <c r="CW10" i="5"/>
  <c r="DQ10" i="5"/>
  <c r="EA10" i="5"/>
  <c r="EE10" i="5"/>
  <c r="X10" i="5"/>
  <c r="AR10" i="5"/>
  <c r="BB10" i="5"/>
  <c r="BF10" i="5"/>
  <c r="BP10" i="5"/>
  <c r="CJ10" i="5"/>
  <c r="CT10" i="5"/>
  <c r="CX10" i="5"/>
  <c r="DH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<sst xmlns="http://schemas.openxmlformats.org/spreadsheetml/2006/main" count="262" uniqueCount="106">
  <si>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</si>
  <si>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</si>
  <si>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</si>
  <si>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</si>
  <si>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</si>
  <si>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</si>
  <si>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</si>
  <si>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</si>
  <si>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</si>
  <si>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</si>
  <si>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</si>
  <si>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</si>
  <si>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</si>
  <si>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</si>
  <si>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</si>
  <si>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</si>
  <si>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</si>
  <si>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</si>
  <si>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</si>
  <si>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</si>
  <si>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</si>
  <si>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</si>
  <si>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</si>
  <si>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</si>
  <si>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</si>
  <si>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</si>
  <si>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</si>
  <si>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</si>
  <si>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</si>
  <si>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</si>
  <si>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</si>
  <si>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</si>
  <si>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</si>
  <si>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</si>
  <si>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</si>
  <si>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</si>
  <si>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</si>
  <si>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</si>
  <si>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</si>
  <si>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</si>
  <si>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</si>
  <si>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</si>
  <si>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</si>
  <si>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</si>
  <si>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</si>
  <si>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</si>
  <si>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</si>
  <si>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</si>
  <si>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</si>
  <si>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</si>
  <si>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</si>
  <si>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</si>
  <si>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</si>
  <si>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</si>
  <si>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</si>
  <si>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</si>
  <si>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</si>
  <si>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</si>
  <si>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</si>
  <si>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</si>
  <si>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</si>
  <si>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</si>
  <si>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</si>
  <si>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</si>
  <si>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</si>
  <si>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</si>
  <si>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</si>
  <si>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</si>
  <si>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</si>
  <si>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</si>
  <si>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</si>
  <si>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</si>
  <si>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</si>
  <si>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</si>
  <si>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</si>
  <si>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</si>
  <si>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</si>
  <si>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</si>
  <si>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</si>
  <si>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</si>
  <si>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</si>
  <si>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</si>
  <si>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</si>
  <si>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</si>
  <si>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</si>
  <si>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</si>
  <si>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</si>
  <si>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090000</t>
  </si>
  <si>
    <t>46</t>
  </si>
  <si>
    <t>02</t>
  </si>
  <si>
    <t>0</t>
  </si>
  <si>
    <t>000</t>
  </si>
  <si>
    <t>栃木県</t>
  </si>
  <si>
    <t>法適用</t>
  </si>
  <si>
    <t>工業用水道事業</t>
  </si>
  <si>
    <t>中規模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</si>
  <si>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</si>
  <si>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</si>
  <si>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</si>
  <si>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</si>
  <si>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</si>
  <si>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</si>
  <si>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</si>
  <si>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有形固定資産減価償却率（左表２ー①）は平均値よりも高いが、改良工事等により長寿命化を図るとともに、設備更新等の計画に基づいて更新等を行っている。　　　　　　　　　　　　　　　　　　　　　　　　　　　　　　　　　　　　　　　　　　　　　　　　　　　　　　　　　　　　　管路経年比率（左表２ー②）及び管路更新率（左表２ー③）は、０％となっているが、将来の管路更新を見据え、現状を把握するため劣化調査を実施している。</t>
    <rPh sb="1" eb="3">
      <t>ユウケイ</t>
    </rPh>
    <rPh sb="3" eb="7">
      <t>コテイシサン</t>
    </rPh>
    <rPh sb="7" eb="12">
      <t>ゲンカショウキョクリツ</t>
    </rPh>
    <rPh sb="13" eb="15">
      <t>サヒョウ</t>
    </rPh>
    <rPh sb="20" eb="23">
      <t>ヘイキンチ</t>
    </rPh>
    <rPh sb="26" eb="27">
      <t>タカ</t>
    </rPh>
    <rPh sb="30" eb="32">
      <t>カイリョウ</t>
    </rPh>
    <rPh sb="32" eb="34">
      <t>コウジ</t>
    </rPh>
    <rPh sb="34" eb="35">
      <t>トウ</t>
    </rPh>
    <rPh sb="38" eb="39">
      <t>チョウ</t>
    </rPh>
    <rPh sb="39" eb="41">
      <t>ジュミョウ</t>
    </rPh>
    <rPh sb="41" eb="42">
      <t>カ</t>
    </rPh>
    <rPh sb="43" eb="44">
      <t>ハカ</t>
    </rPh>
    <rPh sb="50" eb="52">
      <t>セツビ</t>
    </rPh>
    <rPh sb="52" eb="54">
      <t>コウシン</t>
    </rPh>
    <rPh sb="54" eb="55">
      <t>ナド</t>
    </rPh>
    <rPh sb="56" eb="58">
      <t>ケイカク</t>
    </rPh>
    <rPh sb="59" eb="60">
      <t>モト</t>
    </rPh>
    <rPh sb="63" eb="65">
      <t>コウシン</t>
    </rPh>
    <rPh sb="65" eb="66">
      <t>ナド</t>
    </rPh>
    <rPh sb="67" eb="68">
      <t>オコナ</t>
    </rPh>
    <rPh sb="134" eb="135">
      <t>カン</t>
    </rPh>
    <rPh sb="135" eb="136">
      <t>ロ</t>
    </rPh>
    <rPh sb="136" eb="138">
      <t>ケイネン</t>
    </rPh>
    <rPh sb="138" eb="140">
      <t>ヒリツ</t>
    </rPh>
    <rPh sb="141" eb="143">
      <t>サヒョウ</t>
    </rPh>
    <rPh sb="147" eb="148">
      <t>オヨ</t>
    </rPh>
    <rPh sb="149" eb="150">
      <t>カン</t>
    </rPh>
    <rPh sb="150" eb="151">
      <t>ロ</t>
    </rPh>
    <rPh sb="151" eb="153">
      <t>コウシン</t>
    </rPh>
    <rPh sb="153" eb="154">
      <t>リツ</t>
    </rPh>
    <rPh sb="155" eb="157">
      <t>サヒョウ</t>
    </rPh>
    <rPh sb="173" eb="175">
      <t>ショウライ</t>
    </rPh>
    <rPh sb="176" eb="177">
      <t>カン</t>
    </rPh>
    <rPh sb="177" eb="178">
      <t>ロ</t>
    </rPh>
    <rPh sb="178" eb="180">
      <t>コウシン</t>
    </rPh>
    <rPh sb="181" eb="183">
      <t>ミス</t>
    </rPh>
    <rPh sb="185" eb="187">
      <t>ゲンジョウ</t>
    </rPh>
    <rPh sb="188" eb="190">
      <t>ハアク</t>
    </rPh>
    <rPh sb="194" eb="196">
      <t>レッカ</t>
    </rPh>
    <rPh sb="196" eb="198">
      <t>チョウサ</t>
    </rPh>
    <rPh sb="199" eb="201">
      <t>ジッシ</t>
    </rPh>
    <phoneticPr fontId="5"/>
  </si>
  <si>
    <t>1)経常収支比率（左表１ー①）、累積欠損金比率（左表１ー②）、料金回収率（左表１ー⑤）　　　　　　　経常収支比率及び料金回収率は、目標(100%)を上回り、平均値よりも高い水準で推移している。累積欠損金は０％となっている。　　　　　　　　　　　　　　　　　　　　　　　　　　　　　　　　　　　　　　　　　2)流動比率（左表１ー③）流動比率は未払金等の増減により変動はあるが、平均値よりも高い水準で推移している。　　　　　　　　　　　　　　　　　　　　　　　　　　　　　　3)企業債残高対給水収益比率（１ー④）企業債については、償還により残高がないため、０％となっている。　　　　　　　　　　　　　　　　　　　　　　　　　　　　　4)給水原価（左表１ー⑥、施設利用率（１ー⑦）及び契約率（１ー⑧）　　　　　　　　　　　　給水原価は平均値よりも高い水準で推移し、施設利用率及び契約率は平均値より低い水準で推移している。</t>
    <rPh sb="2" eb="4">
      <t>ケイジョウ</t>
    </rPh>
    <rPh sb="4" eb="6">
      <t>シュウシ</t>
    </rPh>
    <rPh sb="6" eb="8">
      <t>ヒリツ</t>
    </rPh>
    <rPh sb="9" eb="11">
      <t>サヒョウ</t>
    </rPh>
    <rPh sb="16" eb="18">
      <t>ルイセキ</t>
    </rPh>
    <rPh sb="18" eb="21">
      <t>ケッソンキン</t>
    </rPh>
    <rPh sb="21" eb="23">
      <t>ヒリツ</t>
    </rPh>
    <rPh sb="24" eb="26">
      <t>サヒョウ</t>
    </rPh>
    <rPh sb="31" eb="33">
      <t>リョウキン</t>
    </rPh>
    <rPh sb="33" eb="36">
      <t>カイシュウリツ</t>
    </rPh>
    <rPh sb="37" eb="39">
      <t>サヒョウ</t>
    </rPh>
    <rPh sb="50" eb="52">
      <t>ケイジョウ</t>
    </rPh>
    <rPh sb="52" eb="54">
      <t>シュウシ</t>
    </rPh>
    <rPh sb="54" eb="56">
      <t>ヒリツ</t>
    </rPh>
    <rPh sb="56" eb="57">
      <t>オヨ</t>
    </rPh>
    <rPh sb="58" eb="60">
      <t>リョウキン</t>
    </rPh>
    <rPh sb="60" eb="63">
      <t>カイシュウリツ</t>
    </rPh>
    <rPh sb="65" eb="67">
      <t>モクヒョウ</t>
    </rPh>
    <rPh sb="74" eb="76">
      <t>ウワマワ</t>
    </rPh>
    <rPh sb="78" eb="81">
      <t>ヘイキンチ</t>
    </rPh>
    <rPh sb="84" eb="85">
      <t>タカ</t>
    </rPh>
    <rPh sb="86" eb="88">
      <t>スイジュン</t>
    </rPh>
    <rPh sb="89" eb="91">
      <t>スイイ</t>
    </rPh>
    <rPh sb="96" eb="98">
      <t>ルイセキ</t>
    </rPh>
    <rPh sb="98" eb="101">
      <t>ケッソンキン</t>
    </rPh>
    <rPh sb="154" eb="156">
      <t>リュウドウ</t>
    </rPh>
    <rPh sb="156" eb="158">
      <t>ヒリツ</t>
    </rPh>
    <rPh sb="159" eb="161">
      <t>サヒョウ</t>
    </rPh>
    <rPh sb="165" eb="167">
      <t>リュウドウ</t>
    </rPh>
    <rPh sb="167" eb="169">
      <t>ヒリツ</t>
    </rPh>
    <rPh sb="170" eb="173">
      <t>ミハライキン</t>
    </rPh>
    <rPh sb="173" eb="174">
      <t>トウ</t>
    </rPh>
    <rPh sb="175" eb="177">
      <t>ゾウゲン</t>
    </rPh>
    <rPh sb="180" eb="182">
      <t>ヘンドウ</t>
    </rPh>
    <rPh sb="187" eb="190">
      <t>ヘイキンチ</t>
    </rPh>
    <rPh sb="193" eb="194">
      <t>タカ</t>
    </rPh>
    <rPh sb="195" eb="197">
      <t>スイジュン</t>
    </rPh>
    <rPh sb="198" eb="200">
      <t>スイイ</t>
    </rPh>
    <rPh sb="237" eb="239">
      <t>キギョウ</t>
    </rPh>
    <rPh sb="240" eb="242">
      <t>ザンダカ</t>
    </rPh>
    <rPh sb="242" eb="243">
      <t>タイ</t>
    </rPh>
    <rPh sb="243" eb="245">
      <t>キュウスイ</t>
    </rPh>
    <rPh sb="254" eb="257">
      <t>キギョウサイ</t>
    </rPh>
    <rPh sb="263" eb="265">
      <t>ショウカン</t>
    </rPh>
    <rPh sb="268" eb="270">
      <t>ザンダカ</t>
    </rPh>
    <phoneticPr fontId="5"/>
  </si>
  <si>
    <t>　経営の健全性については、概ね安定的に推移しているが、施設の老朽化等により、今後、費用が増加する見込みである。
　効率性については、やや低位で推移していることから。需要の拡大に努めるとともに収益性を高める必要がある。
　今後、企業局経営戦略（H28～R7年度）に基づく設備や管路の更新を着実に行うため、経費削減をさらに進めるとともに需要の拡大に努めることで、投資に充てる財源を確保していく。</t>
    <rPh sb="1" eb="3">
      <t>ケイエイ</t>
    </rPh>
    <rPh sb="4" eb="7">
      <t>ケンゼンセイ</t>
    </rPh>
    <rPh sb="13" eb="14">
      <t>オオム</t>
    </rPh>
    <rPh sb="15" eb="18">
      <t>アンテイテキ</t>
    </rPh>
    <rPh sb="19" eb="21">
      <t>スイイ</t>
    </rPh>
    <rPh sb="27" eb="29">
      <t>シセツ</t>
    </rPh>
    <rPh sb="30" eb="33">
      <t>ロウキュウカ</t>
    </rPh>
    <rPh sb="33" eb="34">
      <t>トウ</t>
    </rPh>
    <rPh sb="38" eb="40">
      <t>コンゴ</t>
    </rPh>
    <rPh sb="41" eb="43">
      <t>ヒヨウ</t>
    </rPh>
    <rPh sb="44" eb="46">
      <t>ゾウカ</t>
    </rPh>
    <rPh sb="48" eb="50">
      <t>ミコ</t>
    </rPh>
    <rPh sb="57" eb="60">
      <t>コウリツセイ</t>
    </rPh>
    <rPh sb="68" eb="70">
      <t>テイイ</t>
    </rPh>
    <rPh sb="71" eb="73">
      <t>スイイ</t>
    </rPh>
    <rPh sb="82" eb="84">
      <t>ジュヨウ</t>
    </rPh>
    <rPh sb="85" eb="87">
      <t>カクダイ</t>
    </rPh>
    <rPh sb="88" eb="89">
      <t>ツト</t>
    </rPh>
    <rPh sb="95" eb="97">
      <t>シュウエキ</t>
    </rPh>
    <rPh sb="97" eb="98">
      <t>セイ</t>
    </rPh>
    <rPh sb="99" eb="100">
      <t>タカ</t>
    </rPh>
    <rPh sb="102" eb="104">
      <t>ヒツヨウ</t>
    </rPh>
    <rPh sb="110" eb="112">
      <t>コンゴ</t>
    </rPh>
    <rPh sb="113" eb="116">
      <t>キギョウキョク</t>
    </rPh>
    <rPh sb="116" eb="118">
      <t>ケイエイ</t>
    </rPh>
    <rPh sb="118" eb="120">
      <t>センリャク</t>
    </rPh>
    <rPh sb="127" eb="129">
      <t>ネンド</t>
    </rPh>
    <rPh sb="131" eb="132">
      <t>モト</t>
    </rPh>
    <rPh sb="134" eb="136">
      <t>セツビ</t>
    </rPh>
    <rPh sb="137" eb="139">
      <t>カンロ</t>
    </rPh>
    <rPh sb="140" eb="142">
      <t>コウシン</t>
    </rPh>
    <rPh sb="143" eb="145">
      <t>チャクジツ</t>
    </rPh>
    <rPh sb="146" eb="147">
      <t>オコナ</t>
    </rPh>
    <rPh sb="151" eb="153">
      <t>ケイヒ</t>
    </rPh>
    <rPh sb="153" eb="155">
      <t>サクゲン</t>
    </rPh>
    <rPh sb="159" eb="160">
      <t>スス</t>
    </rPh>
    <rPh sb="166" eb="168">
      <t>ジュヨウ</t>
    </rPh>
    <rPh sb="169" eb="171">
      <t>カクダイ</t>
    </rPh>
    <rPh sb="172" eb="173">
      <t>ツト</t>
    </rPh>
    <rPh sb="179" eb="181">
      <t>トウシ</t>
    </rPh>
    <rPh sb="182" eb="183">
      <t>ア</t>
    </rPh>
    <rPh sb="185" eb="187">
      <t>ザイゲン</t>
    </rPh>
    <rPh sb="188" eb="190">
      <t>カクホ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</si>
</sst>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66.25</c:v>
                </c:pt>
                <c:pt idx="1">
                  <c:v>65.44</c:v>
                </c:pt>
                <c:pt idx="2">
                  <c:v>66.55</c:v>
                </c:pt>
                <c:pt idx="3">
                  <c:v>68.44</c:v>
                </c:pt>
                <c:pt idx="4">
                  <c:v>69.989999999999995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3-4DB1-B4A1-47547E8AE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57.57</c:v>
                </c:pt>
                <c:pt idx="1">
                  <c:v>57.63</c:v>
                </c:pt>
                <c:pt idx="2">
                  <c:v>58.13</c:v>
                </c:pt>
                <c:pt idx="3">
                  <c:v>59.87</c:v>
                </c:pt>
                <c:pt idx="4">
                  <c:v>56.74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3-4DB1-B4A1-47547E8AE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6-4375-8795-173FDA7DD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52.33</c:v>
                </c:pt>
                <c:pt idx="1">
                  <c:v>52.35</c:v>
                </c:pt>
                <c:pt idx="2">
                  <c:v>53.69</c:v>
                </c:pt>
                <c:pt idx="3">
                  <c:v>56.59</c:v>
                </c:pt>
                <c:pt idx="4">
                  <c:v>54.73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6-4375-8795-173FDA7DD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2-4B6C-846C-2F76F5E40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0.77</c:v>
                </c:pt>
                <c:pt idx="1">
                  <c:v>0.24</c:v>
                </c:pt>
                <c:pt idx="2">
                  <c:v>0.22</c:v>
                </c:pt>
                <c:pt idx="3">
                  <c:v>0.24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2-4B6C-846C-2F76F5E40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823.41</c:v>
                </c:pt>
                <c:pt idx="1">
                  <c:v>1288.02</c:v>
                </c:pt>
                <c:pt idx="2">
                  <c:v>1363.28</c:v>
                </c:pt>
                <c:pt idx="3">
                  <c:v>1742.61</c:v>
                </c:pt>
                <c:pt idx="4">
                  <c:v>1949.47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D-4594-8CFD-309849167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578.19000000000005</c:v>
                </c:pt>
                <c:pt idx="1">
                  <c:v>638.35</c:v>
                </c:pt>
                <c:pt idx="2">
                  <c:v>521.36</c:v>
                </c:pt>
                <c:pt idx="3">
                  <c:v>549.66999999999996</c:v>
                </c:pt>
                <c:pt idx="4">
                  <c:v>599.1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D-4594-8CFD-309849167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3.48</c:v>
                </c:pt>
                <c:pt idx="1">
                  <c:v>1.76</c:v>
                </c:pt>
                <c:pt idx="2">
                  <c:v>0.38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9-4554-8862-3D10217EE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204.31</c:v>
                </c:pt>
                <c:pt idx="1">
                  <c:v>214.2</c:v>
                </c:pt>
                <c:pt idx="2">
                  <c:v>242.32</c:v>
                </c:pt>
                <c:pt idx="3">
                  <c:v>256.39999999999998</c:v>
                </c:pt>
                <c:pt idx="4">
                  <c:v>254.62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99-4554-8862-3D10217EE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110.24</c:v>
                </c:pt>
                <c:pt idx="1">
                  <c:v>102.03</c:v>
                </c:pt>
                <c:pt idx="2">
                  <c:v>93.06</c:v>
                </c:pt>
                <c:pt idx="3">
                  <c:v>103.51</c:v>
                </c:pt>
                <c:pt idx="4">
                  <c:v>103.34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6-42FC-A197-A00ACC35E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106.98</c:v>
                </c:pt>
                <c:pt idx="1">
                  <c:v>103.06</c:v>
                </c:pt>
                <c:pt idx="2">
                  <c:v>100.74</c:v>
                </c:pt>
                <c:pt idx="3">
                  <c:v>95.67</c:v>
                </c:pt>
                <c:pt idx="4">
                  <c:v>106.76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6-42FC-A197-A00ACC35E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50.98</c:v>
                </c:pt>
                <c:pt idx="1">
                  <c:v>54.49</c:v>
                </c:pt>
                <c:pt idx="2">
                  <c:v>60.06</c:v>
                </c:pt>
                <c:pt idx="3">
                  <c:v>54.05</c:v>
                </c:pt>
                <c:pt idx="4">
                  <c:v>54.12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A-4994-A21E-2D7B5992A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26.08</c:v>
                </c:pt>
                <c:pt idx="1">
                  <c:v>26.92</c:v>
                </c:pt>
                <c:pt idx="2">
                  <c:v>27.33</c:v>
                </c:pt>
                <c:pt idx="3">
                  <c:v>27.25</c:v>
                </c:pt>
                <c:pt idx="4">
                  <c:v>24.35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A-4994-A21E-2D7B5992A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20.71</c:v>
                </c:pt>
                <c:pt idx="1">
                  <c:v>19.34</c:v>
                </c:pt>
                <c:pt idx="2">
                  <c:v>20.03</c:v>
                </c:pt>
                <c:pt idx="3">
                  <c:v>20.329999999999998</c:v>
                </c:pt>
                <c:pt idx="4">
                  <c:v>20.239999999999998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C-454B-8C0E-3604B4698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41.59</c:v>
                </c:pt>
                <c:pt idx="1">
                  <c:v>40.29</c:v>
                </c:pt>
                <c:pt idx="2">
                  <c:v>40.409999999999997</c:v>
                </c:pt>
                <c:pt idx="3">
                  <c:v>41.58</c:v>
                </c:pt>
                <c:pt idx="4">
                  <c:v>42.67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C-454B-8C0E-3604B4698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33.369999999999997</c:v>
                </c:pt>
                <c:pt idx="1">
                  <c:v>33.33</c:v>
                </c:pt>
                <c:pt idx="2">
                  <c:v>33.33</c:v>
                </c:pt>
                <c:pt idx="3">
                  <c:v>33.33</c:v>
                </c:pt>
                <c:pt idx="4">
                  <c:v>33.43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9-4126-BECB-F3AA632AE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62.75</c:v>
                </c:pt>
                <c:pt idx="1">
                  <c:v>61.99</c:v>
                </c:pt>
                <c:pt idx="2">
                  <c:v>62.26</c:v>
                </c:pt>
                <c:pt idx="3">
                  <c:v>63.81</c:v>
                </c:pt>
                <c:pt idx="4">
                  <c:v>65.94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9-4126-BECB-F3AA632AE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3-4E66-9D31-B9090F491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51.91</c:v>
                </c:pt>
                <c:pt idx="1">
                  <c:v>53.86</c:v>
                </c:pt>
                <c:pt idx="2">
                  <c:v>75.17</c:v>
                </c:pt>
                <c:pt idx="3">
                  <c:v>164.95</c:v>
                </c:pt>
                <c:pt idx="4">
                  <c:v>124.74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3-4E66-9D31-B9090F491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122.18</c:v>
                </c:pt>
                <c:pt idx="1">
                  <c:v>114.82</c:v>
                </c:pt>
                <c:pt idx="2">
                  <c:v>109.26</c:v>
                </c:pt>
                <c:pt idx="3">
                  <c:v>121.16</c:v>
                </c:pt>
                <c:pt idx="4">
                  <c:v>121.12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B-43B3-AD05-BCD8D76AB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117.47</c:v>
                </c:pt>
                <c:pt idx="1">
                  <c:v>115.38</c:v>
                </c:pt>
                <c:pt idx="2">
                  <c:v>113.53</c:v>
                </c:pt>
                <c:pt idx="3">
                  <c:v>111.03</c:v>
                </c:pt>
                <c:pt idx="4">
                  <c:v>112.45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0B-43B3-AD05-BCD8D76AB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IH58" zoomScale="93" zoomScaleNormal="93" workbookViewId="0">
      <selection activeCell="SM86" sqref="SM86"/>
    </sheetView>
  </sheetViews>
  <sheetFormatPr defaultColWidth="2.6328125" defaultRowHeight="13" x14ac:dyDescent="0.2"/>
  <cols>
    <col min="1" max="1" width="1.90625" customWidth="1"/>
    <col min="2" max="2" width="0.81640625" customWidth="1"/>
    <col min="3" max="9" width="0.453125" customWidth="1"/>
    <col min="10" max="10" width="0.81640625" customWidth="1"/>
    <col min="11" max="125" width="0.453125" customWidth="1"/>
    <col min="126" max="126" width="0.81640625" customWidth="1"/>
    <col min="127" max="133" width="0.453125" customWidth="1"/>
    <col min="134" max="134" width="0.81640625" customWidth="1"/>
    <col min="135" max="161" width="0.453125" customWidth="1"/>
    <col min="162" max="162" width="0.81640625" customWidth="1"/>
    <col min="163" max="177" width="0.453125" customWidth="1"/>
    <col min="178" max="178" width="0.81640625" customWidth="1"/>
    <col min="179" max="249" width="0.453125" customWidth="1"/>
    <col min="250" max="250" width="0.81640625" customWidth="1"/>
    <col min="251" max="257" width="0.453125" customWidth="1"/>
    <col min="258" max="258" width="0.81640625" customWidth="1"/>
    <col min="259" max="329" width="0.453125" customWidth="1"/>
    <col min="330" max="330" width="0.81640625" customWidth="1"/>
    <col min="331" max="345" width="0.453125" customWidth="1"/>
    <col min="346" max="346" width="0.81640625" customWidth="1"/>
    <col min="347" max="373" width="0.453125" customWidth="1"/>
    <col min="374" max="374" width="0.81640625" customWidth="1"/>
    <col min="375" max="381" width="0.453125" customWidth="1"/>
    <col min="382" max="382" width="0.81640625" customWidth="1"/>
    <col min="383" max="497" width="0.453125" customWidth="1"/>
    <col min="498" max="498" width="0.81640625" customWidth="1"/>
    <col min="499" max="505" width="0.453125" customWidth="1"/>
    <col min="506" max="506" width="1.90625" customWidth="1"/>
    <col min="507" max="521" width="3.08984375" customWidth="1"/>
    <col min="522" max="522" width="4.4531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2">
      <c r="A5" s="2"/>
      <c r="B5" s="139" t="str">
        <f>データ!H7</f>
        <v>栃木県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2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73550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中規模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14883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2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2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88.6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50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24588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非設置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2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2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104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R01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R02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R03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R04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R05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R01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R02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R03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R04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R05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R01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R02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R03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R04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R05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R01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R02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R03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R04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R05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122.18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114.82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109.26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121.16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121.12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823.41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1288.02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1363.28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1742.61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1949.47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3.48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1.76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0.38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0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0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117.47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115.38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113.53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111.03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112.45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51.91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53.86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75.17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164.95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124.74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578.19000000000005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638.35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521.36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549.66999999999996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599.1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204.31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214.2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242.32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256.39999999999998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254.62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103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R01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R02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R03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R04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R05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R01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R02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R03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R04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R05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R01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R02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R03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R04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R05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R01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R02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R03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R04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R05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110.24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102.03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93.06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103.51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103.34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50.98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54.49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60.06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54.05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54.12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20.71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19.34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20.03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20.329999999999998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20.239999999999998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33.369999999999997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33.33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33.33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33.33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33.43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106.98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103.06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100.74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95.67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106.76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26.08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26.92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27.33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27.25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24.35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41.59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40.29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40.409999999999997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41.58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42.67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62.75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61.99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62.26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63.81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65.94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2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2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105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R01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R02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R03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R04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R05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R01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R02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R03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R04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R05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R01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R02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R03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R04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R05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66.25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65.44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66.55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68.44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69.989999999999995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0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0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0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0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0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57.57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57.63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58.13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59.87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56.74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52.33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52.35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53.69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56.59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54.73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0.77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0.24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0.22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0.24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0.52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29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30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31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50" t="str">
        <f>データ!AD6</f>
        <v>【114.39】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【23.61】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【494.95】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【229.84】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【110.13】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【19.72】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【52.61】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0" t="str">
        <f>データ!DC6</f>
        <v>【77.52】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0" t="str">
        <f>データ!DN6</f>
        <v>【61.16】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0" t="str">
        <f>データ!DY6</f>
        <v>【49.95】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0" t="str">
        <f>データ!EJ6</f>
        <v>【0.32】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OJoazyzzm6LM+GpwMjzY6kaCS0WWhPDrDyWnQ0Y2ela+Umun9ywnBKUFMPolpyYuzQaD1DYbbnjhbwNegEAK8Q==" saltValue="c76vA2vH1eSV6KnztYs5fw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" x14ac:dyDescent="0.2"/>
  <cols>
    <col min="1" max="1" width="22.81640625" bestFit="1" customWidth="1"/>
    <col min="2" max="7" width="11.90625" customWidth="1"/>
    <col min="8" max="8" width="16.1796875" bestFit="1" customWidth="1"/>
    <col min="9" max="140" width="11.9062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26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2">
      <c r="A4" s="28" t="s">
        <v>48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49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50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51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52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53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54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55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56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57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58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59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2">
      <c r="A5" s="28" t="s">
        <v>60</v>
      </c>
      <c r="B5" s="31"/>
      <c r="C5" s="31"/>
      <c r="D5" s="31"/>
      <c r="E5" s="31"/>
      <c r="F5" s="31"/>
      <c r="G5" s="31"/>
      <c r="H5" s="32" t="s">
        <v>61</v>
      </c>
      <c r="I5" s="32" t="s">
        <v>62</v>
      </c>
      <c r="J5" s="32" t="s">
        <v>63</v>
      </c>
      <c r="K5" s="32" t="s">
        <v>64</v>
      </c>
      <c r="L5" s="32" t="s">
        <v>65</v>
      </c>
      <c r="M5" s="32" t="s">
        <v>66</v>
      </c>
      <c r="N5" s="3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32" t="s">
        <v>73</v>
      </c>
      <c r="U5" s="32" t="s">
        <v>74</v>
      </c>
      <c r="V5" s="32" t="s">
        <v>75</v>
      </c>
      <c r="W5" s="32" t="s">
        <v>76</v>
      </c>
      <c r="X5" s="32" t="s">
        <v>77</v>
      </c>
      <c r="Y5" s="32" t="s">
        <v>78</v>
      </c>
      <c r="Z5" s="32" t="s">
        <v>79</v>
      </c>
      <c r="AA5" s="32" t="s">
        <v>80</v>
      </c>
      <c r="AB5" s="32" t="s">
        <v>81</v>
      </c>
      <c r="AC5" s="32" t="s">
        <v>82</v>
      </c>
      <c r="AD5" s="32" t="s">
        <v>83</v>
      </c>
      <c r="AE5" s="32" t="s">
        <v>73</v>
      </c>
      <c r="AF5" s="32" t="s">
        <v>74</v>
      </c>
      <c r="AG5" s="32" t="s">
        <v>75</v>
      </c>
      <c r="AH5" s="32" t="s">
        <v>76</v>
      </c>
      <c r="AI5" s="32" t="s">
        <v>77</v>
      </c>
      <c r="AJ5" s="32" t="s">
        <v>78</v>
      </c>
      <c r="AK5" s="32" t="s">
        <v>79</v>
      </c>
      <c r="AL5" s="32" t="s">
        <v>80</v>
      </c>
      <c r="AM5" s="32" t="s">
        <v>81</v>
      </c>
      <c r="AN5" s="32" t="s">
        <v>82</v>
      </c>
      <c r="AO5" s="32" t="s">
        <v>84</v>
      </c>
      <c r="AP5" s="32" t="s">
        <v>73</v>
      </c>
      <c r="AQ5" s="32" t="s">
        <v>74</v>
      </c>
      <c r="AR5" s="32" t="s">
        <v>75</v>
      </c>
      <c r="AS5" s="32" t="s">
        <v>76</v>
      </c>
      <c r="AT5" s="32" t="s">
        <v>77</v>
      </c>
      <c r="AU5" s="32" t="s">
        <v>78</v>
      </c>
      <c r="AV5" s="32" t="s">
        <v>79</v>
      </c>
      <c r="AW5" s="32" t="s">
        <v>80</v>
      </c>
      <c r="AX5" s="32" t="s">
        <v>81</v>
      </c>
      <c r="AY5" s="32" t="s">
        <v>82</v>
      </c>
      <c r="AZ5" s="32" t="s">
        <v>84</v>
      </c>
      <c r="BA5" s="32" t="s">
        <v>73</v>
      </c>
      <c r="BB5" s="32" t="s">
        <v>74</v>
      </c>
      <c r="BC5" s="32" t="s">
        <v>75</v>
      </c>
      <c r="BD5" s="32" t="s">
        <v>76</v>
      </c>
      <c r="BE5" s="32" t="s">
        <v>77</v>
      </c>
      <c r="BF5" s="32" t="s">
        <v>78</v>
      </c>
      <c r="BG5" s="32" t="s">
        <v>79</v>
      </c>
      <c r="BH5" s="32" t="s">
        <v>80</v>
      </c>
      <c r="BI5" s="32" t="s">
        <v>81</v>
      </c>
      <c r="BJ5" s="32" t="s">
        <v>82</v>
      </c>
      <c r="BK5" s="32" t="s">
        <v>84</v>
      </c>
      <c r="BL5" s="32" t="s">
        <v>73</v>
      </c>
      <c r="BM5" s="32" t="s">
        <v>74</v>
      </c>
      <c r="BN5" s="32" t="s">
        <v>75</v>
      </c>
      <c r="BO5" s="32" t="s">
        <v>76</v>
      </c>
      <c r="BP5" s="32" t="s">
        <v>77</v>
      </c>
      <c r="BQ5" s="32" t="s">
        <v>78</v>
      </c>
      <c r="BR5" s="32" t="s">
        <v>79</v>
      </c>
      <c r="BS5" s="32" t="s">
        <v>80</v>
      </c>
      <c r="BT5" s="32" t="s">
        <v>81</v>
      </c>
      <c r="BU5" s="32" t="s">
        <v>82</v>
      </c>
      <c r="BV5" s="32" t="s">
        <v>84</v>
      </c>
      <c r="BW5" s="32" t="s">
        <v>73</v>
      </c>
      <c r="BX5" s="32" t="s">
        <v>74</v>
      </c>
      <c r="BY5" s="32" t="s">
        <v>75</v>
      </c>
      <c r="BZ5" s="32" t="s">
        <v>76</v>
      </c>
      <c r="CA5" s="32" t="s">
        <v>77</v>
      </c>
      <c r="CB5" s="32" t="s">
        <v>78</v>
      </c>
      <c r="CC5" s="32" t="s">
        <v>79</v>
      </c>
      <c r="CD5" s="32" t="s">
        <v>80</v>
      </c>
      <c r="CE5" s="32" t="s">
        <v>81</v>
      </c>
      <c r="CF5" s="32" t="s">
        <v>82</v>
      </c>
      <c r="CG5" s="32" t="s">
        <v>84</v>
      </c>
      <c r="CH5" s="32" t="s">
        <v>73</v>
      </c>
      <c r="CI5" s="32" t="s">
        <v>74</v>
      </c>
      <c r="CJ5" s="32" t="s">
        <v>75</v>
      </c>
      <c r="CK5" s="32" t="s">
        <v>76</v>
      </c>
      <c r="CL5" s="32" t="s">
        <v>77</v>
      </c>
      <c r="CM5" s="32" t="s">
        <v>78</v>
      </c>
      <c r="CN5" s="32" t="s">
        <v>79</v>
      </c>
      <c r="CO5" s="32" t="s">
        <v>80</v>
      </c>
      <c r="CP5" s="32" t="s">
        <v>81</v>
      </c>
      <c r="CQ5" s="32" t="s">
        <v>82</v>
      </c>
      <c r="CR5" s="32" t="s">
        <v>84</v>
      </c>
      <c r="CS5" s="32" t="s">
        <v>73</v>
      </c>
      <c r="CT5" s="32" t="s">
        <v>74</v>
      </c>
      <c r="CU5" s="32" t="s">
        <v>75</v>
      </c>
      <c r="CV5" s="32" t="s">
        <v>76</v>
      </c>
      <c r="CW5" s="32" t="s">
        <v>77</v>
      </c>
      <c r="CX5" s="32" t="s">
        <v>78</v>
      </c>
      <c r="CY5" s="32" t="s">
        <v>79</v>
      </c>
      <c r="CZ5" s="32" t="s">
        <v>80</v>
      </c>
      <c r="DA5" s="32" t="s">
        <v>81</v>
      </c>
      <c r="DB5" s="32" t="s">
        <v>82</v>
      </c>
      <c r="DC5" s="32" t="s">
        <v>84</v>
      </c>
      <c r="DD5" s="32" t="s">
        <v>73</v>
      </c>
      <c r="DE5" s="32" t="s">
        <v>74</v>
      </c>
      <c r="DF5" s="32" t="s">
        <v>75</v>
      </c>
      <c r="DG5" s="32" t="s">
        <v>76</v>
      </c>
      <c r="DH5" s="32" t="s">
        <v>77</v>
      </c>
      <c r="DI5" s="32" t="s">
        <v>78</v>
      </c>
      <c r="DJ5" s="32" t="s">
        <v>79</v>
      </c>
      <c r="DK5" s="32" t="s">
        <v>80</v>
      </c>
      <c r="DL5" s="32" t="s">
        <v>81</v>
      </c>
      <c r="DM5" s="32" t="s">
        <v>82</v>
      </c>
      <c r="DN5" s="32" t="s">
        <v>84</v>
      </c>
      <c r="DO5" s="32" t="s">
        <v>73</v>
      </c>
      <c r="DP5" s="32" t="s">
        <v>74</v>
      </c>
      <c r="DQ5" s="32" t="s">
        <v>75</v>
      </c>
      <c r="DR5" s="32" t="s">
        <v>76</v>
      </c>
      <c r="DS5" s="32" t="s">
        <v>77</v>
      </c>
      <c r="DT5" s="32" t="s">
        <v>78</v>
      </c>
      <c r="DU5" s="32" t="s">
        <v>79</v>
      </c>
      <c r="DV5" s="32" t="s">
        <v>80</v>
      </c>
      <c r="DW5" s="32" t="s">
        <v>81</v>
      </c>
      <c r="DX5" s="32" t="s">
        <v>82</v>
      </c>
      <c r="DY5" s="32" t="s">
        <v>84</v>
      </c>
      <c r="DZ5" s="32" t="s">
        <v>73</v>
      </c>
      <c r="EA5" s="32" t="s">
        <v>74</v>
      </c>
      <c r="EB5" s="32" t="s">
        <v>75</v>
      </c>
      <c r="EC5" s="32" t="s">
        <v>76</v>
      </c>
      <c r="ED5" s="32" t="s">
        <v>77</v>
      </c>
      <c r="EE5" s="32" t="s">
        <v>78</v>
      </c>
      <c r="EF5" s="32" t="s">
        <v>79</v>
      </c>
      <c r="EG5" s="32" t="s">
        <v>80</v>
      </c>
      <c r="EH5" s="32" t="s">
        <v>81</v>
      </c>
      <c r="EI5" s="32" t="s">
        <v>82</v>
      </c>
      <c r="EJ5" s="32" t="s">
        <v>84</v>
      </c>
    </row>
    <row r="6" spans="1:140" s="36" customFormat="1" x14ac:dyDescent="0.2">
      <c r="A6" s="28" t="s">
        <v>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122.18</v>
      </c>
      <c r="U6" s="35">
        <f>U7</f>
        <v>114.82</v>
      </c>
      <c r="V6" s="35">
        <f>V7</f>
        <v>109.26</v>
      </c>
      <c r="W6" s="35">
        <f>W7</f>
        <v>121.16</v>
      </c>
      <c r="X6" s="35">
        <f t="shared" si="3"/>
        <v>121.12</v>
      </c>
      <c r="Y6" s="35">
        <f t="shared" si="3"/>
        <v>117.47</v>
      </c>
      <c r="Z6" s="35">
        <f t="shared" si="3"/>
        <v>115.38</v>
      </c>
      <c r="AA6" s="35">
        <f t="shared" si="3"/>
        <v>113.53</v>
      </c>
      <c r="AB6" s="35">
        <f t="shared" si="3"/>
        <v>111.03</v>
      </c>
      <c r="AC6" s="35">
        <f t="shared" si="3"/>
        <v>112.45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51.91</v>
      </c>
      <c r="AK6" s="35">
        <f t="shared" si="3"/>
        <v>53.86</v>
      </c>
      <c r="AL6" s="35">
        <f t="shared" si="3"/>
        <v>75.17</v>
      </c>
      <c r="AM6" s="35">
        <f t="shared" si="3"/>
        <v>164.95</v>
      </c>
      <c r="AN6" s="35">
        <f t="shared" si="3"/>
        <v>124.74</v>
      </c>
      <c r="AO6" s="33" t="str">
        <f>IF(AO7="-","【-】","【"&amp;SUBSTITUTE(TEXT(AO7,"#,##0.00"),"-","△")&amp;"】")</f>
        <v>【23.61】</v>
      </c>
      <c r="AP6" s="35">
        <f t="shared" si="3"/>
        <v>823.41</v>
      </c>
      <c r="AQ6" s="35">
        <f>AQ7</f>
        <v>1288.02</v>
      </c>
      <c r="AR6" s="35">
        <f>AR7</f>
        <v>1363.28</v>
      </c>
      <c r="AS6" s="35">
        <f>AS7</f>
        <v>1742.61</v>
      </c>
      <c r="AT6" s="35">
        <f t="shared" si="3"/>
        <v>1949.47</v>
      </c>
      <c r="AU6" s="35">
        <f t="shared" si="3"/>
        <v>578.19000000000005</v>
      </c>
      <c r="AV6" s="35">
        <f t="shared" si="3"/>
        <v>638.35</v>
      </c>
      <c r="AW6" s="35">
        <f t="shared" si="3"/>
        <v>521.36</v>
      </c>
      <c r="AX6" s="35">
        <f t="shared" si="3"/>
        <v>549.66999999999996</v>
      </c>
      <c r="AY6" s="35">
        <f t="shared" si="3"/>
        <v>599.1</v>
      </c>
      <c r="AZ6" s="33" t="str">
        <f>IF(AZ7="-","【-】","【"&amp;SUBSTITUTE(TEXT(AZ7,"#,##0.00"),"-","△")&amp;"】")</f>
        <v>【494.95】</v>
      </c>
      <c r="BA6" s="35">
        <f t="shared" si="3"/>
        <v>3.48</v>
      </c>
      <c r="BB6" s="35">
        <f>BB7</f>
        <v>1.76</v>
      </c>
      <c r="BC6" s="35">
        <f>BC7</f>
        <v>0.38</v>
      </c>
      <c r="BD6" s="35">
        <f>BD7</f>
        <v>0</v>
      </c>
      <c r="BE6" s="35">
        <f t="shared" si="3"/>
        <v>0</v>
      </c>
      <c r="BF6" s="35">
        <f t="shared" si="3"/>
        <v>204.31</v>
      </c>
      <c r="BG6" s="35">
        <f t="shared" si="3"/>
        <v>214.2</v>
      </c>
      <c r="BH6" s="35">
        <f t="shared" si="3"/>
        <v>242.32</v>
      </c>
      <c r="BI6" s="35">
        <f t="shared" si="3"/>
        <v>256.39999999999998</v>
      </c>
      <c r="BJ6" s="35">
        <f t="shared" si="3"/>
        <v>254.62</v>
      </c>
      <c r="BK6" s="33" t="str">
        <f>IF(BK7="-","【-】","【"&amp;SUBSTITUTE(TEXT(BK7,"#,##0.00"),"-","△")&amp;"】")</f>
        <v>【229.84】</v>
      </c>
      <c r="BL6" s="35">
        <f t="shared" si="3"/>
        <v>110.24</v>
      </c>
      <c r="BM6" s="35">
        <f>BM7</f>
        <v>102.03</v>
      </c>
      <c r="BN6" s="35">
        <f>BN7</f>
        <v>93.06</v>
      </c>
      <c r="BO6" s="35">
        <f>BO7</f>
        <v>103.51</v>
      </c>
      <c r="BP6" s="35">
        <f t="shared" si="3"/>
        <v>103.34</v>
      </c>
      <c r="BQ6" s="35">
        <f t="shared" si="3"/>
        <v>106.98</v>
      </c>
      <c r="BR6" s="35">
        <f t="shared" si="3"/>
        <v>103.06</v>
      </c>
      <c r="BS6" s="35">
        <f t="shared" si="3"/>
        <v>100.74</v>
      </c>
      <c r="BT6" s="35">
        <f t="shared" si="3"/>
        <v>95.67</v>
      </c>
      <c r="BU6" s="35">
        <f t="shared" si="3"/>
        <v>106.76</v>
      </c>
      <c r="BV6" s="33" t="str">
        <f>IF(BV7="-","【-】","【"&amp;SUBSTITUTE(TEXT(BV7,"#,##0.00"),"-","△")&amp;"】")</f>
        <v>【110.13】</v>
      </c>
      <c r="BW6" s="35">
        <f t="shared" si="3"/>
        <v>50.98</v>
      </c>
      <c r="BX6" s="35">
        <f>BX7</f>
        <v>54.49</v>
      </c>
      <c r="BY6" s="35">
        <f>BY7</f>
        <v>60.06</v>
      </c>
      <c r="BZ6" s="35">
        <f>BZ7</f>
        <v>54.05</v>
      </c>
      <c r="CA6" s="35">
        <f t="shared" si="3"/>
        <v>54.12</v>
      </c>
      <c r="CB6" s="35">
        <f t="shared" si="3"/>
        <v>26.08</v>
      </c>
      <c r="CC6" s="35">
        <f t="shared" si="3"/>
        <v>26.92</v>
      </c>
      <c r="CD6" s="35">
        <f t="shared" si="3"/>
        <v>27.33</v>
      </c>
      <c r="CE6" s="35">
        <f t="shared" si="3"/>
        <v>27.25</v>
      </c>
      <c r="CF6" s="35">
        <f t="shared" ref="CF6" si="4">CF7</f>
        <v>24.35</v>
      </c>
      <c r="CG6" s="33" t="str">
        <f>IF(CG7="-","【-】","【"&amp;SUBSTITUTE(TEXT(CG7,"#,##0.00"),"-","△")&amp;"】")</f>
        <v>【19.72】</v>
      </c>
      <c r="CH6" s="35">
        <f t="shared" ref="CH6:CQ6" si="5">CH7</f>
        <v>20.71</v>
      </c>
      <c r="CI6" s="35">
        <f>CI7</f>
        <v>19.34</v>
      </c>
      <c r="CJ6" s="35">
        <f>CJ7</f>
        <v>20.03</v>
      </c>
      <c r="CK6" s="35">
        <f>CK7</f>
        <v>20.329999999999998</v>
      </c>
      <c r="CL6" s="35">
        <f t="shared" si="5"/>
        <v>20.239999999999998</v>
      </c>
      <c r="CM6" s="35">
        <f t="shared" si="5"/>
        <v>41.59</v>
      </c>
      <c r="CN6" s="35">
        <f t="shared" si="5"/>
        <v>40.29</v>
      </c>
      <c r="CO6" s="35">
        <f t="shared" si="5"/>
        <v>40.409999999999997</v>
      </c>
      <c r="CP6" s="35">
        <f t="shared" si="5"/>
        <v>41.58</v>
      </c>
      <c r="CQ6" s="35">
        <f t="shared" si="5"/>
        <v>42.67</v>
      </c>
      <c r="CR6" s="33" t="str">
        <f>IF(CR7="-","【-】","【"&amp;SUBSTITUTE(TEXT(CR7,"#,##0.00"),"-","△")&amp;"】")</f>
        <v>【52.61】</v>
      </c>
      <c r="CS6" s="35">
        <f t="shared" ref="CS6:DB6" si="6">CS7</f>
        <v>33.369999999999997</v>
      </c>
      <c r="CT6" s="35">
        <f>CT7</f>
        <v>33.33</v>
      </c>
      <c r="CU6" s="35">
        <f>CU7</f>
        <v>33.33</v>
      </c>
      <c r="CV6" s="35">
        <f>CV7</f>
        <v>33.33</v>
      </c>
      <c r="CW6" s="35">
        <f t="shared" si="6"/>
        <v>33.43</v>
      </c>
      <c r="CX6" s="35">
        <f t="shared" si="6"/>
        <v>62.75</v>
      </c>
      <c r="CY6" s="35">
        <f t="shared" si="6"/>
        <v>61.99</v>
      </c>
      <c r="CZ6" s="35">
        <f t="shared" si="6"/>
        <v>62.26</v>
      </c>
      <c r="DA6" s="35">
        <f t="shared" si="6"/>
        <v>63.81</v>
      </c>
      <c r="DB6" s="35">
        <f t="shared" si="6"/>
        <v>65.94</v>
      </c>
      <c r="DC6" s="33" t="str">
        <f>IF(DC7="-","【-】","【"&amp;SUBSTITUTE(TEXT(DC7,"#,##0.00"),"-","△")&amp;"】")</f>
        <v>【77.52】</v>
      </c>
      <c r="DD6" s="35">
        <f t="shared" ref="DD6:DM6" si="7">DD7</f>
        <v>66.25</v>
      </c>
      <c r="DE6" s="35">
        <f>DE7</f>
        <v>65.44</v>
      </c>
      <c r="DF6" s="35">
        <f>DF7</f>
        <v>66.55</v>
      </c>
      <c r="DG6" s="35">
        <f>DG7</f>
        <v>68.44</v>
      </c>
      <c r="DH6" s="35">
        <f t="shared" si="7"/>
        <v>69.989999999999995</v>
      </c>
      <c r="DI6" s="35">
        <f t="shared" si="7"/>
        <v>57.57</v>
      </c>
      <c r="DJ6" s="35">
        <f t="shared" si="7"/>
        <v>57.63</v>
      </c>
      <c r="DK6" s="35">
        <f t="shared" si="7"/>
        <v>58.13</v>
      </c>
      <c r="DL6" s="35">
        <f t="shared" si="7"/>
        <v>59.87</v>
      </c>
      <c r="DM6" s="35">
        <f t="shared" si="7"/>
        <v>56.74</v>
      </c>
      <c r="DN6" s="33" t="str">
        <f>IF(DN7="-","【-】","【"&amp;SUBSTITUTE(TEXT(DN7,"#,##0.00"),"-","△")&amp;"】")</f>
        <v>【61.16】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52.33</v>
      </c>
      <c r="DU6" s="35">
        <f t="shared" si="8"/>
        <v>52.35</v>
      </c>
      <c r="DV6" s="35">
        <f t="shared" si="8"/>
        <v>53.69</v>
      </c>
      <c r="DW6" s="35">
        <f t="shared" si="8"/>
        <v>56.59</v>
      </c>
      <c r="DX6" s="35">
        <f t="shared" si="8"/>
        <v>54.73</v>
      </c>
      <c r="DY6" s="33" t="str">
        <f>IF(DY7="-","【-】","【"&amp;SUBSTITUTE(TEXT(DY7,"#,##0.00"),"-","△")&amp;"】")</f>
        <v>【49.95】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0.77</v>
      </c>
      <c r="EF6" s="35">
        <f t="shared" si="9"/>
        <v>0.24</v>
      </c>
      <c r="EG6" s="35">
        <f t="shared" si="9"/>
        <v>0.22</v>
      </c>
      <c r="EH6" s="35">
        <f t="shared" si="9"/>
        <v>0.24</v>
      </c>
      <c r="EI6" s="35">
        <f t="shared" si="9"/>
        <v>0.52</v>
      </c>
      <c r="EJ6" s="33" t="str">
        <f>IF(EJ7="-","【-】","【"&amp;SUBSTITUTE(TEXT(EJ7,"#,##0.00"),"-","△")&amp;"】")</f>
        <v>【0.32】</v>
      </c>
    </row>
    <row r="7" spans="1:140" s="36" customFormat="1" x14ac:dyDescent="0.2">
      <c r="A7"/>
      <c r="B7" s="37" t="s">
        <v>86</v>
      </c>
      <c r="C7" s="37" t="s">
        <v>87</v>
      </c>
      <c r="D7" s="37" t="s">
        <v>88</v>
      </c>
      <c r="E7" s="37" t="s">
        <v>89</v>
      </c>
      <c r="F7" s="37" t="s">
        <v>90</v>
      </c>
      <c r="G7" s="37" t="s">
        <v>91</v>
      </c>
      <c r="H7" s="37" t="s">
        <v>92</v>
      </c>
      <c r="I7" s="37" t="s">
        <v>93</v>
      </c>
      <c r="J7" s="37" t="s">
        <v>94</v>
      </c>
      <c r="K7" s="38">
        <v>73550</v>
      </c>
      <c r="L7" s="37" t="s">
        <v>95</v>
      </c>
      <c r="M7" s="38">
        <v>1</v>
      </c>
      <c r="N7" s="38">
        <v>14883</v>
      </c>
      <c r="O7" s="39" t="s">
        <v>96</v>
      </c>
      <c r="P7" s="39">
        <v>88.6</v>
      </c>
      <c r="Q7" s="38">
        <v>50</v>
      </c>
      <c r="R7" s="38">
        <v>24588</v>
      </c>
      <c r="S7" s="37" t="s">
        <v>97</v>
      </c>
      <c r="T7" s="40">
        <v>122.18</v>
      </c>
      <c r="U7" s="40">
        <v>114.82</v>
      </c>
      <c r="V7" s="40">
        <v>109.26</v>
      </c>
      <c r="W7" s="40">
        <v>121.16</v>
      </c>
      <c r="X7" s="40">
        <v>121.12</v>
      </c>
      <c r="Y7" s="40">
        <v>117.47</v>
      </c>
      <c r="Z7" s="40">
        <v>115.38</v>
      </c>
      <c r="AA7" s="40">
        <v>113.53</v>
      </c>
      <c r="AB7" s="40">
        <v>111.03</v>
      </c>
      <c r="AC7" s="41">
        <v>112.45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51.91</v>
      </c>
      <c r="AK7" s="40">
        <v>53.86</v>
      </c>
      <c r="AL7" s="40">
        <v>75.17</v>
      </c>
      <c r="AM7" s="40">
        <v>164.95</v>
      </c>
      <c r="AN7" s="40">
        <v>124.74</v>
      </c>
      <c r="AO7" s="40">
        <v>23.61</v>
      </c>
      <c r="AP7" s="40">
        <v>823.41</v>
      </c>
      <c r="AQ7" s="40">
        <v>1288.02</v>
      </c>
      <c r="AR7" s="40">
        <v>1363.28</v>
      </c>
      <c r="AS7" s="40">
        <v>1742.61</v>
      </c>
      <c r="AT7" s="40">
        <v>1949.47</v>
      </c>
      <c r="AU7" s="40">
        <v>578.19000000000005</v>
      </c>
      <c r="AV7" s="40">
        <v>638.35</v>
      </c>
      <c r="AW7" s="40">
        <v>521.36</v>
      </c>
      <c r="AX7" s="40">
        <v>549.66999999999996</v>
      </c>
      <c r="AY7" s="40">
        <v>599.1</v>
      </c>
      <c r="AZ7" s="40">
        <v>494.95</v>
      </c>
      <c r="BA7" s="40">
        <v>3.48</v>
      </c>
      <c r="BB7" s="40">
        <v>1.76</v>
      </c>
      <c r="BC7" s="40">
        <v>0.38</v>
      </c>
      <c r="BD7" s="40">
        <v>0</v>
      </c>
      <c r="BE7" s="40">
        <v>0</v>
      </c>
      <c r="BF7" s="40">
        <v>204.31</v>
      </c>
      <c r="BG7" s="40">
        <v>214.2</v>
      </c>
      <c r="BH7" s="40">
        <v>242.32</v>
      </c>
      <c r="BI7" s="40">
        <v>256.39999999999998</v>
      </c>
      <c r="BJ7" s="40">
        <v>254.62</v>
      </c>
      <c r="BK7" s="40">
        <v>229.84</v>
      </c>
      <c r="BL7" s="40">
        <v>110.24</v>
      </c>
      <c r="BM7" s="40">
        <v>102.03</v>
      </c>
      <c r="BN7" s="40">
        <v>93.06</v>
      </c>
      <c r="BO7" s="40">
        <v>103.51</v>
      </c>
      <c r="BP7" s="40">
        <v>103.34</v>
      </c>
      <c r="BQ7" s="40">
        <v>106.98</v>
      </c>
      <c r="BR7" s="40">
        <v>103.06</v>
      </c>
      <c r="BS7" s="40">
        <v>100.74</v>
      </c>
      <c r="BT7" s="40">
        <v>95.67</v>
      </c>
      <c r="BU7" s="40">
        <v>106.76</v>
      </c>
      <c r="BV7" s="40">
        <v>110.13</v>
      </c>
      <c r="BW7" s="40">
        <v>50.98</v>
      </c>
      <c r="BX7" s="40">
        <v>54.49</v>
      </c>
      <c r="BY7" s="40">
        <v>60.06</v>
      </c>
      <c r="BZ7" s="40">
        <v>54.05</v>
      </c>
      <c r="CA7" s="40">
        <v>54.12</v>
      </c>
      <c r="CB7" s="40">
        <v>26.08</v>
      </c>
      <c r="CC7" s="40">
        <v>26.92</v>
      </c>
      <c r="CD7" s="40">
        <v>27.33</v>
      </c>
      <c r="CE7" s="40">
        <v>27.25</v>
      </c>
      <c r="CF7" s="40">
        <v>24.35</v>
      </c>
      <c r="CG7" s="40">
        <v>19.72</v>
      </c>
      <c r="CH7" s="40">
        <v>20.71</v>
      </c>
      <c r="CI7" s="40">
        <v>19.34</v>
      </c>
      <c r="CJ7" s="40">
        <v>20.03</v>
      </c>
      <c r="CK7" s="40">
        <v>20.329999999999998</v>
      </c>
      <c r="CL7" s="40">
        <v>20.239999999999998</v>
      </c>
      <c r="CM7" s="40">
        <v>41.59</v>
      </c>
      <c r="CN7" s="40">
        <v>40.29</v>
      </c>
      <c r="CO7" s="40">
        <v>40.409999999999997</v>
      </c>
      <c r="CP7" s="40">
        <v>41.58</v>
      </c>
      <c r="CQ7" s="40">
        <v>42.67</v>
      </c>
      <c r="CR7" s="40">
        <v>52.61</v>
      </c>
      <c r="CS7" s="40">
        <v>33.369999999999997</v>
      </c>
      <c r="CT7" s="40">
        <v>33.33</v>
      </c>
      <c r="CU7" s="40">
        <v>33.33</v>
      </c>
      <c r="CV7" s="40">
        <v>33.33</v>
      </c>
      <c r="CW7" s="40">
        <v>33.43</v>
      </c>
      <c r="CX7" s="40">
        <v>62.75</v>
      </c>
      <c r="CY7" s="40">
        <v>61.99</v>
      </c>
      <c r="CZ7" s="40">
        <v>62.26</v>
      </c>
      <c r="DA7" s="40">
        <v>63.81</v>
      </c>
      <c r="DB7" s="40">
        <v>65.94</v>
      </c>
      <c r="DC7" s="40">
        <v>77.52</v>
      </c>
      <c r="DD7" s="40">
        <v>66.25</v>
      </c>
      <c r="DE7" s="40">
        <v>65.44</v>
      </c>
      <c r="DF7" s="40">
        <v>66.55</v>
      </c>
      <c r="DG7" s="40">
        <v>68.44</v>
      </c>
      <c r="DH7" s="40">
        <v>69.989999999999995</v>
      </c>
      <c r="DI7" s="40">
        <v>57.57</v>
      </c>
      <c r="DJ7" s="40">
        <v>57.63</v>
      </c>
      <c r="DK7" s="40">
        <v>58.13</v>
      </c>
      <c r="DL7" s="40">
        <v>59.87</v>
      </c>
      <c r="DM7" s="40">
        <v>56.74</v>
      </c>
      <c r="DN7" s="40">
        <v>61.16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52.33</v>
      </c>
      <c r="DU7" s="40">
        <v>52.35</v>
      </c>
      <c r="DV7" s="40">
        <v>53.69</v>
      </c>
      <c r="DW7" s="40">
        <v>56.59</v>
      </c>
      <c r="DX7" s="40">
        <v>54.73</v>
      </c>
      <c r="DY7" s="40">
        <v>49.95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0.77</v>
      </c>
      <c r="EF7" s="40">
        <v>0.24</v>
      </c>
      <c r="EG7" s="40">
        <v>0.22</v>
      </c>
      <c r="EH7" s="40">
        <v>0.24</v>
      </c>
      <c r="EI7" s="40">
        <v>0.52</v>
      </c>
      <c r="EJ7" s="40">
        <v>0.32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98</v>
      </c>
      <c r="C9" s="43" t="s">
        <v>99</v>
      </c>
      <c r="D9" s="43" t="s">
        <v>100</v>
      </c>
      <c r="E9" s="43" t="s">
        <v>101</v>
      </c>
      <c r="F9" s="43" t="s">
        <v>102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2">
      <c r="T11" s="47" t="s">
        <v>23</v>
      </c>
      <c r="U11" s="48">
        <f>IF(T6="-",NA(),T6)</f>
        <v>122.18</v>
      </c>
      <c r="V11" s="48">
        <f>IF(U6="-",NA(),U6)</f>
        <v>114.82</v>
      </c>
      <c r="W11" s="48">
        <f>IF(V6="-",NA(),V6)</f>
        <v>109.26</v>
      </c>
      <c r="X11" s="48">
        <f>IF(W6="-",NA(),W6)</f>
        <v>121.16</v>
      </c>
      <c r="Y11" s="48">
        <f>IF(X6="-",NA(),X6)</f>
        <v>121.12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823.41</v>
      </c>
      <c r="AR11" s="48">
        <f>IF(AQ6="-",NA(),AQ6)</f>
        <v>1288.02</v>
      </c>
      <c r="AS11" s="48">
        <f>IF(AR6="-",NA(),AR6)</f>
        <v>1363.28</v>
      </c>
      <c r="AT11" s="48">
        <f>IF(AS6="-",NA(),AS6)</f>
        <v>1742.61</v>
      </c>
      <c r="AU11" s="48">
        <f>IF(AT6="-",NA(),AT6)</f>
        <v>1949.47</v>
      </c>
      <c r="BA11" s="47" t="s">
        <v>23</v>
      </c>
      <c r="BB11" s="48">
        <f>IF(BA6="-",NA(),BA6)</f>
        <v>3.48</v>
      </c>
      <c r="BC11" s="48">
        <f>IF(BB6="-",NA(),BB6)</f>
        <v>1.76</v>
      </c>
      <c r="BD11" s="48">
        <f>IF(BC6="-",NA(),BC6)</f>
        <v>0.38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110.24</v>
      </c>
      <c r="BN11" s="48">
        <f>IF(BM6="-",NA(),BM6)</f>
        <v>102.03</v>
      </c>
      <c r="BO11" s="48">
        <f>IF(BN6="-",NA(),BN6)</f>
        <v>93.06</v>
      </c>
      <c r="BP11" s="48">
        <f>IF(BO6="-",NA(),BO6)</f>
        <v>103.51</v>
      </c>
      <c r="BQ11" s="48">
        <f>IF(BP6="-",NA(),BP6)</f>
        <v>103.34</v>
      </c>
      <c r="BW11" s="47" t="s">
        <v>23</v>
      </c>
      <c r="BX11" s="48">
        <f>IF(BW6="-",NA(),BW6)</f>
        <v>50.98</v>
      </c>
      <c r="BY11" s="48">
        <f>IF(BX6="-",NA(),BX6)</f>
        <v>54.49</v>
      </c>
      <c r="BZ11" s="48">
        <f>IF(BY6="-",NA(),BY6)</f>
        <v>60.06</v>
      </c>
      <c r="CA11" s="48">
        <f>IF(BZ6="-",NA(),BZ6)</f>
        <v>54.05</v>
      </c>
      <c r="CB11" s="48">
        <f>IF(CA6="-",NA(),CA6)</f>
        <v>54.12</v>
      </c>
      <c r="CH11" s="47" t="s">
        <v>23</v>
      </c>
      <c r="CI11" s="48">
        <f>IF(CH6="-",NA(),CH6)</f>
        <v>20.71</v>
      </c>
      <c r="CJ11" s="48">
        <f>IF(CI6="-",NA(),CI6)</f>
        <v>19.34</v>
      </c>
      <c r="CK11" s="48">
        <f>IF(CJ6="-",NA(),CJ6)</f>
        <v>20.03</v>
      </c>
      <c r="CL11" s="48">
        <f>IF(CK6="-",NA(),CK6)</f>
        <v>20.329999999999998</v>
      </c>
      <c r="CM11" s="48">
        <f>IF(CL6="-",NA(),CL6)</f>
        <v>20.239999999999998</v>
      </c>
      <c r="CS11" s="47" t="s">
        <v>23</v>
      </c>
      <c r="CT11" s="48">
        <f>IF(CS6="-",NA(),CS6)</f>
        <v>33.369999999999997</v>
      </c>
      <c r="CU11" s="48">
        <f>IF(CT6="-",NA(),CT6)</f>
        <v>33.33</v>
      </c>
      <c r="CV11" s="48">
        <f>IF(CU6="-",NA(),CU6)</f>
        <v>33.33</v>
      </c>
      <c r="CW11" s="48">
        <f>IF(CV6="-",NA(),CV6)</f>
        <v>33.33</v>
      </c>
      <c r="CX11" s="48">
        <f>IF(CW6="-",NA(),CW6)</f>
        <v>33.43</v>
      </c>
      <c r="DD11" s="47" t="s">
        <v>23</v>
      </c>
      <c r="DE11" s="48">
        <f>IF(DD6="-",NA(),DD6)</f>
        <v>66.25</v>
      </c>
      <c r="DF11" s="48">
        <f>IF(DE6="-",NA(),DE6)</f>
        <v>65.44</v>
      </c>
      <c r="DG11" s="48">
        <f>IF(DF6="-",NA(),DF6)</f>
        <v>66.55</v>
      </c>
      <c r="DH11" s="48">
        <f>IF(DG6="-",NA(),DG6)</f>
        <v>68.44</v>
      </c>
      <c r="DI11" s="48">
        <f>IF(DH6="-",NA(),DH6)</f>
        <v>69.989999999999995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2">
      <c r="T12" s="47" t="s">
        <v>24</v>
      </c>
      <c r="U12" s="48">
        <f>IF(Y6="-",NA(),Y6)</f>
        <v>117.47</v>
      </c>
      <c r="V12" s="48">
        <f>IF(Z6="-",NA(),Z6)</f>
        <v>115.38</v>
      </c>
      <c r="W12" s="48">
        <f>IF(AA6="-",NA(),AA6)</f>
        <v>113.53</v>
      </c>
      <c r="X12" s="48">
        <f>IF(AB6="-",NA(),AB6)</f>
        <v>111.03</v>
      </c>
      <c r="Y12" s="48">
        <f>IF(AC6="-",NA(),AC6)</f>
        <v>112.45</v>
      </c>
      <c r="AE12" s="47" t="s">
        <v>24</v>
      </c>
      <c r="AF12" s="48">
        <f>IF(AJ6="-",NA(),AJ6)</f>
        <v>51.91</v>
      </c>
      <c r="AG12" s="48">
        <f t="shared" ref="AG12:AJ12" si="10">IF(AK6="-",NA(),AK6)</f>
        <v>53.86</v>
      </c>
      <c r="AH12" s="48">
        <f t="shared" si="10"/>
        <v>75.17</v>
      </c>
      <c r="AI12" s="48">
        <f t="shared" si="10"/>
        <v>164.95</v>
      </c>
      <c r="AJ12" s="48">
        <f t="shared" si="10"/>
        <v>124.74</v>
      </c>
      <c r="AP12" s="47" t="s">
        <v>24</v>
      </c>
      <c r="AQ12" s="48">
        <f>IF(AU6="-",NA(),AU6)</f>
        <v>578.19000000000005</v>
      </c>
      <c r="AR12" s="48">
        <f t="shared" ref="AR12:AU12" si="11">IF(AV6="-",NA(),AV6)</f>
        <v>638.35</v>
      </c>
      <c r="AS12" s="48">
        <f t="shared" si="11"/>
        <v>521.36</v>
      </c>
      <c r="AT12" s="48">
        <f t="shared" si="11"/>
        <v>549.66999999999996</v>
      </c>
      <c r="AU12" s="48">
        <f t="shared" si="11"/>
        <v>599.1</v>
      </c>
      <c r="BA12" s="47" t="s">
        <v>24</v>
      </c>
      <c r="BB12" s="48">
        <f>IF(BF6="-",NA(),BF6)</f>
        <v>204.31</v>
      </c>
      <c r="BC12" s="48">
        <f t="shared" ref="BC12:BF12" si="12">IF(BG6="-",NA(),BG6)</f>
        <v>214.2</v>
      </c>
      <c r="BD12" s="48">
        <f t="shared" si="12"/>
        <v>242.32</v>
      </c>
      <c r="BE12" s="48">
        <f t="shared" si="12"/>
        <v>256.39999999999998</v>
      </c>
      <c r="BF12" s="48">
        <f t="shared" si="12"/>
        <v>254.62</v>
      </c>
      <c r="BL12" s="47" t="s">
        <v>24</v>
      </c>
      <c r="BM12" s="48">
        <f>IF(BQ6="-",NA(),BQ6)</f>
        <v>106.98</v>
      </c>
      <c r="BN12" s="48">
        <f t="shared" ref="BN12:BQ12" si="13">IF(BR6="-",NA(),BR6)</f>
        <v>103.06</v>
      </c>
      <c r="BO12" s="48">
        <f t="shared" si="13"/>
        <v>100.74</v>
      </c>
      <c r="BP12" s="48">
        <f t="shared" si="13"/>
        <v>95.67</v>
      </c>
      <c r="BQ12" s="48">
        <f t="shared" si="13"/>
        <v>106.76</v>
      </c>
      <c r="BW12" s="47" t="s">
        <v>24</v>
      </c>
      <c r="BX12" s="48">
        <f>IF(CB6="-",NA(),CB6)</f>
        <v>26.08</v>
      </c>
      <c r="BY12" s="48">
        <f t="shared" ref="BY12:CB12" si="14">IF(CC6="-",NA(),CC6)</f>
        <v>26.92</v>
      </c>
      <c r="BZ12" s="48">
        <f t="shared" si="14"/>
        <v>27.33</v>
      </c>
      <c r="CA12" s="48">
        <f t="shared" si="14"/>
        <v>27.25</v>
      </c>
      <c r="CB12" s="48">
        <f t="shared" si="14"/>
        <v>24.35</v>
      </c>
      <c r="CH12" s="47" t="s">
        <v>24</v>
      </c>
      <c r="CI12" s="48">
        <f>IF(CM6="-",NA(),CM6)</f>
        <v>41.59</v>
      </c>
      <c r="CJ12" s="48">
        <f t="shared" ref="CJ12:CM12" si="15">IF(CN6="-",NA(),CN6)</f>
        <v>40.29</v>
      </c>
      <c r="CK12" s="48">
        <f t="shared" si="15"/>
        <v>40.409999999999997</v>
      </c>
      <c r="CL12" s="48">
        <f t="shared" si="15"/>
        <v>41.58</v>
      </c>
      <c r="CM12" s="48">
        <f t="shared" si="15"/>
        <v>42.67</v>
      </c>
      <c r="CS12" s="47" t="s">
        <v>24</v>
      </c>
      <c r="CT12" s="48">
        <f>IF(CX6="-",NA(),CX6)</f>
        <v>62.75</v>
      </c>
      <c r="CU12" s="48">
        <f t="shared" ref="CU12:CX12" si="16">IF(CY6="-",NA(),CY6)</f>
        <v>61.99</v>
      </c>
      <c r="CV12" s="48">
        <f t="shared" si="16"/>
        <v>62.26</v>
      </c>
      <c r="CW12" s="48">
        <f t="shared" si="16"/>
        <v>63.81</v>
      </c>
      <c r="CX12" s="48">
        <f t="shared" si="16"/>
        <v>65.94</v>
      </c>
      <c r="DD12" s="47" t="s">
        <v>24</v>
      </c>
      <c r="DE12" s="48">
        <f>IF(DI6="-",NA(),DI6)</f>
        <v>57.57</v>
      </c>
      <c r="DF12" s="48">
        <f t="shared" ref="DF12:DI12" si="17">IF(DJ6="-",NA(),DJ6)</f>
        <v>57.63</v>
      </c>
      <c r="DG12" s="48">
        <f t="shared" si="17"/>
        <v>58.13</v>
      </c>
      <c r="DH12" s="48">
        <f t="shared" si="17"/>
        <v>59.87</v>
      </c>
      <c r="DI12" s="48">
        <f t="shared" si="17"/>
        <v>56.74</v>
      </c>
      <c r="DO12" s="47" t="s">
        <v>24</v>
      </c>
      <c r="DP12" s="48">
        <f>IF(DT6="-",NA(),DT6)</f>
        <v>52.33</v>
      </c>
      <c r="DQ12" s="48">
        <f t="shared" ref="DQ12:DT12" si="18">IF(DU6="-",NA(),DU6)</f>
        <v>52.35</v>
      </c>
      <c r="DR12" s="48">
        <f t="shared" si="18"/>
        <v>53.69</v>
      </c>
      <c r="DS12" s="48">
        <f t="shared" si="18"/>
        <v>56.59</v>
      </c>
      <c r="DT12" s="48">
        <f t="shared" si="18"/>
        <v>54.73</v>
      </c>
      <c r="DZ12" s="47" t="s">
        <v>24</v>
      </c>
      <c r="EA12" s="48">
        <f>IF(EE6="-",NA(),EE6)</f>
        <v>0.77</v>
      </c>
      <c r="EB12" s="48">
        <f t="shared" ref="EB12:EE12" si="19">IF(EF6="-",NA(),EF6)</f>
        <v>0.24</v>
      </c>
      <c r="EC12" s="48">
        <f t="shared" si="19"/>
        <v>0.22</v>
      </c>
      <c r="ED12" s="48">
        <f t="shared" si="19"/>
        <v>0.24</v>
      </c>
      <c r="EE12" s="48">
        <f t="shared" si="19"/>
        <v>0.52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池田　真之</cp:lastModifiedBy>
  <cp:lastPrinted>2025-01-23T05:02:17Z</cp:lastPrinted>
  <dcterms:created xsi:type="dcterms:W3CDTF">2024-12-11T05:21:19Z</dcterms:created>
  <dcterms:modified xsi:type="dcterms:W3CDTF">2025-03-13T07:30:58Z</dcterms:modified>
  <cp:category/>
</cp:coreProperties>
</file>