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100"/>
  </bookViews>
  <sheets>
    <sheet name="法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L12" i="5" s="1"/>
  <c r="MI8" i="5"/>
  <c r="LZ8" i="5"/>
  <c r="MC12" i="5" s="1"/>
  <c r="LY8" i="5"/>
  <c r="LP8" i="5"/>
  <c r="LP12" i="5" s="1"/>
  <c r="LO8" i="5"/>
  <c r="LF8" i="5"/>
  <c r="LG12" i="5" s="1"/>
  <c r="LE8" i="5"/>
  <c r="KV8" i="5"/>
  <c r="KX12" i="5" s="1"/>
  <c r="KU8" i="5"/>
  <c r="KT8" i="5"/>
  <c r="KK8" i="5"/>
  <c r="KJ8" i="5"/>
  <c r="KA8" i="5"/>
  <c r="JZ8" i="5"/>
  <c r="JQ8" i="5"/>
  <c r="JP8" i="5"/>
  <c r="JG8" i="5"/>
  <c r="JF8" i="5"/>
  <c r="IW8" i="5"/>
  <c r="IV8" i="5"/>
  <c r="IU8" i="5"/>
  <c r="IL8" i="5"/>
  <c r="IL12" i="5" s="1"/>
  <c r="IK8" i="5"/>
  <c r="IB8" i="5"/>
  <c r="IC12" i="5" s="1"/>
  <c r="IA8" i="5"/>
  <c r="HR8" i="5"/>
  <c r="HT12" i="5" s="1"/>
  <c r="HQ8" i="5"/>
  <c r="HH8" i="5"/>
  <c r="HK12" i="5" s="1"/>
  <c r="HG8" i="5"/>
  <c r="GX8" i="5"/>
  <c r="HB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C8" i="5" s="1"/>
  <c r="K6" i="5"/>
  <c r="J3" i="4" s="1"/>
  <c r="J6" i="5"/>
  <c r="I6" i="5"/>
  <c r="B3" i="4" s="1"/>
  <c r="H6" i="5"/>
  <c r="G6" i="5"/>
  <c r="F6" i="5"/>
  <c r="E6" i="5"/>
  <c r="D6" i="5"/>
  <c r="C6" i="5"/>
  <c r="B6" i="5"/>
  <c r="F10" i="5" s="1"/>
  <c r="DN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C10" i="5" l="1"/>
  <c r="IP12" i="5"/>
  <c r="LT12" i="5"/>
  <c r="EY8" i="5"/>
  <c r="FB18" i="5" s="1"/>
  <c r="FS8" i="5"/>
  <c r="GM8" i="5"/>
  <c r="GP18" i="5" s="1"/>
  <c r="E10" i="5"/>
  <c r="L11" i="4" s="1"/>
  <c r="GX12" i="5"/>
  <c r="N11" i="4"/>
  <c r="FI8" i="5"/>
  <c r="FI18" i="5" s="1"/>
  <c r="FK18" i="5"/>
  <c r="FJ18" i="5"/>
  <c r="FL12" i="5"/>
  <c r="FM12" i="5"/>
  <c r="FK12" i="5"/>
  <c r="GG18" i="5"/>
  <c r="GE18" i="5"/>
  <c r="GC18" i="5"/>
  <c r="GF18" i="5"/>
  <c r="GD18" i="5"/>
  <c r="GF12" i="5"/>
  <c r="GD12" i="5"/>
  <c r="GE12" i="5"/>
  <c r="GG12" i="5"/>
  <c r="GC12" i="5"/>
  <c r="IZ18" i="5"/>
  <c r="IX18" i="5"/>
  <c r="JA18" i="5"/>
  <c r="IW18" i="5"/>
  <c r="IY18" i="5"/>
  <c r="JA12" i="5"/>
  <c r="IY12" i="5"/>
  <c r="IW12" i="5"/>
  <c r="IZ12" i="5"/>
  <c r="IX12" i="5"/>
  <c r="JK18" i="5"/>
  <c r="JI18" i="5"/>
  <c r="JG18" i="5"/>
  <c r="JJ18" i="5"/>
  <c r="JH18" i="5"/>
  <c r="JJ12" i="5"/>
  <c r="JH12" i="5"/>
  <c r="JI12" i="5"/>
  <c r="JK12" i="5"/>
  <c r="JG12" i="5"/>
  <c r="KE18" i="5"/>
  <c r="KC18" i="5"/>
  <c r="KA18" i="5"/>
  <c r="KB18" i="5"/>
  <c r="KD18" i="5"/>
  <c r="KD12" i="5"/>
  <c r="KB12" i="5"/>
  <c r="KE12" i="5"/>
  <c r="KA12" i="5"/>
  <c r="KC12" i="5"/>
  <c r="MM16" i="5"/>
  <c r="LS16" i="5"/>
  <c r="KY16" i="5"/>
  <c r="KD16" i="5"/>
  <c r="JJ16" i="5"/>
  <c r="IO16" i="5"/>
  <c r="LI16" i="5"/>
  <c r="JT16" i="5"/>
  <c r="IE16" i="5"/>
  <c r="HK16" i="5"/>
  <c r="GP16" i="5"/>
  <c r="FV16" i="5"/>
  <c r="FB16" i="5"/>
  <c r="EG16" i="5"/>
  <c r="DM16" i="5"/>
  <c r="CR16" i="5"/>
  <c r="BW16" i="5"/>
  <c r="BA16" i="5"/>
  <c r="MM10" i="5"/>
  <c r="LS10" i="5"/>
  <c r="KY10" i="5"/>
  <c r="KD10" i="5"/>
  <c r="JJ10" i="5"/>
  <c r="IO10" i="5"/>
  <c r="KN16" i="5"/>
  <c r="HA16" i="5"/>
  <c r="FL16" i="5"/>
  <c r="DW16" i="5"/>
  <c r="CH16" i="5"/>
  <c r="MC10" i="5"/>
  <c r="KN10" i="5"/>
  <c r="IZ10" i="5"/>
  <c r="HU10" i="5"/>
  <c r="HA10" i="5"/>
  <c r="GF10" i="5"/>
  <c r="FL10" i="5"/>
  <c r="EQ10" i="5"/>
  <c r="DW10" i="5"/>
  <c r="MC16" i="5"/>
  <c r="IZ16" i="5"/>
  <c r="HU16" i="5"/>
  <c r="GF16" i="5"/>
  <c r="EQ16" i="5"/>
  <c r="DC16" i="5"/>
  <c r="BL16" i="5"/>
  <c r="LI10" i="5"/>
  <c r="JT10" i="5"/>
  <c r="IE10" i="5"/>
  <c r="HK10" i="5"/>
  <c r="GP10" i="5"/>
  <c r="FV10" i="5"/>
  <c r="FB10" i="5"/>
  <c r="EG10" i="5"/>
  <c r="DM10" i="5"/>
  <c r="CR10" i="5"/>
  <c r="BW10" i="5"/>
  <c r="BA10" i="5"/>
  <c r="BJ10" i="5"/>
  <c r="BX10" i="5"/>
  <c r="CH10" i="5"/>
  <c r="EZ18" i="5"/>
  <c r="FC18" i="5"/>
  <c r="FC12" i="5"/>
  <c r="EY12" i="5"/>
  <c r="FB12" i="5"/>
  <c r="FV18" i="5"/>
  <c r="FT18" i="5"/>
  <c r="FW18" i="5"/>
  <c r="FS18" i="5"/>
  <c r="FU18" i="5"/>
  <c r="FW12" i="5"/>
  <c r="FU12" i="5"/>
  <c r="FS12" i="5"/>
  <c r="FV12" i="5"/>
  <c r="FT12" i="5"/>
  <c r="GN18" i="5"/>
  <c r="GQ18" i="5"/>
  <c r="GQ12" i="5"/>
  <c r="GM12" i="5"/>
  <c r="GP12" i="5"/>
  <c r="JT18" i="5"/>
  <c r="JR18" i="5"/>
  <c r="JS18" i="5"/>
  <c r="JU18" i="5"/>
  <c r="JQ18" i="5"/>
  <c r="JU12" i="5"/>
  <c r="JS12" i="5"/>
  <c r="JQ12" i="5"/>
  <c r="JR12" i="5"/>
  <c r="JT12" i="5"/>
  <c r="KN18" i="5"/>
  <c r="KL18" i="5"/>
  <c r="KO18" i="5"/>
  <c r="KK18" i="5"/>
  <c r="KM18" i="5"/>
  <c r="KO12" i="5"/>
  <c r="KM12" i="5"/>
  <c r="KK12" i="5"/>
  <c r="KN12" i="5"/>
  <c r="KL12" i="5"/>
  <c r="MD16" i="5"/>
  <c r="LJ16" i="5"/>
  <c r="KO16" i="5"/>
  <c r="JU16" i="5"/>
  <c r="JA16" i="5"/>
  <c r="MN16" i="5"/>
  <c r="KZ16" i="5"/>
  <c r="JK16" i="5"/>
  <c r="HV16" i="5"/>
  <c r="HB16" i="5"/>
  <c r="GG16" i="5"/>
  <c r="FM16" i="5"/>
  <c r="ER16" i="5"/>
  <c r="DX16" i="5"/>
  <c r="DD16" i="5"/>
  <c r="CI16" i="5"/>
  <c r="BM16" i="5"/>
  <c r="MD10" i="5"/>
  <c r="LJ10" i="5"/>
  <c r="KO10" i="5"/>
  <c r="JU10" i="5"/>
  <c r="JA10" i="5"/>
  <c r="IF10" i="5"/>
  <c r="LT16" i="5"/>
  <c r="IP16" i="5"/>
  <c r="IF16" i="5"/>
  <c r="GQ16" i="5"/>
  <c r="FC16" i="5"/>
  <c r="DN16" i="5"/>
  <c r="BX16" i="5"/>
  <c r="LT10" i="5"/>
  <c r="KE10" i="5"/>
  <c r="IP10" i="5"/>
  <c r="HL10" i="5"/>
  <c r="GQ10" i="5"/>
  <c r="FW10" i="5"/>
  <c r="FC10" i="5"/>
  <c r="EH10" i="5"/>
  <c r="KE16" i="5"/>
  <c r="HL16" i="5"/>
  <c r="FW16" i="5"/>
  <c r="EH16" i="5"/>
  <c r="CS16" i="5"/>
  <c r="BB16" i="5"/>
  <c r="MN10" i="5"/>
  <c r="KZ10" i="5"/>
  <c r="JK10" i="5"/>
  <c r="HV10" i="5"/>
  <c r="HB10" i="5"/>
  <c r="GG10" i="5"/>
  <c r="FM10" i="5"/>
  <c r="ER10" i="5"/>
  <c r="DX10" i="5"/>
  <c r="DD10" i="5"/>
  <c r="CI10" i="5"/>
  <c r="BM10" i="5"/>
  <c r="MK16" i="5"/>
  <c r="LQ16" i="5"/>
  <c r="KW16" i="5"/>
  <c r="KB16" i="5"/>
  <c r="JH16" i="5"/>
  <c r="MA16" i="5"/>
  <c r="KL16" i="5"/>
  <c r="IX16" i="5"/>
  <c r="IC16" i="5"/>
  <c r="HI16" i="5"/>
  <c r="GN16" i="5"/>
  <c r="FT16" i="5"/>
  <c r="EZ16" i="5"/>
  <c r="EE16" i="5"/>
  <c r="DK16" i="5"/>
  <c r="CP16" i="5"/>
  <c r="BU16" i="5"/>
  <c r="AY16" i="5"/>
  <c r="MK10" i="5"/>
  <c r="LQ10" i="5"/>
  <c r="KW10" i="5"/>
  <c r="KB10" i="5"/>
  <c r="JH10" i="5"/>
  <c r="IM10" i="5"/>
  <c r="LG16" i="5"/>
  <c r="HS16" i="5"/>
  <c r="GD16" i="5"/>
  <c r="EO16" i="5"/>
  <c r="DA16" i="5"/>
  <c r="BJ16" i="5"/>
  <c r="LG10" i="5"/>
  <c r="JR10" i="5"/>
  <c r="HS10" i="5"/>
  <c r="GY10" i="5"/>
  <c r="GD10" i="5"/>
  <c r="FJ10" i="5"/>
  <c r="EO10" i="5"/>
  <c r="JR16" i="5"/>
  <c r="IM16" i="5"/>
  <c r="GY16" i="5"/>
  <c r="FJ16" i="5"/>
  <c r="DU16" i="5"/>
  <c r="CF16" i="5"/>
  <c r="MA10" i="5"/>
  <c r="KL10" i="5"/>
  <c r="IX10" i="5"/>
  <c r="IC10" i="5"/>
  <c r="HI10" i="5"/>
  <c r="GN10" i="5"/>
  <c r="FT10" i="5"/>
  <c r="EZ10" i="5"/>
  <c r="EE10" i="5"/>
  <c r="DK10" i="5"/>
  <c r="CP10" i="5"/>
  <c r="BU10" i="5"/>
  <c r="AY10" i="5"/>
  <c r="BB10" i="5"/>
  <c r="BL10" i="5"/>
  <c r="CF10" i="5"/>
  <c r="CS10" i="5"/>
  <c r="DC10" i="5"/>
  <c r="DU10" i="5"/>
  <c r="HB18" i="5"/>
  <c r="GZ18" i="5"/>
  <c r="GX18" i="5"/>
  <c r="GY18" i="5"/>
  <c r="HA18" i="5"/>
  <c r="HA12" i="5"/>
  <c r="GY12" i="5"/>
  <c r="HK18" i="5"/>
  <c r="HI18" i="5"/>
  <c r="HL18" i="5"/>
  <c r="HH18" i="5"/>
  <c r="HJ18" i="5"/>
  <c r="HL12" i="5"/>
  <c r="HJ12" i="5"/>
  <c r="HH12" i="5"/>
  <c r="HV18" i="5"/>
  <c r="HT18" i="5"/>
  <c r="HR18" i="5"/>
  <c r="HU18" i="5"/>
  <c r="HS18" i="5"/>
  <c r="HU12" i="5"/>
  <c r="HS12" i="5"/>
  <c r="IE18" i="5"/>
  <c r="IC18" i="5"/>
  <c r="ID18" i="5"/>
  <c r="IF18" i="5"/>
  <c r="IB18" i="5"/>
  <c r="IF12" i="5"/>
  <c r="ID12" i="5"/>
  <c r="IB12" i="5"/>
  <c r="IP18" i="5"/>
  <c r="IN18" i="5"/>
  <c r="IL18" i="5"/>
  <c r="IM18" i="5"/>
  <c r="IO18" i="5"/>
  <c r="IO12" i="5"/>
  <c r="IM12" i="5"/>
  <c r="KZ18" i="5"/>
  <c r="KX18" i="5"/>
  <c r="KV18" i="5"/>
  <c r="KY18" i="5"/>
  <c r="KW18" i="5"/>
  <c r="KY12" i="5"/>
  <c r="KW12" i="5"/>
  <c r="LI18" i="5"/>
  <c r="LG18" i="5"/>
  <c r="LH18" i="5"/>
  <c r="LJ18" i="5"/>
  <c r="LF18" i="5"/>
  <c r="LJ12" i="5"/>
  <c r="LH12" i="5"/>
  <c r="LF12" i="5"/>
  <c r="LT18" i="5"/>
  <c r="LR18" i="5"/>
  <c r="LP18" i="5"/>
  <c r="LQ18" i="5"/>
  <c r="LS18" i="5"/>
  <c r="LS12" i="5"/>
  <c r="LQ12" i="5"/>
  <c r="MC18" i="5"/>
  <c r="MA18" i="5"/>
  <c r="MD18" i="5"/>
  <c r="LZ18" i="5"/>
  <c r="MB18" i="5"/>
  <c r="MD12" i="5"/>
  <c r="MB12" i="5"/>
  <c r="LZ12" i="5"/>
  <c r="MN18" i="5"/>
  <c r="ML18" i="5"/>
  <c r="MJ18" i="5"/>
  <c r="MM18" i="5"/>
  <c r="MK18" i="5"/>
  <c r="MM12" i="5"/>
  <c r="MK12" i="5"/>
  <c r="B10" i="5"/>
  <c r="D10" i="5"/>
  <c r="GZ12" i="5"/>
  <c r="HI12" i="5"/>
  <c r="HR12" i="5"/>
  <c r="HV12" i="5"/>
  <c r="IE12" i="5"/>
  <c r="IN12" i="5"/>
  <c r="KV12" i="5"/>
  <c r="KZ12" i="5"/>
  <c r="LI12" i="5"/>
  <c r="LR12" i="5"/>
  <c r="MA12" i="5"/>
  <c r="MJ12" i="5"/>
  <c r="MN12" i="5"/>
  <c r="GO12" i="5" l="1"/>
  <c r="GO18" i="5"/>
  <c r="FA12" i="5"/>
  <c r="FA18" i="5"/>
  <c r="FI12" i="5"/>
  <c r="FL18" i="5"/>
  <c r="FM18" i="5"/>
  <c r="GN12" i="5"/>
  <c r="GM18" i="5"/>
  <c r="EZ12" i="5"/>
  <c r="EY18" i="5"/>
  <c r="FJ12" i="5"/>
  <c r="DA10" i="5"/>
  <c r="H11" i="4"/>
  <c r="MB16" i="5"/>
  <c r="LH16" i="5"/>
  <c r="KM16" i="5"/>
  <c r="JS16" i="5"/>
  <c r="IY16" i="5"/>
  <c r="LR16" i="5"/>
  <c r="KC16" i="5"/>
  <c r="IN16" i="5"/>
  <c r="HT16" i="5"/>
  <c r="GZ16" i="5"/>
  <c r="GE16" i="5"/>
  <c r="FK16" i="5"/>
  <c r="EP16" i="5"/>
  <c r="DV16" i="5"/>
  <c r="DB16" i="5"/>
  <c r="CG16" i="5"/>
  <c r="BK16" i="5"/>
  <c r="MB10" i="5"/>
  <c r="LH10" i="5"/>
  <c r="KM10" i="5"/>
  <c r="JS10" i="5"/>
  <c r="IY10" i="5"/>
  <c r="ML16" i="5"/>
  <c r="JI16" i="5"/>
  <c r="HJ16" i="5"/>
  <c r="FU16" i="5"/>
  <c r="EF16" i="5"/>
  <c r="CQ16" i="5"/>
  <c r="AZ16" i="5"/>
  <c r="ML10" i="5"/>
  <c r="KX10" i="5"/>
  <c r="JI10" i="5"/>
  <c r="ID10" i="5"/>
  <c r="HJ10" i="5"/>
  <c r="GO10" i="5"/>
  <c r="FU10" i="5"/>
  <c r="FA10" i="5"/>
  <c r="EF10" i="5"/>
  <c r="KX16" i="5"/>
  <c r="ID16" i="5"/>
  <c r="GO16" i="5"/>
  <c r="FA16" i="5"/>
  <c r="DL16" i="5"/>
  <c r="BV16" i="5"/>
  <c r="LR10" i="5"/>
  <c r="KC10" i="5"/>
  <c r="IN10" i="5"/>
  <c r="HT10" i="5"/>
  <c r="GZ10" i="5"/>
  <c r="GE10" i="5"/>
  <c r="FK10" i="5"/>
  <c r="EP10" i="5"/>
  <c r="DV10" i="5"/>
  <c r="DB10" i="5"/>
  <c r="CG10" i="5"/>
  <c r="BK10" i="5"/>
  <c r="DL10" i="5"/>
  <c r="BV10" i="5"/>
  <c r="J11" i="4"/>
  <c r="CQ10" i="5"/>
  <c r="AZ10" i="5"/>
  <c r="LZ16" i="5"/>
  <c r="LF16" i="5"/>
  <c r="KK16" i="5"/>
  <c r="JQ16" i="5"/>
  <c r="IW16" i="5"/>
  <c r="MJ16" i="5"/>
  <c r="KV16" i="5"/>
  <c r="JG16" i="5"/>
  <c r="IL16" i="5"/>
  <c r="HR16" i="5"/>
  <c r="GX16" i="5"/>
  <c r="GC16" i="5"/>
  <c r="FI16" i="5"/>
  <c r="EN16" i="5"/>
  <c r="DT16" i="5"/>
  <c r="CZ16" i="5"/>
  <c r="CE16" i="5"/>
  <c r="BI16" i="5"/>
  <c r="LZ10" i="5"/>
  <c r="LF10" i="5"/>
  <c r="KK10" i="5"/>
  <c r="JQ10" i="5"/>
  <c r="IW10" i="5"/>
  <c r="KA16" i="5"/>
  <c r="IB16" i="5"/>
  <c r="GM16" i="5"/>
  <c r="EY16" i="5"/>
  <c r="DJ16" i="5"/>
  <c r="BT16" i="5"/>
  <c r="LP10" i="5"/>
  <c r="KA10" i="5"/>
  <c r="IL10" i="5"/>
  <c r="IB10" i="5"/>
  <c r="HH10" i="5"/>
  <c r="GM10" i="5"/>
  <c r="FS10" i="5"/>
  <c r="EY10" i="5"/>
  <c r="ED10" i="5"/>
  <c r="LP16" i="5"/>
  <c r="HH16" i="5"/>
  <c r="FS16" i="5"/>
  <c r="ED16" i="5"/>
  <c r="CO16" i="5"/>
  <c r="AX16" i="5"/>
  <c r="MJ10" i="5"/>
  <c r="KV10" i="5"/>
  <c r="JG10" i="5"/>
  <c r="HR10" i="5"/>
  <c r="GX10" i="5"/>
  <c r="GC10" i="5"/>
  <c r="FI10" i="5"/>
  <c r="EN10" i="5"/>
  <c r="DT10" i="5"/>
  <c r="CZ10" i="5"/>
  <c r="CE10" i="5"/>
  <c r="BI10" i="5"/>
  <c r="CO10" i="5"/>
  <c r="AX10" i="5"/>
  <c r="DJ10" i="5"/>
  <c r="BT10" i="5"/>
  <c r="F11" i="4"/>
</calcChain>
</file>

<file path=xl/sharedStrings.xml><?xml version="1.0" encoding="utf-8"?>
<sst xmlns="http://schemas.openxmlformats.org/spreadsheetml/2006/main" count="837" uniqueCount="176">
  <si>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</si>
  <si>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</si>
  <si>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</si>
  <si>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</si>
  <si>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</si>
  <si>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</si>
  <si>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</si>
  <si>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</si>
  <si>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H27年度未処分利益剰余金額　400,325千円
・減債積立金　6,268千円
・建設改良積立金　114,087千円
・資本金組入　274,970千円
・一般会計への繰出し
　　目的：地域振興積立金　5,000千円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</si>
  <si>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</si>
  <si>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</si>
  <si>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</si>
  <si>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</si>
  <si>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</si>
  <si>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</si>
  <si>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</si>
  <si>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</si>
  <si>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</si>
  <si>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</si>
  <si>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</si>
  <si>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</si>
  <si>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</si>
  <si>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</si>
  <si>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</si>
  <si>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</si>
  <si>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</si>
  <si>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</si>
  <si>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</si>
  <si>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</si>
  <si>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</si>
  <si>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</si>
  <si>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</si>
  <si>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</si>
  <si>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</si>
  <si>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</si>
  <si>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</si>
  <si>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</si>
  <si>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</si>
  <si>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</si>
  <si>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</si>
  <si>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</si>
  <si>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</si>
  <si>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</si>
  <si>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</si>
  <si>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</si>
  <si>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</si>
  <si>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</si>
  <si>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</si>
  <si>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</si>
  <si>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</si>
  <si>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</si>
  <si>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</si>
  <si>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</si>
  <si>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</si>
  <si>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</si>
  <si>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</si>
  <si>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</si>
  <si>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</si>
  <si>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</si>
  <si>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</si>
  <si>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</si>
  <si>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</si>
  <si>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</si>
  <si>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</si>
  <si>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</si>
  <si>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</si>
  <si>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</si>
  <si>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</si>
  <si>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</si>
  <si>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</si>
  <si>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</si>
  <si>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</si>
  <si>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</si>
  <si>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</si>
  <si>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</si>
  <si>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</si>
  <si>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</si>
  <si>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</si>
  <si>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</si>
  <si>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</si>
  <si>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</si>
  <si>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</si>
  <si>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</si>
  <si>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</si>
  <si>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</si>
  <si>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</si>
  <si>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</si>
  <si>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</si>
  <si>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</si>
  <si>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</si>
  <si>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</si>
  <si>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</si>
  <si>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</si>
  <si>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</si>
  <si>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</si>
  <si>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</si>
  <si>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</si>
  <si>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</si>
  <si>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</si>
  <si>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</si>
  <si>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</si>
  <si>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</si>
  <si>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</si>
  <si>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</si>
  <si>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</si>
  <si>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</si>
  <si>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</si>
  <si>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</si>
  <si>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</si>
  <si>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</si>
  <si>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</si>
  <si>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</si>
  <si>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</si>
  <si>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</si>
  <si>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</si>
  <si>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090000</t>
  </si>
  <si>
    <t>46</t>
  </si>
  <si>
    <t>04</t>
  </si>
  <si>
    <t>0</t>
  </si>
  <si>
    <t>000</t>
  </si>
  <si>
    <t>栃木県</t>
  </si>
  <si>
    <t>法適用</t>
  </si>
  <si>
    <t>電気事業</t>
  </si>
  <si>
    <t>-</t>
  </si>
  <si>
    <t>平成32年3月31日　板室発電所ほか</t>
  </si>
  <si>
    <t>平成40年７月31日　小網発電所</t>
  </si>
  <si>
    <t>無</t>
  </si>
  <si>
    <t>東京電力株式会社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</si>
  <si>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</si>
  <si>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</si>
  <si>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</si>
  <si>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</si>
  <si>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</si>
  <si>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</si>
  <si>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</si>
  <si>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</si>
  <si>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</si>
  <si>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</si>
  <si>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</si>
  <si>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</si>
  <si>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</si>
  <si>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</si>
  <si>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</si>
  <si>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</si>
  <si>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</si>
  <si>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</si>
  <si>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</si>
  <si>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</si>
  <si>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</si>
  <si>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</si>
  <si>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</si>
  <si>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</si>
  <si>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</si>
  <si>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</si>
  <si>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</si>
  <si>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</si>
  <si>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</si>
  <si>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</si>
  <si>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</si>
  <si>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</si>
  <si>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</si>
  <si>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</si>
  <si>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</si>
  <si>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</si>
  <si>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</si>
  <si>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</si>
  <si>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</si>
  <si>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</si>
  <si>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</si>
  <si>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</si>
  <si>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</si>
  <si>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</si>
  <si>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</si>
  <si>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1) 設備利用率及び修繕費比率
　設備利用率については、降水量等の影響により変動はあるものの、全国平均以上の値を保ち、概ね堅調に推移しており、修繕費比率についても、改修計画に基づき着実に改修を実施し、過去４年においては全国平均を下回る値で推移している。
2) 企業債残高対料金収入及び有形固定資産減価償却率
　有形固定資産減価償却率は増加傾向にあり、H27においては６割を超えているが、企業債残高対料金収入は、予定通りの企業債の償還により、比率は低下傾向にある。
　老朽化施設について、機器の状況を的確に把握し、経済性や機能性を考慮しながら改修等を行っているところである。
　以上のことから、堅実な事業運営を行っているが、電力をより安定的に供給していくためには、今後も施設の適切な維持管理を行う必要がある。
</t>
    <phoneticPr fontId="3"/>
  </si>
  <si>
    <t xml:space="preserve">
1) 経常収支比率
　目標値は達成しており、その収入のうち料金収入以外は５％未満であることから、安定した運営を行えている。
2) 流動比率
　H23からH24にかけては未払金が増加（約＋69.6％）、H25からH26にかけては会計制度の変更により企業債が資本から負債に移行し、流動負債が増加したことにより、比率は低下した。しかし、流動資産は安定的に推移しており、目標値は達成している。
3) 供給原価
　料金の契約単価には大きな変動はないが、H25・H27では渇水の影響により発電量が少なく、供給原価が高くなった。しかし、平均値に近い値は維持している。
4) EBITDA
　安定的に推移してきたが、H27においては、渇水の影響で純利益が減少し、それによりEBITDAの値も減少となった。
以上のことから、経常収支比率、営業収支比率において、全国平均をやや下回るものの、累積欠損金もなく、安定した経営を維持していると言える。
</t>
    <rPh sb="12" eb="15">
      <t>モクヒョウチ</t>
    </rPh>
    <rPh sb="16" eb="18">
      <t>タッセイ</t>
    </rPh>
    <rPh sb="25" eb="27">
      <t>シュウニュウ</t>
    </rPh>
    <rPh sb="30" eb="32">
      <t>リョウキン</t>
    </rPh>
    <rPh sb="32" eb="34">
      <t>シュウニュウ</t>
    </rPh>
    <rPh sb="34" eb="36">
      <t>イガイ</t>
    </rPh>
    <rPh sb="39" eb="41">
      <t>ミマン</t>
    </rPh>
    <rPh sb="53" eb="55">
      <t>ウンエイ</t>
    </rPh>
    <rPh sb="56" eb="57">
      <t>オコナ</t>
    </rPh>
    <phoneticPr fontId="3"/>
  </si>
  <si>
    <t xml:space="preserve">　経営の健全性・効率性については安定的に推移しており、経営状況はおおむね良好といえるが、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また、今後、固定価格買取制度を活用し、新たな水力発電所の建設を前述の経営戦略に基づき計画的に推進するとともに、既設発電所については、発電能力の向上に取り組んでいく必要がある。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</si>
</sst>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108.4</c:v>
                </c:pt>
                <c:pt idx="1">
                  <c:v>109.7</c:v>
                </c:pt>
                <c:pt idx="2">
                  <c:v>109.7</c:v>
                </c:pt>
                <c:pt idx="3">
                  <c:v>113.5</c:v>
                </c:pt>
                <c:pt idx="4">
                  <c:v>107.5</c:v>
                </c:pt>
              </c:numCache>
            </c:numRef>
          </c:val>
        </c:ser>
        <c:dLbls>
          <c:showLegendKey val="0"/>
          <c:showVal val="0"/>
          <c:showCatName val="0"/>
          <c:showSerName val="0"/>
          <c:showPercent val="0"/>
          <c:showBubbleSize val="0"/>
        </c:dLbls>
        <c:gapWidth val="180"/>
        <c:overlap val="-90"/>
        <c:axId val="98903168"/>
        <c:axId val="9890470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8903168"/>
        <c:axId val="98904704"/>
      </c:lineChart>
      <c:catAx>
        <c:axId val="98903168"/>
        <c:scaling>
          <c:orientation val="minMax"/>
        </c:scaling>
        <c:delete val="0"/>
        <c:axPos val="b"/>
        <c:numFmt formatCode="ge" sourceLinked="1"/>
        <c:majorTickMark val="none"/>
        <c:minorTickMark val="none"/>
        <c:tickLblPos val="none"/>
        <c:crossAx val="98904704"/>
        <c:crosses val="autoZero"/>
        <c:auto val="0"/>
        <c:lblAlgn val="ctr"/>
        <c:lblOffset val="100"/>
        <c:noMultiLvlLbl val="1"/>
      </c:catAx>
      <c:valAx>
        <c:axId val="9890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903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120.3</c:v>
                </c:pt>
                <c:pt idx="1">
                  <c:v>120.3</c:v>
                </c:pt>
                <c:pt idx="2">
                  <c:v>118.2</c:v>
                </c:pt>
                <c:pt idx="3">
                  <c:v>118.5</c:v>
                </c:pt>
                <c:pt idx="4">
                  <c:v>110.6</c:v>
                </c:pt>
              </c:numCache>
            </c:numRef>
          </c:val>
        </c:ser>
        <c:dLbls>
          <c:showLegendKey val="0"/>
          <c:showVal val="0"/>
          <c:showCatName val="0"/>
          <c:showSerName val="0"/>
          <c:showPercent val="0"/>
          <c:showBubbleSize val="0"/>
        </c:dLbls>
        <c:gapWidth val="180"/>
        <c:overlap val="-90"/>
        <c:axId val="99157120"/>
        <c:axId val="9915865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9157120"/>
        <c:axId val="99158656"/>
      </c:lineChart>
      <c:catAx>
        <c:axId val="99157120"/>
        <c:scaling>
          <c:orientation val="minMax"/>
        </c:scaling>
        <c:delete val="0"/>
        <c:axPos val="b"/>
        <c:numFmt formatCode="ge" sourceLinked="1"/>
        <c:majorTickMark val="none"/>
        <c:minorTickMark val="none"/>
        <c:tickLblPos val="none"/>
        <c:crossAx val="99158656"/>
        <c:crosses val="autoZero"/>
        <c:auto val="0"/>
        <c:lblAlgn val="ctr"/>
        <c:lblOffset val="100"/>
        <c:noMultiLvlLbl val="1"/>
      </c:catAx>
      <c:valAx>
        <c:axId val="9915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15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1812.3</c:v>
                </c:pt>
                <c:pt idx="1">
                  <c:v>1046.8</c:v>
                </c:pt>
                <c:pt idx="2">
                  <c:v>1454.8</c:v>
                </c:pt>
                <c:pt idx="3">
                  <c:v>478.7</c:v>
                </c:pt>
                <c:pt idx="4">
                  <c:v>756.4</c:v>
                </c:pt>
              </c:numCache>
            </c:numRef>
          </c:val>
        </c:ser>
        <c:dLbls>
          <c:showLegendKey val="0"/>
          <c:showVal val="0"/>
          <c:showCatName val="0"/>
          <c:showSerName val="0"/>
          <c:showPercent val="0"/>
          <c:showBubbleSize val="0"/>
        </c:dLbls>
        <c:gapWidth val="180"/>
        <c:overlap val="-90"/>
        <c:axId val="99210368"/>
        <c:axId val="9921190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9210368"/>
        <c:axId val="99211904"/>
      </c:lineChart>
      <c:catAx>
        <c:axId val="99210368"/>
        <c:scaling>
          <c:orientation val="minMax"/>
        </c:scaling>
        <c:delete val="0"/>
        <c:axPos val="b"/>
        <c:numFmt formatCode="ge" sourceLinked="1"/>
        <c:majorTickMark val="none"/>
        <c:minorTickMark val="none"/>
        <c:tickLblPos val="none"/>
        <c:crossAx val="99211904"/>
        <c:crosses val="autoZero"/>
        <c:auto val="0"/>
        <c:lblAlgn val="ctr"/>
        <c:lblOffset val="100"/>
        <c:noMultiLvlLbl val="1"/>
      </c:catAx>
      <c:valAx>
        <c:axId val="9921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21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7754</c:v>
                </c:pt>
                <c:pt idx="1">
                  <c:v>7533.1</c:v>
                </c:pt>
                <c:pt idx="2">
                  <c:v>7941.2</c:v>
                </c:pt>
                <c:pt idx="3">
                  <c:v>6200.2</c:v>
                </c:pt>
                <c:pt idx="4">
                  <c:v>8285.6</c:v>
                </c:pt>
              </c:numCache>
            </c:numRef>
          </c:val>
        </c:ser>
        <c:dLbls>
          <c:showLegendKey val="0"/>
          <c:showVal val="0"/>
          <c:showCatName val="0"/>
          <c:showSerName val="0"/>
          <c:showPercent val="0"/>
          <c:showBubbleSize val="0"/>
        </c:dLbls>
        <c:gapWidth val="180"/>
        <c:overlap val="-90"/>
        <c:axId val="108145664"/>
        <c:axId val="10816012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108145664"/>
        <c:axId val="108160128"/>
      </c:lineChart>
      <c:catAx>
        <c:axId val="108145664"/>
        <c:scaling>
          <c:orientation val="minMax"/>
        </c:scaling>
        <c:delete val="0"/>
        <c:axPos val="b"/>
        <c:numFmt formatCode="ge" sourceLinked="1"/>
        <c:majorTickMark val="none"/>
        <c:minorTickMark val="none"/>
        <c:tickLblPos val="none"/>
        <c:crossAx val="108160128"/>
        <c:crosses val="autoZero"/>
        <c:auto val="0"/>
        <c:lblAlgn val="ctr"/>
        <c:lblOffset val="100"/>
        <c:noMultiLvlLbl val="1"/>
      </c:catAx>
      <c:valAx>
        <c:axId val="10816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4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786499</c:v>
                </c:pt>
                <c:pt idx="1">
                  <c:v>743670</c:v>
                </c:pt>
                <c:pt idx="2">
                  <c:v>743117</c:v>
                </c:pt>
                <c:pt idx="3">
                  <c:v>850444</c:v>
                </c:pt>
                <c:pt idx="4">
                  <c:v>655293</c:v>
                </c:pt>
              </c:numCache>
            </c:numRef>
          </c:val>
        </c:ser>
        <c:dLbls>
          <c:showLegendKey val="0"/>
          <c:showVal val="0"/>
          <c:showCatName val="0"/>
          <c:showSerName val="0"/>
          <c:showPercent val="0"/>
          <c:showBubbleSize val="0"/>
        </c:dLbls>
        <c:gapWidth val="180"/>
        <c:overlap val="-90"/>
        <c:axId val="108197760"/>
        <c:axId val="10821222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108197760"/>
        <c:axId val="108212224"/>
      </c:lineChart>
      <c:catAx>
        <c:axId val="108197760"/>
        <c:scaling>
          <c:orientation val="minMax"/>
        </c:scaling>
        <c:delete val="0"/>
        <c:axPos val="b"/>
        <c:numFmt formatCode="ge" sourceLinked="1"/>
        <c:majorTickMark val="none"/>
        <c:minorTickMark val="none"/>
        <c:tickLblPos val="none"/>
        <c:crossAx val="108212224"/>
        <c:crosses val="autoZero"/>
        <c:auto val="0"/>
        <c:lblAlgn val="ctr"/>
        <c:lblOffset val="100"/>
        <c:noMultiLvlLbl val="1"/>
      </c:catAx>
      <c:valAx>
        <c:axId val="1082122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19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45.5</c:v>
                </c:pt>
                <c:pt idx="1">
                  <c:v>43.3</c:v>
                </c:pt>
                <c:pt idx="2">
                  <c:v>41.5</c:v>
                </c:pt>
                <c:pt idx="3">
                  <c:v>52.7</c:v>
                </c:pt>
                <c:pt idx="4">
                  <c:v>39.4</c:v>
                </c:pt>
              </c:numCache>
            </c:numRef>
          </c:val>
        </c:ser>
        <c:dLbls>
          <c:showLegendKey val="0"/>
          <c:showVal val="0"/>
          <c:showCatName val="0"/>
          <c:showSerName val="0"/>
          <c:showPercent val="0"/>
          <c:showBubbleSize val="0"/>
        </c:dLbls>
        <c:gapWidth val="180"/>
        <c:overlap val="-90"/>
        <c:axId val="108259200"/>
        <c:axId val="10826956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108259200"/>
        <c:axId val="108269568"/>
      </c:lineChart>
      <c:catAx>
        <c:axId val="108259200"/>
        <c:scaling>
          <c:orientation val="minMax"/>
        </c:scaling>
        <c:delete val="0"/>
        <c:axPos val="b"/>
        <c:numFmt formatCode="ge" sourceLinked="1"/>
        <c:majorTickMark val="none"/>
        <c:minorTickMark val="none"/>
        <c:tickLblPos val="none"/>
        <c:crossAx val="108269568"/>
        <c:crosses val="autoZero"/>
        <c:auto val="0"/>
        <c:lblAlgn val="ctr"/>
        <c:lblOffset val="100"/>
        <c:noMultiLvlLbl val="1"/>
      </c:catAx>
      <c:valAx>
        <c:axId val="10826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5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23.3</c:v>
                </c:pt>
                <c:pt idx="1">
                  <c:v>11.1</c:v>
                </c:pt>
                <c:pt idx="2">
                  <c:v>17.7</c:v>
                </c:pt>
                <c:pt idx="3">
                  <c:v>14.5</c:v>
                </c:pt>
                <c:pt idx="4">
                  <c:v>13.3</c:v>
                </c:pt>
              </c:numCache>
            </c:numRef>
          </c:val>
        </c:ser>
        <c:dLbls>
          <c:showLegendKey val="0"/>
          <c:showVal val="0"/>
          <c:showCatName val="0"/>
          <c:showSerName val="0"/>
          <c:showPercent val="0"/>
          <c:showBubbleSize val="0"/>
        </c:dLbls>
        <c:gapWidth val="180"/>
        <c:overlap val="-90"/>
        <c:axId val="108298240"/>
        <c:axId val="10830016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108298240"/>
        <c:axId val="108300160"/>
      </c:lineChart>
      <c:catAx>
        <c:axId val="108298240"/>
        <c:scaling>
          <c:orientation val="minMax"/>
        </c:scaling>
        <c:delete val="0"/>
        <c:axPos val="b"/>
        <c:numFmt formatCode="ge" sourceLinked="1"/>
        <c:majorTickMark val="none"/>
        <c:minorTickMark val="none"/>
        <c:tickLblPos val="none"/>
        <c:crossAx val="108300160"/>
        <c:crosses val="autoZero"/>
        <c:auto val="0"/>
        <c:lblAlgn val="ctr"/>
        <c:lblOffset val="100"/>
        <c:noMultiLvlLbl val="1"/>
      </c:catAx>
      <c:valAx>
        <c:axId val="10830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9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161.30000000000001</c:v>
                </c:pt>
                <c:pt idx="1">
                  <c:v>143.19999999999999</c:v>
                </c:pt>
                <c:pt idx="2">
                  <c:v>111.4</c:v>
                </c:pt>
                <c:pt idx="3">
                  <c:v>84.3</c:v>
                </c:pt>
                <c:pt idx="4">
                  <c:v>73.7</c:v>
                </c:pt>
              </c:numCache>
            </c:numRef>
          </c:val>
        </c:ser>
        <c:dLbls>
          <c:showLegendKey val="0"/>
          <c:showVal val="0"/>
          <c:showCatName val="0"/>
          <c:showSerName val="0"/>
          <c:showPercent val="0"/>
          <c:showBubbleSize val="0"/>
        </c:dLbls>
        <c:gapWidth val="180"/>
        <c:overlap val="-90"/>
        <c:axId val="108663552"/>
        <c:axId val="10866547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108663552"/>
        <c:axId val="108665472"/>
      </c:lineChart>
      <c:catAx>
        <c:axId val="108663552"/>
        <c:scaling>
          <c:orientation val="minMax"/>
        </c:scaling>
        <c:delete val="0"/>
        <c:axPos val="b"/>
        <c:numFmt formatCode="ge" sourceLinked="1"/>
        <c:majorTickMark val="none"/>
        <c:minorTickMark val="none"/>
        <c:tickLblPos val="none"/>
        <c:crossAx val="108665472"/>
        <c:crosses val="autoZero"/>
        <c:auto val="0"/>
        <c:lblAlgn val="ctr"/>
        <c:lblOffset val="100"/>
        <c:noMultiLvlLbl val="1"/>
      </c:catAx>
      <c:valAx>
        <c:axId val="10866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6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58.1</c:v>
                </c:pt>
                <c:pt idx="1">
                  <c:v>56.6</c:v>
                </c:pt>
                <c:pt idx="2">
                  <c:v>57.6</c:v>
                </c:pt>
                <c:pt idx="3">
                  <c:v>61.3</c:v>
                </c:pt>
                <c:pt idx="4">
                  <c:v>62.5</c:v>
                </c:pt>
              </c:numCache>
            </c:numRef>
          </c:val>
        </c:ser>
        <c:dLbls>
          <c:showLegendKey val="0"/>
          <c:showVal val="0"/>
          <c:showCatName val="0"/>
          <c:showSerName val="0"/>
          <c:showPercent val="0"/>
          <c:showBubbleSize val="0"/>
        </c:dLbls>
        <c:gapWidth val="180"/>
        <c:overlap val="-90"/>
        <c:axId val="108677760"/>
        <c:axId val="10870451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108677760"/>
        <c:axId val="108704512"/>
      </c:lineChart>
      <c:catAx>
        <c:axId val="108677760"/>
        <c:scaling>
          <c:orientation val="minMax"/>
        </c:scaling>
        <c:delete val="0"/>
        <c:axPos val="b"/>
        <c:numFmt formatCode="ge" sourceLinked="1"/>
        <c:majorTickMark val="none"/>
        <c:minorTickMark val="none"/>
        <c:tickLblPos val="none"/>
        <c:crossAx val="108704512"/>
        <c:crosses val="autoZero"/>
        <c:auto val="0"/>
        <c:lblAlgn val="ctr"/>
        <c:lblOffset val="100"/>
        <c:noMultiLvlLbl val="1"/>
      </c:catAx>
      <c:valAx>
        <c:axId val="108704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86777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0.1</c:v>
                </c:pt>
                <c:pt idx="2">
                  <c:v>1.4</c:v>
                </c:pt>
                <c:pt idx="3">
                  <c:v>1</c:v>
                </c:pt>
                <c:pt idx="4">
                  <c:v>1.4</c:v>
                </c:pt>
              </c:numCache>
            </c:numRef>
          </c:val>
        </c:ser>
        <c:dLbls>
          <c:showLegendKey val="0"/>
          <c:showVal val="0"/>
          <c:showCatName val="0"/>
          <c:showSerName val="0"/>
          <c:showPercent val="0"/>
          <c:showBubbleSize val="0"/>
        </c:dLbls>
        <c:gapWidth val="180"/>
        <c:overlap val="-90"/>
        <c:axId val="108430464"/>
        <c:axId val="1084323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108430464"/>
        <c:axId val="108432384"/>
      </c:lineChart>
      <c:catAx>
        <c:axId val="108430464"/>
        <c:scaling>
          <c:orientation val="minMax"/>
        </c:scaling>
        <c:delete val="0"/>
        <c:axPos val="b"/>
        <c:numFmt formatCode="ge" sourceLinked="1"/>
        <c:majorTickMark val="none"/>
        <c:minorTickMark val="none"/>
        <c:tickLblPos val="none"/>
        <c:crossAx val="108432384"/>
        <c:crosses val="autoZero"/>
        <c:auto val="0"/>
        <c:lblAlgn val="ctr"/>
        <c:lblOffset val="100"/>
        <c:noMultiLvlLbl val="1"/>
      </c:catAx>
      <c:valAx>
        <c:axId val="10843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43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45.5</c:v>
                </c:pt>
                <c:pt idx="1">
                  <c:v>43.3</c:v>
                </c:pt>
                <c:pt idx="2">
                  <c:v>41.5</c:v>
                </c:pt>
                <c:pt idx="3">
                  <c:v>52.7</c:v>
                </c:pt>
                <c:pt idx="4">
                  <c:v>39.4</c:v>
                </c:pt>
              </c:numCache>
            </c:numRef>
          </c:val>
        </c:ser>
        <c:dLbls>
          <c:showLegendKey val="0"/>
          <c:showVal val="0"/>
          <c:showCatName val="0"/>
          <c:showSerName val="0"/>
          <c:showPercent val="0"/>
          <c:showBubbleSize val="0"/>
        </c:dLbls>
        <c:gapWidth val="180"/>
        <c:overlap val="-90"/>
        <c:axId val="108449152"/>
        <c:axId val="10845542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108449152"/>
        <c:axId val="108455424"/>
      </c:lineChart>
      <c:catAx>
        <c:axId val="108449152"/>
        <c:scaling>
          <c:orientation val="minMax"/>
        </c:scaling>
        <c:delete val="0"/>
        <c:axPos val="b"/>
        <c:numFmt formatCode="ge" sourceLinked="1"/>
        <c:majorTickMark val="none"/>
        <c:minorTickMark val="none"/>
        <c:tickLblPos val="none"/>
        <c:crossAx val="108455424"/>
        <c:crosses val="autoZero"/>
        <c:auto val="0"/>
        <c:lblAlgn val="ctr"/>
        <c:lblOffset val="100"/>
        <c:noMultiLvlLbl val="1"/>
      </c:catAx>
      <c:valAx>
        <c:axId val="10845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44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23.3</c:v>
                </c:pt>
                <c:pt idx="1">
                  <c:v>11.1</c:v>
                </c:pt>
                <c:pt idx="2">
                  <c:v>17.7</c:v>
                </c:pt>
                <c:pt idx="3">
                  <c:v>14.5</c:v>
                </c:pt>
                <c:pt idx="4">
                  <c:v>13.3</c:v>
                </c:pt>
              </c:numCache>
            </c:numRef>
          </c:val>
        </c:ser>
        <c:dLbls>
          <c:showLegendKey val="0"/>
          <c:showVal val="0"/>
          <c:showCatName val="0"/>
          <c:showSerName val="0"/>
          <c:showPercent val="0"/>
          <c:showBubbleSize val="0"/>
        </c:dLbls>
        <c:gapWidth val="180"/>
        <c:overlap val="-90"/>
        <c:axId val="108500864"/>
        <c:axId val="10850304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108500864"/>
        <c:axId val="108503040"/>
      </c:lineChart>
      <c:catAx>
        <c:axId val="108500864"/>
        <c:scaling>
          <c:orientation val="minMax"/>
        </c:scaling>
        <c:delete val="0"/>
        <c:axPos val="b"/>
        <c:numFmt formatCode="ge" sourceLinked="1"/>
        <c:majorTickMark val="none"/>
        <c:minorTickMark val="none"/>
        <c:tickLblPos val="none"/>
        <c:crossAx val="108503040"/>
        <c:crosses val="autoZero"/>
        <c:auto val="0"/>
        <c:lblAlgn val="ctr"/>
        <c:lblOffset val="100"/>
        <c:noMultiLvlLbl val="1"/>
      </c:catAx>
      <c:valAx>
        <c:axId val="10850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50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161.30000000000001</c:v>
                </c:pt>
                <c:pt idx="1">
                  <c:v>143.19999999999999</c:v>
                </c:pt>
                <c:pt idx="2">
                  <c:v>111.4</c:v>
                </c:pt>
                <c:pt idx="3">
                  <c:v>84.3</c:v>
                </c:pt>
                <c:pt idx="4">
                  <c:v>73.7</c:v>
                </c:pt>
              </c:numCache>
            </c:numRef>
          </c:val>
        </c:ser>
        <c:dLbls>
          <c:showLegendKey val="0"/>
          <c:showVal val="0"/>
          <c:showCatName val="0"/>
          <c:showSerName val="0"/>
          <c:showPercent val="0"/>
          <c:showBubbleSize val="0"/>
        </c:dLbls>
        <c:gapWidth val="180"/>
        <c:overlap val="-90"/>
        <c:axId val="108523904"/>
        <c:axId val="10852582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108523904"/>
        <c:axId val="108525824"/>
      </c:lineChart>
      <c:catAx>
        <c:axId val="108523904"/>
        <c:scaling>
          <c:orientation val="minMax"/>
        </c:scaling>
        <c:delete val="0"/>
        <c:axPos val="b"/>
        <c:numFmt formatCode="ge" sourceLinked="1"/>
        <c:majorTickMark val="none"/>
        <c:minorTickMark val="none"/>
        <c:tickLblPos val="none"/>
        <c:crossAx val="108525824"/>
        <c:crosses val="autoZero"/>
        <c:auto val="0"/>
        <c:lblAlgn val="ctr"/>
        <c:lblOffset val="100"/>
        <c:noMultiLvlLbl val="1"/>
      </c:catAx>
      <c:valAx>
        <c:axId val="10852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85239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58.1</c:v>
                </c:pt>
                <c:pt idx="1">
                  <c:v>56.6</c:v>
                </c:pt>
                <c:pt idx="2">
                  <c:v>57.6</c:v>
                </c:pt>
                <c:pt idx="3">
                  <c:v>61.3</c:v>
                </c:pt>
                <c:pt idx="4">
                  <c:v>62.5</c:v>
                </c:pt>
              </c:numCache>
            </c:numRef>
          </c:val>
        </c:ser>
        <c:dLbls>
          <c:showLegendKey val="0"/>
          <c:showVal val="0"/>
          <c:showCatName val="0"/>
          <c:showSerName val="0"/>
          <c:showPercent val="0"/>
          <c:showBubbleSize val="0"/>
        </c:dLbls>
        <c:gapWidth val="180"/>
        <c:overlap val="-90"/>
        <c:axId val="108636800"/>
        <c:axId val="10864307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108636800"/>
        <c:axId val="108643072"/>
      </c:lineChart>
      <c:catAx>
        <c:axId val="108636800"/>
        <c:scaling>
          <c:orientation val="minMax"/>
        </c:scaling>
        <c:delete val="0"/>
        <c:axPos val="b"/>
        <c:numFmt formatCode="ge" sourceLinked="1"/>
        <c:majorTickMark val="none"/>
        <c:minorTickMark val="none"/>
        <c:tickLblPos val="none"/>
        <c:crossAx val="108643072"/>
        <c:crosses val="autoZero"/>
        <c:auto val="0"/>
        <c:lblAlgn val="ctr"/>
        <c:lblOffset val="100"/>
        <c:noMultiLvlLbl val="1"/>
      </c:catAx>
      <c:valAx>
        <c:axId val="10864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3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0.1</c:v>
                </c:pt>
                <c:pt idx="2">
                  <c:v>1.4</c:v>
                </c:pt>
                <c:pt idx="3">
                  <c:v>1</c:v>
                </c:pt>
                <c:pt idx="4">
                  <c:v>1.4</c:v>
                </c:pt>
              </c:numCache>
            </c:numRef>
          </c:val>
        </c:ser>
        <c:dLbls>
          <c:showLegendKey val="0"/>
          <c:showVal val="0"/>
          <c:showCatName val="0"/>
          <c:showSerName val="0"/>
          <c:showPercent val="0"/>
          <c:showBubbleSize val="0"/>
        </c:dLbls>
        <c:gapWidth val="180"/>
        <c:overlap val="-90"/>
        <c:axId val="108729472"/>
        <c:axId val="10873139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108729472"/>
        <c:axId val="108731392"/>
      </c:lineChart>
      <c:catAx>
        <c:axId val="108729472"/>
        <c:scaling>
          <c:orientation val="minMax"/>
        </c:scaling>
        <c:delete val="0"/>
        <c:axPos val="b"/>
        <c:numFmt formatCode="ge" sourceLinked="1"/>
        <c:majorTickMark val="none"/>
        <c:minorTickMark val="none"/>
        <c:tickLblPos val="none"/>
        <c:crossAx val="108731392"/>
        <c:crosses val="autoZero"/>
        <c:auto val="0"/>
        <c:lblAlgn val="ctr"/>
        <c:lblOffset val="100"/>
        <c:noMultiLvlLbl val="1"/>
      </c:catAx>
      <c:valAx>
        <c:axId val="10873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2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8776832"/>
        <c:axId val="10877900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76832"/>
        <c:axId val="108779008"/>
      </c:lineChart>
      <c:catAx>
        <c:axId val="108776832"/>
        <c:scaling>
          <c:orientation val="minMax"/>
        </c:scaling>
        <c:delete val="0"/>
        <c:axPos val="b"/>
        <c:numFmt formatCode="ge" sourceLinked="1"/>
        <c:majorTickMark val="none"/>
        <c:minorTickMark val="none"/>
        <c:tickLblPos val="none"/>
        <c:crossAx val="108779008"/>
        <c:crosses val="autoZero"/>
        <c:auto val="0"/>
        <c:lblAlgn val="ctr"/>
        <c:lblOffset val="100"/>
        <c:noMultiLvlLbl val="1"/>
      </c:catAx>
      <c:valAx>
        <c:axId val="10877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7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8808064"/>
        <c:axId val="10881843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08064"/>
        <c:axId val="108818432"/>
      </c:lineChart>
      <c:catAx>
        <c:axId val="108808064"/>
        <c:scaling>
          <c:orientation val="minMax"/>
        </c:scaling>
        <c:delete val="0"/>
        <c:axPos val="b"/>
        <c:numFmt formatCode="ge" sourceLinked="1"/>
        <c:majorTickMark val="none"/>
        <c:minorTickMark val="none"/>
        <c:tickLblPos val="none"/>
        <c:crossAx val="108818432"/>
        <c:crosses val="autoZero"/>
        <c:auto val="0"/>
        <c:lblAlgn val="ctr"/>
        <c:lblOffset val="100"/>
        <c:noMultiLvlLbl val="1"/>
      </c:catAx>
      <c:valAx>
        <c:axId val="10881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0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8860160"/>
        <c:axId val="10886208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60160"/>
        <c:axId val="108862080"/>
      </c:lineChart>
      <c:catAx>
        <c:axId val="108860160"/>
        <c:scaling>
          <c:orientation val="minMax"/>
        </c:scaling>
        <c:delete val="0"/>
        <c:axPos val="b"/>
        <c:numFmt formatCode="ge" sourceLinked="1"/>
        <c:majorTickMark val="none"/>
        <c:minorTickMark val="none"/>
        <c:tickLblPos val="none"/>
        <c:crossAx val="108862080"/>
        <c:crosses val="autoZero"/>
        <c:auto val="0"/>
        <c:lblAlgn val="ctr"/>
        <c:lblOffset val="100"/>
        <c:noMultiLvlLbl val="1"/>
      </c:catAx>
      <c:valAx>
        <c:axId val="10886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6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8895232"/>
        <c:axId val="10889740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95232"/>
        <c:axId val="108897408"/>
      </c:lineChart>
      <c:catAx>
        <c:axId val="108895232"/>
        <c:scaling>
          <c:orientation val="minMax"/>
        </c:scaling>
        <c:delete val="0"/>
        <c:axPos val="b"/>
        <c:numFmt formatCode="ge" sourceLinked="1"/>
        <c:majorTickMark val="none"/>
        <c:minorTickMark val="none"/>
        <c:tickLblPos val="none"/>
        <c:crossAx val="108897408"/>
        <c:crosses val="autoZero"/>
        <c:auto val="0"/>
        <c:lblAlgn val="ctr"/>
        <c:lblOffset val="100"/>
        <c:noMultiLvlLbl val="1"/>
      </c:catAx>
      <c:valAx>
        <c:axId val="10889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95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037248"/>
        <c:axId val="11004761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37248"/>
        <c:axId val="110047616"/>
      </c:lineChart>
      <c:catAx>
        <c:axId val="110037248"/>
        <c:scaling>
          <c:orientation val="minMax"/>
        </c:scaling>
        <c:delete val="0"/>
        <c:axPos val="b"/>
        <c:numFmt formatCode="ge" sourceLinked="1"/>
        <c:majorTickMark val="none"/>
        <c:minorTickMark val="none"/>
        <c:tickLblPos val="none"/>
        <c:crossAx val="110047616"/>
        <c:crosses val="autoZero"/>
        <c:auto val="0"/>
        <c:lblAlgn val="ctr"/>
        <c:lblOffset val="100"/>
        <c:noMultiLvlLbl val="1"/>
      </c:catAx>
      <c:valAx>
        <c:axId val="11004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03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088960"/>
        <c:axId val="11009088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88960"/>
        <c:axId val="110090880"/>
      </c:lineChart>
      <c:catAx>
        <c:axId val="110088960"/>
        <c:scaling>
          <c:orientation val="minMax"/>
        </c:scaling>
        <c:delete val="0"/>
        <c:axPos val="b"/>
        <c:numFmt formatCode="ge" sourceLinked="1"/>
        <c:majorTickMark val="none"/>
        <c:minorTickMark val="none"/>
        <c:tickLblPos val="none"/>
        <c:crossAx val="110090880"/>
        <c:crosses val="autoZero"/>
        <c:auto val="0"/>
        <c:lblAlgn val="ctr"/>
        <c:lblOffset val="100"/>
        <c:noMultiLvlLbl val="1"/>
      </c:catAx>
      <c:valAx>
        <c:axId val="11009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088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119936"/>
        <c:axId val="11012620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19936"/>
        <c:axId val="110126208"/>
      </c:lineChart>
      <c:catAx>
        <c:axId val="110119936"/>
        <c:scaling>
          <c:orientation val="minMax"/>
        </c:scaling>
        <c:delete val="0"/>
        <c:axPos val="b"/>
        <c:numFmt formatCode="ge" sourceLinked="1"/>
        <c:majorTickMark val="none"/>
        <c:minorTickMark val="none"/>
        <c:tickLblPos val="none"/>
        <c:crossAx val="110126208"/>
        <c:crosses val="autoZero"/>
        <c:auto val="0"/>
        <c:lblAlgn val="ctr"/>
        <c:lblOffset val="100"/>
        <c:noMultiLvlLbl val="1"/>
      </c:catAx>
      <c:valAx>
        <c:axId val="11012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11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613440"/>
        <c:axId val="11161536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13440"/>
        <c:axId val="111615360"/>
      </c:lineChart>
      <c:catAx>
        <c:axId val="111613440"/>
        <c:scaling>
          <c:orientation val="minMax"/>
        </c:scaling>
        <c:delete val="0"/>
        <c:axPos val="b"/>
        <c:numFmt formatCode="ge" sourceLinked="1"/>
        <c:majorTickMark val="none"/>
        <c:minorTickMark val="none"/>
        <c:tickLblPos val="none"/>
        <c:crossAx val="111615360"/>
        <c:crosses val="autoZero"/>
        <c:auto val="0"/>
        <c:lblAlgn val="ctr"/>
        <c:lblOffset val="100"/>
        <c:noMultiLvlLbl val="1"/>
      </c:catAx>
      <c:valAx>
        <c:axId val="11161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1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631744"/>
        <c:axId val="11165030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31744"/>
        <c:axId val="111650304"/>
      </c:lineChart>
      <c:catAx>
        <c:axId val="111631744"/>
        <c:scaling>
          <c:orientation val="minMax"/>
        </c:scaling>
        <c:delete val="0"/>
        <c:axPos val="b"/>
        <c:numFmt formatCode="ge" sourceLinked="1"/>
        <c:majorTickMark val="none"/>
        <c:minorTickMark val="none"/>
        <c:tickLblPos val="none"/>
        <c:crossAx val="111650304"/>
        <c:crosses val="autoZero"/>
        <c:auto val="0"/>
        <c:lblAlgn val="ctr"/>
        <c:lblOffset val="100"/>
        <c:noMultiLvlLbl val="1"/>
      </c:catAx>
      <c:valAx>
        <c:axId val="11165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317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687552"/>
        <c:axId val="11170201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87552"/>
        <c:axId val="111702016"/>
      </c:lineChart>
      <c:catAx>
        <c:axId val="111687552"/>
        <c:scaling>
          <c:orientation val="minMax"/>
        </c:scaling>
        <c:delete val="0"/>
        <c:axPos val="b"/>
        <c:numFmt formatCode="ge" sourceLinked="1"/>
        <c:majorTickMark val="none"/>
        <c:minorTickMark val="none"/>
        <c:tickLblPos val="none"/>
        <c:crossAx val="111702016"/>
        <c:crosses val="autoZero"/>
        <c:auto val="0"/>
        <c:lblAlgn val="ctr"/>
        <c:lblOffset val="100"/>
        <c:noMultiLvlLbl val="1"/>
      </c:catAx>
      <c:valAx>
        <c:axId val="111702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8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214976"/>
        <c:axId val="11121689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14976"/>
        <c:axId val="111216896"/>
      </c:lineChart>
      <c:catAx>
        <c:axId val="111214976"/>
        <c:scaling>
          <c:orientation val="minMax"/>
        </c:scaling>
        <c:delete val="0"/>
        <c:axPos val="b"/>
        <c:numFmt formatCode="ge" sourceLinked="1"/>
        <c:majorTickMark val="none"/>
        <c:minorTickMark val="none"/>
        <c:tickLblPos val="none"/>
        <c:crossAx val="111216896"/>
        <c:crosses val="autoZero"/>
        <c:auto val="0"/>
        <c:lblAlgn val="ctr"/>
        <c:lblOffset val="100"/>
        <c:noMultiLvlLbl val="1"/>
      </c:catAx>
      <c:valAx>
        <c:axId val="11121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1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241856"/>
        <c:axId val="11124403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41856"/>
        <c:axId val="111244032"/>
      </c:lineChart>
      <c:catAx>
        <c:axId val="111241856"/>
        <c:scaling>
          <c:orientation val="minMax"/>
        </c:scaling>
        <c:delete val="0"/>
        <c:axPos val="b"/>
        <c:numFmt formatCode="ge" sourceLinked="1"/>
        <c:majorTickMark val="none"/>
        <c:minorTickMark val="none"/>
        <c:tickLblPos val="none"/>
        <c:crossAx val="111244032"/>
        <c:crosses val="autoZero"/>
        <c:auto val="0"/>
        <c:lblAlgn val="ctr"/>
        <c:lblOffset val="100"/>
        <c:noMultiLvlLbl val="1"/>
      </c:catAx>
      <c:valAx>
        <c:axId val="11124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4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346432"/>
        <c:axId val="11134835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46432"/>
        <c:axId val="111348352"/>
      </c:lineChart>
      <c:catAx>
        <c:axId val="111346432"/>
        <c:scaling>
          <c:orientation val="minMax"/>
        </c:scaling>
        <c:delete val="0"/>
        <c:axPos val="b"/>
        <c:numFmt formatCode="ge" sourceLinked="1"/>
        <c:majorTickMark val="none"/>
        <c:minorTickMark val="none"/>
        <c:tickLblPos val="none"/>
        <c:crossAx val="111348352"/>
        <c:crosses val="autoZero"/>
        <c:auto val="0"/>
        <c:lblAlgn val="ctr"/>
        <c:lblOffset val="100"/>
        <c:noMultiLvlLbl val="1"/>
      </c:catAx>
      <c:valAx>
        <c:axId val="11134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4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373312"/>
        <c:axId val="11139596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73312"/>
        <c:axId val="111395968"/>
      </c:lineChart>
      <c:catAx>
        <c:axId val="111373312"/>
        <c:scaling>
          <c:orientation val="minMax"/>
        </c:scaling>
        <c:delete val="0"/>
        <c:axPos val="b"/>
        <c:numFmt formatCode="ge" sourceLinked="1"/>
        <c:majorTickMark val="none"/>
        <c:minorTickMark val="none"/>
        <c:tickLblPos val="none"/>
        <c:crossAx val="111395968"/>
        <c:crosses val="autoZero"/>
        <c:auto val="0"/>
        <c:lblAlgn val="ctr"/>
        <c:lblOffset val="100"/>
        <c:noMultiLvlLbl val="1"/>
      </c:catAx>
      <c:valAx>
        <c:axId val="11139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7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24640"/>
        <c:axId val="11142656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24640"/>
        <c:axId val="111426560"/>
      </c:lineChart>
      <c:catAx>
        <c:axId val="111424640"/>
        <c:scaling>
          <c:orientation val="minMax"/>
        </c:scaling>
        <c:delete val="0"/>
        <c:axPos val="b"/>
        <c:numFmt formatCode="ge" sourceLinked="1"/>
        <c:majorTickMark val="none"/>
        <c:minorTickMark val="none"/>
        <c:tickLblPos val="none"/>
        <c:crossAx val="111426560"/>
        <c:crosses val="autoZero"/>
        <c:auto val="0"/>
        <c:lblAlgn val="ctr"/>
        <c:lblOffset val="100"/>
        <c:noMultiLvlLbl val="1"/>
      </c:catAx>
      <c:valAx>
        <c:axId val="11142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2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6" cy="392415"/>
    <xdr:sp macro="" textlink="データ!CX9">
      <xdr:nvSpPr>
        <xdr:cNvPr id="20" name="正方形/長方形 19"/>
        <xdr:cNvSpPr/>
      </xdr:nvSpPr>
      <xdr:spPr>
        <a:xfrm>
          <a:off x="2631042" y="11656622"/>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467508</xdr:colOff>
      <xdr:row>41</xdr:row>
      <xdr:rowOff>117765</xdr:rowOff>
    </xdr:from>
    <xdr:ext cx="2954655" cy="392415"/>
    <xdr:sp macro="" textlink="データ!EW9">
      <xdr:nvSpPr>
        <xdr:cNvPr id="22" name="正方形/長方形 21"/>
        <xdr:cNvSpPr/>
      </xdr:nvSpPr>
      <xdr:spPr>
        <a:xfrm>
          <a:off x="992447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26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26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26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26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26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269"/>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270"/>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271"/>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272"/>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273"/>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274"/>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275"/>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276"/>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277"/>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278"/>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279"/>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280"/>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281"/>
                </a:ext>
              </a:extLst>
            </xdr:cNvPicPr>
          </xdr:nvPicPr>
          <xdr:blipFill>
            <a:blip xmlns:r="http://schemas.openxmlformats.org/officeDocument/2006/relationships" r:embed="rId47"/>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282"/>
                </a:ext>
              </a:extLst>
            </xdr:cNvPicPr>
          </xdr:nvPicPr>
          <xdr:blipFill>
            <a:blip xmlns:r="http://schemas.openxmlformats.org/officeDocument/2006/relationships" r:embed="rId47"/>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283"/>
                </a:ext>
              </a:extLst>
            </xdr:cNvPicPr>
          </xdr:nvPicPr>
          <xdr:blipFill>
            <a:blip xmlns:r="http://schemas.openxmlformats.org/officeDocument/2006/relationships" r:embed="rId47"/>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284"/>
                </a:ext>
              </a:extLst>
            </xdr:cNvPicPr>
          </xdr:nvPicPr>
          <xdr:blipFill>
            <a:blip xmlns:r="http://schemas.openxmlformats.org/officeDocument/2006/relationships" r:embed="rId47"/>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285"/>
                </a:ext>
              </a:extLst>
            </xdr:cNvPicPr>
          </xdr:nvPicPr>
          <xdr:blipFill>
            <a:blip xmlns:r="http://schemas.openxmlformats.org/officeDocument/2006/relationships" r:embed="rId47"/>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286"/>
                </a:ext>
              </a:extLst>
            </xdr:cNvPicPr>
          </xdr:nvPicPr>
          <xdr:blipFill>
            <a:blip xmlns:r="http://schemas.openxmlformats.org/officeDocument/2006/relationships" r:embed="rId47"/>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287"/>
                </a:ext>
              </a:extLst>
            </xdr:cNvPicPr>
          </xdr:nvPicPr>
          <xdr:blipFill>
            <a:blip xmlns:r="http://schemas.openxmlformats.org/officeDocument/2006/relationships" r:embed="rId47"/>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288"/>
                </a:ext>
              </a:extLst>
            </xdr:cNvPicPr>
          </xdr:nvPicPr>
          <xdr:blipFill>
            <a:blip xmlns:r="http://schemas.openxmlformats.org/officeDocument/2006/relationships" r:embed="rId47"/>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289"/>
                </a:ext>
              </a:extLst>
            </xdr:cNvPicPr>
          </xdr:nvPicPr>
          <xdr:blipFill>
            <a:blip xmlns:r="http://schemas.openxmlformats.org/officeDocument/2006/relationships" r:embed="rId47"/>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290"/>
                </a:ext>
              </a:extLst>
            </xdr:cNvPicPr>
          </xdr:nvPicPr>
          <xdr:blipFill>
            <a:blip xmlns:r="http://schemas.openxmlformats.org/officeDocument/2006/relationships" r:embed="rId4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291"/>
                </a:ext>
              </a:extLst>
            </xdr:cNvPicPr>
          </xdr:nvPicPr>
          <xdr:blipFill>
            <a:blip xmlns:r="http://schemas.openxmlformats.org/officeDocument/2006/relationships" r:embed="rId47"/>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292"/>
                </a:ext>
              </a:extLst>
            </xdr:cNvPicPr>
          </xdr:nvPicPr>
          <xdr:blipFill>
            <a:blip xmlns:r="http://schemas.openxmlformats.org/officeDocument/2006/relationships" r:embed="rId47"/>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293"/>
                </a:ext>
              </a:extLst>
            </xdr:cNvPicPr>
          </xdr:nvPicPr>
          <xdr:blipFill>
            <a:blip xmlns:r="http://schemas.openxmlformats.org/officeDocument/2006/relationships" r:embed="rId47"/>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48"/>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295"/>
                </a:ext>
              </a:extLst>
            </xdr:cNvPicPr>
          </xdr:nvPicPr>
          <xdr:blipFill>
            <a:blip xmlns:r="http://schemas.openxmlformats.org/officeDocument/2006/relationships" r:embed="rId48"/>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296"/>
                </a:ext>
              </a:extLst>
            </xdr:cNvPicPr>
          </xdr:nvPicPr>
          <xdr:blipFill>
            <a:blip xmlns:r="http://schemas.openxmlformats.org/officeDocument/2006/relationships" r:embed="rId48"/>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297"/>
                </a:ext>
              </a:extLst>
            </xdr:cNvPicPr>
          </xdr:nvPicPr>
          <xdr:blipFill>
            <a:blip xmlns:r="http://schemas.openxmlformats.org/officeDocument/2006/relationships" r:embed="rId48"/>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298"/>
                </a:ext>
              </a:extLst>
            </xdr:cNvPicPr>
          </xdr:nvPicPr>
          <xdr:blipFill>
            <a:blip xmlns:r="http://schemas.openxmlformats.org/officeDocument/2006/relationships" r:embed="rId48"/>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299"/>
                </a:ext>
              </a:extLst>
            </xdr:cNvPicPr>
          </xdr:nvPicPr>
          <xdr:blipFill>
            <a:blip xmlns:r="http://schemas.openxmlformats.org/officeDocument/2006/relationships" r:embed="rId48"/>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300"/>
                </a:ext>
              </a:extLst>
            </xdr:cNvPicPr>
          </xdr:nvPicPr>
          <xdr:blipFill>
            <a:blip xmlns:r="http://schemas.openxmlformats.org/officeDocument/2006/relationships" r:embed="rId48"/>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301"/>
                </a:ext>
              </a:extLst>
            </xdr:cNvPicPr>
          </xdr:nvPicPr>
          <xdr:blipFill>
            <a:blip xmlns:r="http://schemas.openxmlformats.org/officeDocument/2006/relationships" r:embed="rId48"/>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302"/>
                </a:ext>
              </a:extLst>
            </xdr:cNvPicPr>
          </xdr:nvPicPr>
          <xdr:blipFill>
            <a:blip xmlns:r="http://schemas.openxmlformats.org/officeDocument/2006/relationships" r:embed="rId48"/>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303"/>
                </a:ext>
              </a:extLst>
            </xdr:cNvPicPr>
          </xdr:nvPicPr>
          <xdr:blipFill>
            <a:blip xmlns:r="http://schemas.openxmlformats.org/officeDocument/2006/relationships" r:embed="rId48"/>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304"/>
                </a:ext>
              </a:extLst>
            </xdr:cNvPicPr>
          </xdr:nvPicPr>
          <xdr:blipFill>
            <a:blip xmlns:r="http://schemas.openxmlformats.org/officeDocument/2006/relationships" r:embed="rId48"/>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305"/>
                </a:ext>
              </a:extLst>
            </xdr:cNvPicPr>
          </xdr:nvPicPr>
          <xdr:blipFill>
            <a:blip xmlns:r="http://schemas.openxmlformats.org/officeDocument/2006/relationships" r:embed="rId48"/>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306"/>
                </a:ext>
              </a:extLst>
            </xdr:cNvPicPr>
          </xdr:nvPicPr>
          <xdr:blipFill>
            <a:blip xmlns:r="http://schemas.openxmlformats.org/officeDocument/2006/relationships" r:embed="rId48"/>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307"/>
                </a:ext>
              </a:extLst>
            </xdr:cNvPicPr>
          </xdr:nvPicPr>
          <xdr:blipFill>
            <a:blip xmlns:r="http://schemas.openxmlformats.org/officeDocument/2006/relationships" r:embed="rId48"/>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308"/>
                </a:ext>
              </a:extLst>
            </xdr:cNvPicPr>
          </xdr:nvPicPr>
          <xdr:blipFill>
            <a:blip xmlns:r="http://schemas.openxmlformats.org/officeDocument/2006/relationships" r:embed="rId48"/>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79"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法適用</v>
      </c>
      <c r="C3" s="124"/>
      <c r="D3" s="124"/>
      <c r="E3" s="124"/>
      <c r="F3" s="124" t="str">
        <f>データ!J6</f>
        <v>電気事業</v>
      </c>
      <c r="G3" s="124"/>
      <c r="H3" s="124"/>
      <c r="I3" s="124"/>
      <c r="J3" s="125">
        <f>データ!K6</f>
        <v>83.4</v>
      </c>
      <c r="K3" s="125"/>
      <c r="L3" s="125"/>
      <c r="M3" s="125"/>
      <c r="N3" s="126">
        <f>データ!L6</f>
        <v>9</v>
      </c>
      <c r="O3" s="126"/>
      <c r="P3" s="126"/>
      <c r="Q3" s="127"/>
      <c r="R3" s="1"/>
      <c r="S3" s="128" t="s">
        <v>8</v>
      </c>
      <c r="T3" s="129"/>
      <c r="U3" s="129"/>
      <c r="V3" s="129"/>
      <c r="W3" s="129"/>
      <c r="X3" s="129"/>
      <c r="Y3" s="129"/>
      <c r="Z3" s="129"/>
      <c r="AA3" s="129"/>
      <c r="AB3" s="129"/>
      <c r="AC3" s="129"/>
      <c r="AD3" s="129"/>
      <c r="AE3" s="129"/>
      <c r="AF3" s="129"/>
      <c r="AG3" s="129"/>
      <c r="AH3" s="130"/>
      <c r="AI3" s="1"/>
      <c r="AJ3" s="1"/>
      <c r="AK3" s="114" t="s">
        <v>174</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124</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f>データ!V6</f>
        <v>242488</v>
      </c>
      <c r="G12" s="161"/>
      <c r="H12" s="160">
        <f>データ!W6</f>
        <v>229752</v>
      </c>
      <c r="I12" s="161"/>
      <c r="J12" s="160">
        <f>データ!X6</f>
        <v>220927</v>
      </c>
      <c r="K12" s="161"/>
      <c r="L12" s="160">
        <f>データ!Y6</f>
        <v>280568</v>
      </c>
      <c r="M12" s="161"/>
      <c r="N12" s="139">
        <f>データ!Z6</f>
        <v>210586</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242488</v>
      </c>
      <c r="G16" s="173"/>
      <c r="H16" s="173">
        <f>データ!AQ6</f>
        <v>229752</v>
      </c>
      <c r="I16" s="173"/>
      <c r="J16" s="173">
        <f>データ!AR6</f>
        <v>220927</v>
      </c>
      <c r="K16" s="173"/>
      <c r="L16" s="173">
        <f>データ!AS6</f>
        <v>280568</v>
      </c>
      <c r="M16" s="173"/>
      <c r="N16" s="162">
        <f>データ!AT6</f>
        <v>210586</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1818814</v>
      </c>
      <c r="G19" s="176"/>
      <c r="H19" s="176"/>
      <c r="I19" s="176">
        <f>データ!AV6</f>
        <v>26461</v>
      </c>
      <c r="J19" s="176"/>
      <c r="K19" s="176"/>
      <c r="L19" s="176">
        <f>データ!AW6</f>
        <v>1845275</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173</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175</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c r="A6" s="46" t="s">
        <v>113</v>
      </c>
      <c r="B6" s="64" t="str">
        <f>B7</f>
        <v>2015</v>
      </c>
      <c r="C6" s="64" t="str">
        <f t="shared" ref="C6:AW6" si="6">C7</f>
        <v>090000</v>
      </c>
      <c r="D6" s="64" t="str">
        <f t="shared" si="6"/>
        <v>46</v>
      </c>
      <c r="E6" s="64" t="str">
        <f t="shared" si="6"/>
        <v>04</v>
      </c>
      <c r="F6" s="64" t="str">
        <f t="shared" si="6"/>
        <v>0</v>
      </c>
      <c r="G6" s="64" t="str">
        <f t="shared" si="6"/>
        <v>000</v>
      </c>
      <c r="H6" s="64" t="str">
        <f t="shared" si="6"/>
        <v>栃木県</v>
      </c>
      <c r="I6" s="64" t="str">
        <f t="shared" si="6"/>
        <v>法適用</v>
      </c>
      <c r="J6" s="64" t="str">
        <f t="shared" si="6"/>
        <v>電気事業</v>
      </c>
      <c r="K6" s="65">
        <f t="shared" si="6"/>
        <v>83.4</v>
      </c>
      <c r="L6" s="66">
        <f t="shared" si="6"/>
        <v>9</v>
      </c>
      <c r="M6" s="66" t="str">
        <f t="shared" si="6"/>
        <v>-</v>
      </c>
      <c r="N6" s="66" t="str">
        <f t="shared" si="6"/>
        <v>-</v>
      </c>
      <c r="O6" s="66" t="str">
        <f t="shared" si="6"/>
        <v>-</v>
      </c>
      <c r="P6" s="66" t="str">
        <f t="shared" si="6"/>
        <v>-</v>
      </c>
      <c r="Q6" s="67" t="str">
        <f>Q7</f>
        <v>平成32年3月31日　板室発電所ほか</v>
      </c>
      <c r="R6" s="68" t="str">
        <f t="shared" si="6"/>
        <v>平成40年７月31日　小網発電所</v>
      </c>
      <c r="S6" s="64" t="str">
        <f t="shared" si="6"/>
        <v>無</v>
      </c>
      <c r="T6" s="68" t="str">
        <f t="shared" si="6"/>
        <v>東京電力株式会社</v>
      </c>
      <c r="U6" s="65" t="str">
        <f t="shared" si="6"/>
        <v>-</v>
      </c>
      <c r="V6" s="66">
        <f>V7</f>
        <v>242488</v>
      </c>
      <c r="W6" s="66">
        <f t="shared" si="6"/>
        <v>229752</v>
      </c>
      <c r="X6" s="66">
        <f t="shared" si="6"/>
        <v>220927</v>
      </c>
      <c r="Y6" s="66">
        <f t="shared" si="6"/>
        <v>280568</v>
      </c>
      <c r="Z6" s="66">
        <f t="shared" si="6"/>
        <v>210586</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242488</v>
      </c>
      <c r="AQ6" s="66">
        <f t="shared" si="6"/>
        <v>229752</v>
      </c>
      <c r="AR6" s="66">
        <f t="shared" si="6"/>
        <v>220927</v>
      </c>
      <c r="AS6" s="66">
        <f t="shared" si="6"/>
        <v>280568</v>
      </c>
      <c r="AT6" s="66">
        <f t="shared" si="6"/>
        <v>210586</v>
      </c>
      <c r="AU6" s="66">
        <f t="shared" si="6"/>
        <v>1818814</v>
      </c>
      <c r="AV6" s="66">
        <f t="shared" si="6"/>
        <v>26461</v>
      </c>
      <c r="AW6" s="66">
        <f t="shared" si="6"/>
        <v>1845275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114</v>
      </c>
      <c r="C7" s="74" t="s">
        <v>115</v>
      </c>
      <c r="D7" s="74" t="s">
        <v>116</v>
      </c>
      <c r="E7" s="74" t="s">
        <v>117</v>
      </c>
      <c r="F7" s="74" t="s">
        <v>118</v>
      </c>
      <c r="G7" s="74" t="s">
        <v>119</v>
      </c>
      <c r="H7" s="74" t="s">
        <v>120</v>
      </c>
      <c r="I7" s="74" t="s">
        <v>121</v>
      </c>
      <c r="J7" s="74" t="s">
        <v>122</v>
      </c>
      <c r="K7" s="75">
        <v>83.4</v>
      </c>
      <c r="L7" s="76">
        <v>9</v>
      </c>
      <c r="M7" s="76" t="s">
        <v>123</v>
      </c>
      <c r="N7" s="77" t="s">
        <v>123</v>
      </c>
      <c r="O7" s="77" t="s">
        <v>123</v>
      </c>
      <c r="P7" s="77" t="s">
        <v>123</v>
      </c>
      <c r="Q7" s="78" t="s">
        <v>124</v>
      </c>
      <c r="R7" s="78" t="s">
        <v>125</v>
      </c>
      <c r="S7" s="79" t="s">
        <v>126</v>
      </c>
      <c r="T7" s="78" t="s">
        <v>127</v>
      </c>
      <c r="U7" s="75" t="s">
        <v>123</v>
      </c>
      <c r="V7" s="77">
        <v>242488</v>
      </c>
      <c r="W7" s="77">
        <v>229752</v>
      </c>
      <c r="X7" s="77">
        <v>220927</v>
      </c>
      <c r="Y7" s="77">
        <v>280568</v>
      </c>
      <c r="Z7" s="77">
        <v>210586</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t="s">
        <v>123</v>
      </c>
      <c r="AO7" s="77" t="s">
        <v>123</v>
      </c>
      <c r="AP7" s="77">
        <v>242488</v>
      </c>
      <c r="AQ7" s="77">
        <v>229752</v>
      </c>
      <c r="AR7" s="77">
        <v>220927</v>
      </c>
      <c r="AS7" s="77">
        <v>280568</v>
      </c>
      <c r="AT7" s="77">
        <v>210586</v>
      </c>
      <c r="AU7" s="77">
        <v>1818814</v>
      </c>
      <c r="AV7" s="77">
        <v>26461</v>
      </c>
      <c r="AW7" s="77">
        <v>1845275</v>
      </c>
      <c r="AX7" s="80">
        <v>108.4</v>
      </c>
      <c r="AY7" s="80">
        <v>109.7</v>
      </c>
      <c r="AZ7" s="80">
        <v>109.7</v>
      </c>
      <c r="BA7" s="80">
        <v>113.5</v>
      </c>
      <c r="BB7" s="80">
        <v>107.5</v>
      </c>
      <c r="BC7" s="80">
        <v>108.4</v>
      </c>
      <c r="BD7" s="80">
        <v>110.1</v>
      </c>
      <c r="BE7" s="80">
        <v>119.7</v>
      </c>
      <c r="BF7" s="80">
        <v>125.7</v>
      </c>
      <c r="BG7" s="80">
        <v>129.69999999999999</v>
      </c>
      <c r="BH7" s="80">
        <v>100</v>
      </c>
      <c r="BI7" s="80">
        <v>120.3</v>
      </c>
      <c r="BJ7" s="80">
        <v>120.3</v>
      </c>
      <c r="BK7" s="80">
        <v>118.2</v>
      </c>
      <c r="BL7" s="80">
        <v>118.5</v>
      </c>
      <c r="BM7" s="80">
        <v>110.6</v>
      </c>
      <c r="BN7" s="80">
        <v>112.4</v>
      </c>
      <c r="BO7" s="80">
        <v>112.7</v>
      </c>
      <c r="BP7" s="80">
        <v>121.8</v>
      </c>
      <c r="BQ7" s="80">
        <v>124.8</v>
      </c>
      <c r="BR7" s="80">
        <v>130.4</v>
      </c>
      <c r="BS7" s="80">
        <v>100</v>
      </c>
      <c r="BT7" s="80">
        <v>1812.3</v>
      </c>
      <c r="BU7" s="80">
        <v>1046.8</v>
      </c>
      <c r="BV7" s="80">
        <v>1454.8</v>
      </c>
      <c r="BW7" s="80">
        <v>478.7</v>
      </c>
      <c r="BX7" s="80">
        <v>756.4</v>
      </c>
      <c r="BY7" s="80">
        <v>1465.9</v>
      </c>
      <c r="BZ7" s="80">
        <v>1317.9</v>
      </c>
      <c r="CA7" s="80">
        <v>992.4</v>
      </c>
      <c r="CB7" s="80">
        <v>632.6</v>
      </c>
      <c r="CC7" s="80">
        <v>712.7</v>
      </c>
      <c r="CD7" s="80">
        <v>100</v>
      </c>
      <c r="CE7" s="80">
        <v>7754</v>
      </c>
      <c r="CF7" s="80">
        <v>7533.1</v>
      </c>
      <c r="CG7" s="80">
        <v>7941.2</v>
      </c>
      <c r="CH7" s="80">
        <v>6200.2</v>
      </c>
      <c r="CI7" s="80">
        <v>8285.6</v>
      </c>
      <c r="CJ7" s="80">
        <v>7540.4</v>
      </c>
      <c r="CK7" s="80">
        <v>7970</v>
      </c>
      <c r="CL7" s="80">
        <v>7914.4</v>
      </c>
      <c r="CM7" s="80">
        <v>7493.6</v>
      </c>
      <c r="CN7" s="80">
        <v>8013.5</v>
      </c>
      <c r="CO7" s="77">
        <v>786499</v>
      </c>
      <c r="CP7" s="77">
        <v>743670</v>
      </c>
      <c r="CQ7" s="77">
        <v>743117</v>
      </c>
      <c r="CR7" s="77">
        <v>850444</v>
      </c>
      <c r="CS7" s="77">
        <v>655293</v>
      </c>
      <c r="CT7" s="77">
        <v>1059040</v>
      </c>
      <c r="CU7" s="77">
        <v>1043769</v>
      </c>
      <c r="CV7" s="77">
        <v>1160012</v>
      </c>
      <c r="CW7" s="77">
        <v>1146099</v>
      </c>
      <c r="CX7" s="77">
        <v>1494682</v>
      </c>
      <c r="CY7" s="77">
        <v>60830</v>
      </c>
      <c r="CZ7" s="80">
        <v>45.5</v>
      </c>
      <c r="DA7" s="80">
        <v>43.3</v>
      </c>
      <c r="DB7" s="80">
        <v>41.5</v>
      </c>
      <c r="DC7" s="80">
        <v>52.7</v>
      </c>
      <c r="DD7" s="80">
        <v>39.4</v>
      </c>
      <c r="DE7" s="80">
        <v>40.200000000000003</v>
      </c>
      <c r="DF7" s="80">
        <v>37.299999999999997</v>
      </c>
      <c r="DG7" s="80">
        <v>36.299999999999997</v>
      </c>
      <c r="DH7" s="80">
        <v>38.4</v>
      </c>
      <c r="DI7" s="80">
        <v>37.700000000000003</v>
      </c>
      <c r="DJ7" s="80">
        <v>23.3</v>
      </c>
      <c r="DK7" s="80">
        <v>11.1</v>
      </c>
      <c r="DL7" s="80">
        <v>17.7</v>
      </c>
      <c r="DM7" s="80">
        <v>14.5</v>
      </c>
      <c r="DN7" s="80">
        <v>13.3</v>
      </c>
      <c r="DO7" s="80">
        <v>22.5</v>
      </c>
      <c r="DP7" s="80">
        <v>22.3</v>
      </c>
      <c r="DQ7" s="80">
        <v>22.1</v>
      </c>
      <c r="DR7" s="80">
        <v>21.1</v>
      </c>
      <c r="DS7" s="80">
        <v>20</v>
      </c>
      <c r="DT7" s="80">
        <v>161.30000000000001</v>
      </c>
      <c r="DU7" s="80">
        <v>143.19999999999999</v>
      </c>
      <c r="DV7" s="80">
        <v>111.4</v>
      </c>
      <c r="DW7" s="80">
        <v>84.3</v>
      </c>
      <c r="DX7" s="80">
        <v>73.7</v>
      </c>
      <c r="DY7" s="80">
        <v>160.30000000000001</v>
      </c>
      <c r="DZ7" s="80">
        <v>146.19999999999999</v>
      </c>
      <c r="EA7" s="80">
        <v>130.5</v>
      </c>
      <c r="EB7" s="80">
        <v>129.19999999999999</v>
      </c>
      <c r="EC7" s="80">
        <v>110.2</v>
      </c>
      <c r="ED7" s="80">
        <v>58.1</v>
      </c>
      <c r="EE7" s="80">
        <v>56.6</v>
      </c>
      <c r="EF7" s="80">
        <v>57.6</v>
      </c>
      <c r="EG7" s="80">
        <v>61.3</v>
      </c>
      <c r="EH7" s="80">
        <v>62.5</v>
      </c>
      <c r="EI7" s="80">
        <v>56.2</v>
      </c>
      <c r="EJ7" s="80">
        <v>57</v>
      </c>
      <c r="EK7" s="80">
        <v>57.7</v>
      </c>
      <c r="EL7" s="80">
        <v>59.8</v>
      </c>
      <c r="EM7" s="80">
        <v>59.6</v>
      </c>
      <c r="EN7" s="80" t="s">
        <v>123</v>
      </c>
      <c r="EO7" s="80">
        <v>0.1</v>
      </c>
      <c r="EP7" s="80">
        <v>1.4</v>
      </c>
      <c r="EQ7" s="80">
        <v>1</v>
      </c>
      <c r="ER7" s="80">
        <v>1.4</v>
      </c>
      <c r="ES7" s="80" t="s">
        <v>123</v>
      </c>
      <c r="ET7" s="80">
        <v>2.8</v>
      </c>
      <c r="EU7" s="80">
        <v>15.4</v>
      </c>
      <c r="EV7" s="80">
        <v>16.2</v>
      </c>
      <c r="EW7" s="80">
        <v>17.8</v>
      </c>
      <c r="EX7" s="77">
        <v>60830</v>
      </c>
      <c r="EY7" s="80">
        <v>45.5</v>
      </c>
      <c r="EZ7" s="80">
        <v>43.3</v>
      </c>
      <c r="FA7" s="80">
        <v>41.5</v>
      </c>
      <c r="FB7" s="80">
        <v>52.7</v>
      </c>
      <c r="FC7" s="80">
        <v>39.4</v>
      </c>
      <c r="FD7" s="80">
        <v>40.4</v>
      </c>
      <c r="FE7" s="80">
        <v>37.5</v>
      </c>
      <c r="FF7" s="80">
        <v>37</v>
      </c>
      <c r="FG7" s="80">
        <v>39.5</v>
      </c>
      <c r="FH7" s="80">
        <v>39.1</v>
      </c>
      <c r="FI7" s="80">
        <v>23.3</v>
      </c>
      <c r="FJ7" s="80">
        <v>11.1</v>
      </c>
      <c r="FK7" s="80">
        <v>17.7</v>
      </c>
      <c r="FL7" s="80">
        <v>14.5</v>
      </c>
      <c r="FM7" s="80">
        <v>13.3</v>
      </c>
      <c r="FN7" s="80">
        <v>23.5</v>
      </c>
      <c r="FO7" s="80">
        <v>23.1</v>
      </c>
      <c r="FP7" s="80">
        <v>22.6</v>
      </c>
      <c r="FQ7" s="80">
        <v>22</v>
      </c>
      <c r="FR7" s="80">
        <v>21.4</v>
      </c>
      <c r="FS7" s="80">
        <v>161.30000000000001</v>
      </c>
      <c r="FT7" s="80">
        <v>143.19999999999999</v>
      </c>
      <c r="FU7" s="80">
        <v>111.4</v>
      </c>
      <c r="FV7" s="80">
        <v>84.3</v>
      </c>
      <c r="FW7" s="80">
        <v>73.7</v>
      </c>
      <c r="FX7" s="80">
        <v>160.4</v>
      </c>
      <c r="FY7" s="80">
        <v>146</v>
      </c>
      <c r="FZ7" s="80">
        <v>121.2</v>
      </c>
      <c r="GA7" s="80">
        <v>106.1</v>
      </c>
      <c r="GB7" s="80">
        <v>89.6</v>
      </c>
      <c r="GC7" s="80">
        <v>58.1</v>
      </c>
      <c r="GD7" s="80">
        <v>56.6</v>
      </c>
      <c r="GE7" s="80">
        <v>57.6</v>
      </c>
      <c r="GF7" s="80">
        <v>61.3</v>
      </c>
      <c r="GG7" s="80">
        <v>62.5</v>
      </c>
      <c r="GH7" s="80">
        <v>56.7</v>
      </c>
      <c r="GI7" s="80">
        <v>57.6</v>
      </c>
      <c r="GJ7" s="80">
        <v>58.6</v>
      </c>
      <c r="GK7" s="80">
        <v>61.3</v>
      </c>
      <c r="GL7" s="80">
        <v>61.7</v>
      </c>
      <c r="GM7" s="80" t="s">
        <v>123</v>
      </c>
      <c r="GN7" s="80">
        <v>0.1</v>
      </c>
      <c r="GO7" s="80">
        <v>1.4</v>
      </c>
      <c r="GP7" s="80">
        <v>1</v>
      </c>
      <c r="GQ7" s="80">
        <v>1.4</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t="s">
        <v>123</v>
      </c>
      <c r="IW7" s="80" t="s">
        <v>123</v>
      </c>
      <c r="IX7" s="80" t="s">
        <v>123</v>
      </c>
      <c r="IY7" s="80" t="s">
        <v>123</v>
      </c>
      <c r="IZ7" s="80" t="s">
        <v>123</v>
      </c>
      <c r="JA7" s="80" t="s">
        <v>123</v>
      </c>
      <c r="JB7" s="80">
        <v>17.7</v>
      </c>
      <c r="JC7" s="80">
        <v>16.3</v>
      </c>
      <c r="JD7" s="80">
        <v>15.1</v>
      </c>
      <c r="JE7" s="80">
        <v>15.1</v>
      </c>
      <c r="JF7" s="80">
        <v>14</v>
      </c>
      <c r="JG7" s="80" t="s">
        <v>123</v>
      </c>
      <c r="JH7" s="80" t="s">
        <v>123</v>
      </c>
      <c r="JI7" s="80" t="s">
        <v>123</v>
      </c>
      <c r="JJ7" s="80" t="s">
        <v>123</v>
      </c>
      <c r="JK7" s="80" t="s">
        <v>123</v>
      </c>
      <c r="JL7" s="80">
        <v>24.3</v>
      </c>
      <c r="JM7" s="80">
        <v>29.6</v>
      </c>
      <c r="JN7" s="80">
        <v>37.700000000000003</v>
      </c>
      <c r="JO7" s="80">
        <v>25.4</v>
      </c>
      <c r="JP7" s="80">
        <v>20.100000000000001</v>
      </c>
      <c r="JQ7" s="80" t="s">
        <v>123</v>
      </c>
      <c r="JR7" s="80" t="s">
        <v>123</v>
      </c>
      <c r="JS7" s="80" t="s">
        <v>123</v>
      </c>
      <c r="JT7" s="80" t="s">
        <v>123</v>
      </c>
      <c r="JU7" s="80" t="s">
        <v>123</v>
      </c>
      <c r="JV7" s="80">
        <v>494.7</v>
      </c>
      <c r="JW7" s="80">
        <v>344.4</v>
      </c>
      <c r="JX7" s="80">
        <v>259.60000000000002</v>
      </c>
      <c r="JY7" s="80">
        <v>226.2</v>
      </c>
      <c r="JZ7" s="80">
        <v>224.7</v>
      </c>
      <c r="KA7" s="80" t="s">
        <v>123</v>
      </c>
      <c r="KB7" s="80" t="s">
        <v>123</v>
      </c>
      <c r="KC7" s="80" t="s">
        <v>123</v>
      </c>
      <c r="KD7" s="80" t="s">
        <v>123</v>
      </c>
      <c r="KE7" s="80" t="s">
        <v>123</v>
      </c>
      <c r="KF7" s="80">
        <v>18.899999999999999</v>
      </c>
      <c r="KG7" s="80">
        <v>22.3</v>
      </c>
      <c r="KH7" s="80">
        <v>25.5</v>
      </c>
      <c r="KI7" s="80">
        <v>45.2</v>
      </c>
      <c r="KJ7" s="80">
        <v>48.7</v>
      </c>
      <c r="KK7" s="80" t="s">
        <v>123</v>
      </c>
      <c r="KL7" s="80" t="s">
        <v>123</v>
      </c>
      <c r="KM7" s="80" t="s">
        <v>123</v>
      </c>
      <c r="KN7" s="80" t="s">
        <v>123</v>
      </c>
      <c r="KO7" s="80" t="s">
        <v>123</v>
      </c>
      <c r="KP7" s="80" t="s">
        <v>123</v>
      </c>
      <c r="KQ7" s="80">
        <v>60.9</v>
      </c>
      <c r="KR7" s="80">
        <v>100</v>
      </c>
      <c r="KS7" s="80">
        <v>100</v>
      </c>
      <c r="KT7" s="80">
        <v>100</v>
      </c>
      <c r="KU7" s="77" t="s">
        <v>123</v>
      </c>
      <c r="KV7" s="80" t="s">
        <v>123</v>
      </c>
      <c r="KW7" s="80" t="s">
        <v>123</v>
      </c>
      <c r="KX7" s="80" t="s">
        <v>123</v>
      </c>
      <c r="KY7" s="80" t="s">
        <v>123</v>
      </c>
      <c r="KZ7" s="80" t="s">
        <v>123</v>
      </c>
      <c r="LA7" s="80">
        <v>3.4</v>
      </c>
      <c r="LB7" s="80">
        <v>12.1</v>
      </c>
      <c r="LC7" s="80">
        <v>7.1</v>
      </c>
      <c r="LD7" s="80">
        <v>8.9</v>
      </c>
      <c r="LE7" s="80">
        <v>11.8</v>
      </c>
      <c r="LF7" s="80" t="s">
        <v>123</v>
      </c>
      <c r="LG7" s="80" t="s">
        <v>123</v>
      </c>
      <c r="LH7" s="80" t="s">
        <v>123</v>
      </c>
      <c r="LI7" s="80" t="s">
        <v>123</v>
      </c>
      <c r="LJ7" s="80" t="s">
        <v>123</v>
      </c>
      <c r="LK7" s="80">
        <v>0</v>
      </c>
      <c r="LL7" s="80">
        <v>1.4</v>
      </c>
      <c r="LM7" s="80">
        <v>8.6</v>
      </c>
      <c r="LN7" s="80">
        <v>2</v>
      </c>
      <c r="LO7" s="80">
        <v>1.4</v>
      </c>
      <c r="LP7" s="80" t="s">
        <v>123</v>
      </c>
      <c r="LQ7" s="80" t="s">
        <v>123</v>
      </c>
      <c r="LR7" s="80" t="s">
        <v>123</v>
      </c>
      <c r="LS7" s="80" t="s">
        <v>123</v>
      </c>
      <c r="LT7" s="80" t="s">
        <v>123</v>
      </c>
      <c r="LU7" s="80">
        <v>0</v>
      </c>
      <c r="LV7" s="80">
        <v>298.60000000000002</v>
      </c>
      <c r="LW7" s="80">
        <v>1092.0999999999999</v>
      </c>
      <c r="LX7" s="80">
        <v>1128.5999999999999</v>
      </c>
      <c r="LY7" s="80">
        <v>596.79999999999995</v>
      </c>
      <c r="LZ7" s="80" t="s">
        <v>123</v>
      </c>
      <c r="MA7" s="80" t="s">
        <v>123</v>
      </c>
      <c r="MB7" s="80" t="s">
        <v>123</v>
      </c>
      <c r="MC7" s="80" t="s">
        <v>123</v>
      </c>
      <c r="MD7" s="80" t="s">
        <v>123</v>
      </c>
      <c r="ME7" s="80">
        <v>0</v>
      </c>
      <c r="MF7" s="80">
        <v>1.7</v>
      </c>
      <c r="MG7" s="80">
        <v>2.9</v>
      </c>
      <c r="MH7" s="80">
        <v>3.4</v>
      </c>
      <c r="MI7" s="80">
        <v>5.6</v>
      </c>
      <c r="MJ7" s="80" t="s">
        <v>123</v>
      </c>
      <c r="MK7" s="80" t="s">
        <v>123</v>
      </c>
      <c r="ML7" s="80" t="s">
        <v>123</v>
      </c>
      <c r="MM7" s="80" t="s">
        <v>123</v>
      </c>
      <c r="MN7" s="80" t="s">
        <v>123</v>
      </c>
      <c r="MO7" s="80" t="s">
        <v>123</v>
      </c>
      <c r="MP7" s="80">
        <v>77.7</v>
      </c>
      <c r="MQ7" s="80">
        <v>100</v>
      </c>
      <c r="MR7" s="80">
        <v>100</v>
      </c>
      <c r="MS7" s="80">
        <v>100</v>
      </c>
      <c r="MT7" s="80">
        <v>9</v>
      </c>
      <c r="MU7" s="80">
        <v>9</v>
      </c>
      <c r="MV7" s="80">
        <v>9</v>
      </c>
      <c r="MW7" s="80">
        <v>9</v>
      </c>
      <c r="MX7" s="80" t="s">
        <v>123</v>
      </c>
      <c r="MY7" s="80" t="s">
        <v>123</v>
      </c>
      <c r="MZ7" s="80" t="s">
        <v>123</v>
      </c>
      <c r="NA7" s="80" t="s">
        <v>123</v>
      </c>
      <c r="NB7" s="80" t="s">
        <v>123</v>
      </c>
      <c r="NC7" s="80" t="s">
        <v>123</v>
      </c>
      <c r="ND7" s="80" t="s">
        <v>123</v>
      </c>
      <c r="NE7" s="80" t="s">
        <v>123</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f>IF(SUM($L$6,$MT$7:$MW$7)=0,FALSE,TRUE)</f>
        <v>1</v>
      </c>
      <c r="GD8" s="84" t="s">
        <v>128</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f>IF(SUM($M$7,$MX$7:$NA$7)=0,FALSE,TRUE)</f>
        <v>0</v>
      </c>
      <c r="IC8" s="84" t="s">
        <v>128</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f>IF(SUM($N$7,$NB$7:$NE$7)=0,FALSE,TRUE)</f>
        <v>0</v>
      </c>
      <c r="KB8" s="84" t="s">
        <v>128</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f>IF(SUM($O$7,$NF$7:$NI$7)=0,FALSE,TRUE)</f>
        <v>0</v>
      </c>
      <c r="MA8" s="84" t="s">
        <v>128</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（最大出力合計60,830kW）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（最大出力合計60,830kW）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108.4</v>
      </c>
      <c r="AY11" s="92">
        <f>AY7</f>
        <v>109.7</v>
      </c>
      <c r="AZ11" s="92">
        <f>AZ7</f>
        <v>109.7</v>
      </c>
      <c r="BA11" s="92">
        <f>BA7</f>
        <v>113.5</v>
      </c>
      <c r="BB11" s="92">
        <f>BB7</f>
        <v>107.5</v>
      </c>
      <c r="BC11" s="81"/>
      <c r="BD11" s="81"/>
      <c r="BE11" s="81"/>
      <c r="BF11" s="81"/>
      <c r="BG11" s="81"/>
      <c r="BH11" s="91" t="s">
        <v>136</v>
      </c>
      <c r="BI11" s="92">
        <f>BI7</f>
        <v>120.3</v>
      </c>
      <c r="BJ11" s="92">
        <f>BJ7</f>
        <v>120.3</v>
      </c>
      <c r="BK11" s="92">
        <f>BK7</f>
        <v>118.2</v>
      </c>
      <c r="BL11" s="92">
        <f>BL7</f>
        <v>118.5</v>
      </c>
      <c r="BM11" s="92">
        <f>BM7</f>
        <v>110.6</v>
      </c>
      <c r="BN11" s="81"/>
      <c r="BO11" s="81"/>
      <c r="BP11" s="81"/>
      <c r="BQ11" s="81"/>
      <c r="BR11" s="81"/>
      <c r="BS11" s="91" t="s">
        <v>136</v>
      </c>
      <c r="BT11" s="92">
        <f>BT7</f>
        <v>1812.3</v>
      </c>
      <c r="BU11" s="92">
        <f>BU7</f>
        <v>1046.8</v>
      </c>
      <c r="BV11" s="92">
        <f>BV7</f>
        <v>1454.8</v>
      </c>
      <c r="BW11" s="92">
        <f>BW7</f>
        <v>478.7</v>
      </c>
      <c r="BX11" s="92">
        <f>BX7</f>
        <v>756.4</v>
      </c>
      <c r="BY11" s="81"/>
      <c r="BZ11" s="81"/>
      <c r="CA11" s="81"/>
      <c r="CB11" s="81"/>
      <c r="CC11" s="81"/>
      <c r="CD11" s="91" t="s">
        <v>136</v>
      </c>
      <c r="CE11" s="92">
        <f>CE7</f>
        <v>7754</v>
      </c>
      <c r="CF11" s="92">
        <f>CF7</f>
        <v>7533.1</v>
      </c>
      <c r="CG11" s="92">
        <f>CG7</f>
        <v>7941.2</v>
      </c>
      <c r="CH11" s="92">
        <f>CH7</f>
        <v>6200.2</v>
      </c>
      <c r="CI11" s="92">
        <f>CI7</f>
        <v>8285.6</v>
      </c>
      <c r="CJ11" s="81"/>
      <c r="CK11" s="81"/>
      <c r="CL11" s="81"/>
      <c r="CM11" s="81"/>
      <c r="CN11" s="91" t="s">
        <v>136</v>
      </c>
      <c r="CO11" s="93">
        <f>CO7</f>
        <v>786499</v>
      </c>
      <c r="CP11" s="93">
        <f>CP7</f>
        <v>743670</v>
      </c>
      <c r="CQ11" s="93">
        <f>CQ7</f>
        <v>743117</v>
      </c>
      <c r="CR11" s="93">
        <f>CR7</f>
        <v>850444</v>
      </c>
      <c r="CS11" s="93">
        <f>CS7</f>
        <v>655293</v>
      </c>
      <c r="CT11" s="81"/>
      <c r="CU11" s="81"/>
      <c r="CV11" s="81"/>
      <c r="CW11" s="81"/>
      <c r="CX11" s="81"/>
      <c r="CY11" s="91" t="s">
        <v>136</v>
      </c>
      <c r="CZ11" s="92">
        <f>CZ7</f>
        <v>45.5</v>
      </c>
      <c r="DA11" s="92">
        <f>DA7</f>
        <v>43.3</v>
      </c>
      <c r="DB11" s="92">
        <f>DB7</f>
        <v>41.5</v>
      </c>
      <c r="DC11" s="92">
        <f>DC7</f>
        <v>52.7</v>
      </c>
      <c r="DD11" s="92">
        <f>DD7</f>
        <v>39.4</v>
      </c>
      <c r="DE11" s="81"/>
      <c r="DF11" s="81"/>
      <c r="DG11" s="81"/>
      <c r="DH11" s="81"/>
      <c r="DI11" s="91" t="s">
        <v>136</v>
      </c>
      <c r="DJ11" s="92">
        <f>DJ7</f>
        <v>23.3</v>
      </c>
      <c r="DK11" s="92">
        <f>DK7</f>
        <v>11.1</v>
      </c>
      <c r="DL11" s="92">
        <f>DL7</f>
        <v>17.7</v>
      </c>
      <c r="DM11" s="92">
        <f>DM7</f>
        <v>14.5</v>
      </c>
      <c r="DN11" s="92">
        <f>DN7</f>
        <v>13.3</v>
      </c>
      <c r="DO11" s="81"/>
      <c r="DP11" s="81"/>
      <c r="DQ11" s="81"/>
      <c r="DR11" s="81"/>
      <c r="DS11" s="91" t="s">
        <v>136</v>
      </c>
      <c r="DT11" s="92">
        <f>DT7</f>
        <v>161.30000000000001</v>
      </c>
      <c r="DU11" s="92">
        <f>DU7</f>
        <v>143.19999999999999</v>
      </c>
      <c r="DV11" s="92">
        <f>DV7</f>
        <v>111.4</v>
      </c>
      <c r="DW11" s="92">
        <f>DW7</f>
        <v>84.3</v>
      </c>
      <c r="DX11" s="92">
        <f>DX7</f>
        <v>73.7</v>
      </c>
      <c r="DY11" s="81"/>
      <c r="DZ11" s="81"/>
      <c r="EA11" s="81"/>
      <c r="EB11" s="81"/>
      <c r="EC11" s="91" t="s">
        <v>136</v>
      </c>
      <c r="ED11" s="92">
        <f>ED7</f>
        <v>58.1</v>
      </c>
      <c r="EE11" s="92">
        <f>EE7</f>
        <v>56.6</v>
      </c>
      <c r="EF11" s="92">
        <f>EF7</f>
        <v>57.6</v>
      </c>
      <c r="EG11" s="92">
        <f>EG7</f>
        <v>61.3</v>
      </c>
      <c r="EH11" s="92">
        <f>EH7</f>
        <v>62.5</v>
      </c>
      <c r="EI11" s="81"/>
      <c r="EJ11" s="81"/>
      <c r="EK11" s="81"/>
      <c r="EL11" s="81"/>
      <c r="EM11" s="91" t="s">
        <v>136</v>
      </c>
      <c r="EN11" s="92" t="str">
        <f>EN7</f>
        <v>-</v>
      </c>
      <c r="EO11" s="92">
        <f>EO7</f>
        <v>0.1</v>
      </c>
      <c r="EP11" s="92">
        <f>EP7</f>
        <v>1.4</v>
      </c>
      <c r="EQ11" s="92">
        <f>EQ7</f>
        <v>1</v>
      </c>
      <c r="ER11" s="92">
        <f>ER7</f>
        <v>1.4</v>
      </c>
      <c r="ES11" s="81"/>
      <c r="ET11" s="81"/>
      <c r="EU11" s="81"/>
      <c r="EV11" s="81"/>
      <c r="EW11" s="81"/>
      <c r="EX11" s="91" t="s">
        <v>136</v>
      </c>
      <c r="EY11" s="92">
        <f>EY7</f>
        <v>45.5</v>
      </c>
      <c r="EZ11" s="92">
        <f>EZ7</f>
        <v>43.3</v>
      </c>
      <c r="FA11" s="92">
        <f>FA7</f>
        <v>41.5</v>
      </c>
      <c r="FB11" s="92">
        <f>FB7</f>
        <v>52.7</v>
      </c>
      <c r="FC11" s="92">
        <f>FC7</f>
        <v>39.4</v>
      </c>
      <c r="FD11" s="81"/>
      <c r="FE11" s="81"/>
      <c r="FF11" s="81"/>
      <c r="FG11" s="81"/>
      <c r="FH11" s="91" t="s">
        <v>136</v>
      </c>
      <c r="FI11" s="92">
        <f>FI7</f>
        <v>23.3</v>
      </c>
      <c r="FJ11" s="92">
        <f>FJ7</f>
        <v>11.1</v>
      </c>
      <c r="FK11" s="92">
        <f>FK7</f>
        <v>17.7</v>
      </c>
      <c r="FL11" s="92">
        <f>FL7</f>
        <v>14.5</v>
      </c>
      <c r="FM11" s="92">
        <f>FM7</f>
        <v>13.3</v>
      </c>
      <c r="FN11" s="81"/>
      <c r="FO11" s="81"/>
      <c r="FP11" s="81"/>
      <c r="FQ11" s="81"/>
      <c r="FR11" s="91" t="s">
        <v>136</v>
      </c>
      <c r="FS11" s="92">
        <f>FS7</f>
        <v>161.30000000000001</v>
      </c>
      <c r="FT11" s="92">
        <f>FT7</f>
        <v>143.19999999999999</v>
      </c>
      <c r="FU11" s="92">
        <f>FU7</f>
        <v>111.4</v>
      </c>
      <c r="FV11" s="92">
        <f>FV7</f>
        <v>84.3</v>
      </c>
      <c r="FW11" s="92">
        <f>FW7</f>
        <v>73.7</v>
      </c>
      <c r="FX11" s="81"/>
      <c r="FY11" s="81"/>
      <c r="FZ11" s="81"/>
      <c r="GA11" s="81"/>
      <c r="GB11" s="91" t="s">
        <v>136</v>
      </c>
      <c r="GC11" s="92">
        <f>GC7</f>
        <v>58.1</v>
      </c>
      <c r="GD11" s="92">
        <f>GD7</f>
        <v>56.6</v>
      </c>
      <c r="GE11" s="92">
        <f>GE7</f>
        <v>57.6</v>
      </c>
      <c r="GF11" s="92">
        <f>GF7</f>
        <v>61.3</v>
      </c>
      <c r="GG11" s="92">
        <f>GG7</f>
        <v>62.5</v>
      </c>
      <c r="GH11" s="81"/>
      <c r="GI11" s="81"/>
      <c r="GJ11" s="81"/>
      <c r="GK11" s="81"/>
      <c r="GL11" s="91" t="s">
        <v>137</v>
      </c>
      <c r="GM11" s="92" t="str">
        <f>GM7</f>
        <v>-</v>
      </c>
      <c r="GN11" s="92">
        <f>GN7</f>
        <v>0.1</v>
      </c>
      <c r="GO11" s="92">
        <f>GO7</f>
        <v>1.4</v>
      </c>
      <c r="GP11" s="92">
        <f>GP7</f>
        <v>1</v>
      </c>
      <c r="GQ11" s="92">
        <f>GQ7</f>
        <v>1.4</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136</v>
      </c>
      <c r="LF11" s="92" t="str">
        <f>LF7</f>
        <v>-</v>
      </c>
      <c r="LG11" s="92" t="str">
        <f>LG7</f>
        <v>-</v>
      </c>
      <c r="LH11" s="92" t="str">
        <f>LH7</f>
        <v>-</v>
      </c>
      <c r="LI11" s="92" t="str">
        <f>LI7</f>
        <v>-</v>
      </c>
      <c r="LJ11" s="92" t="str">
        <f>LJ7</f>
        <v>-</v>
      </c>
      <c r="LK11" s="81"/>
      <c r="LL11" s="81"/>
      <c r="LM11" s="81"/>
      <c r="LN11" s="81"/>
      <c r="LO11" s="91" t="s">
        <v>136</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f>BC7</f>
        <v>108.4</v>
      </c>
      <c r="AY12" s="92">
        <f>BD7</f>
        <v>110.1</v>
      </c>
      <c r="AZ12" s="92">
        <f>BE7</f>
        <v>119.7</v>
      </c>
      <c r="BA12" s="92">
        <f>BF7</f>
        <v>125.7</v>
      </c>
      <c r="BB12" s="92">
        <f>BG7</f>
        <v>129.69999999999999</v>
      </c>
      <c r="BC12" s="81"/>
      <c r="BD12" s="81"/>
      <c r="BE12" s="81"/>
      <c r="BF12" s="81"/>
      <c r="BG12" s="81"/>
      <c r="BH12" s="91" t="s">
        <v>139</v>
      </c>
      <c r="BI12" s="92">
        <f>BN7</f>
        <v>112.4</v>
      </c>
      <c r="BJ12" s="92">
        <f>BO7</f>
        <v>112.7</v>
      </c>
      <c r="BK12" s="92">
        <f>BP7</f>
        <v>121.8</v>
      </c>
      <c r="BL12" s="92">
        <f>BQ7</f>
        <v>124.8</v>
      </c>
      <c r="BM12" s="92">
        <f>BR7</f>
        <v>130.4</v>
      </c>
      <c r="BN12" s="81"/>
      <c r="BO12" s="81"/>
      <c r="BP12" s="81"/>
      <c r="BQ12" s="81"/>
      <c r="BR12" s="81"/>
      <c r="BS12" s="91" t="s">
        <v>140</v>
      </c>
      <c r="BT12" s="92">
        <f>BY7</f>
        <v>1465.9</v>
      </c>
      <c r="BU12" s="92">
        <f>BZ7</f>
        <v>1317.9</v>
      </c>
      <c r="BV12" s="92">
        <f>CA7</f>
        <v>992.4</v>
      </c>
      <c r="BW12" s="92">
        <f>CB7</f>
        <v>632.6</v>
      </c>
      <c r="BX12" s="92">
        <f>CC7</f>
        <v>712.7</v>
      </c>
      <c r="BY12" s="81"/>
      <c r="BZ12" s="81"/>
      <c r="CA12" s="81"/>
      <c r="CB12" s="81"/>
      <c r="CC12" s="81"/>
      <c r="CD12" s="91" t="s">
        <v>139</v>
      </c>
      <c r="CE12" s="92">
        <f>CJ7</f>
        <v>7540.4</v>
      </c>
      <c r="CF12" s="92">
        <f>CK7</f>
        <v>7970</v>
      </c>
      <c r="CG12" s="92">
        <f>CL7</f>
        <v>7914.4</v>
      </c>
      <c r="CH12" s="92">
        <f>CM7</f>
        <v>7493.6</v>
      </c>
      <c r="CI12" s="92">
        <f>CN7</f>
        <v>8013.5</v>
      </c>
      <c r="CJ12" s="81"/>
      <c r="CK12" s="81"/>
      <c r="CL12" s="81"/>
      <c r="CM12" s="81"/>
      <c r="CN12" s="91" t="s">
        <v>139</v>
      </c>
      <c r="CO12" s="93">
        <f>CT7</f>
        <v>1059040</v>
      </c>
      <c r="CP12" s="93">
        <f>CU7</f>
        <v>1043769</v>
      </c>
      <c r="CQ12" s="93">
        <f>CV7</f>
        <v>1160012</v>
      </c>
      <c r="CR12" s="93">
        <f>CW7</f>
        <v>1146099</v>
      </c>
      <c r="CS12" s="93">
        <f>CX7</f>
        <v>1494682</v>
      </c>
      <c r="CT12" s="81"/>
      <c r="CU12" s="81"/>
      <c r="CV12" s="81"/>
      <c r="CW12" s="81"/>
      <c r="CX12" s="81"/>
      <c r="CY12" s="91" t="s">
        <v>141</v>
      </c>
      <c r="CZ12" s="92">
        <f>DE7</f>
        <v>40.200000000000003</v>
      </c>
      <c r="DA12" s="92">
        <f>DF7</f>
        <v>37.299999999999997</v>
      </c>
      <c r="DB12" s="92">
        <f>DG7</f>
        <v>36.299999999999997</v>
      </c>
      <c r="DC12" s="92">
        <f>DH7</f>
        <v>38.4</v>
      </c>
      <c r="DD12" s="92">
        <f>DI7</f>
        <v>37.700000000000003</v>
      </c>
      <c r="DE12" s="81"/>
      <c r="DF12" s="81"/>
      <c r="DG12" s="81"/>
      <c r="DH12" s="81"/>
      <c r="DI12" s="91" t="s">
        <v>139</v>
      </c>
      <c r="DJ12" s="92">
        <f>DO7</f>
        <v>22.5</v>
      </c>
      <c r="DK12" s="92">
        <f>DP7</f>
        <v>22.3</v>
      </c>
      <c r="DL12" s="92">
        <f>DQ7</f>
        <v>22.1</v>
      </c>
      <c r="DM12" s="92">
        <f>DR7</f>
        <v>21.1</v>
      </c>
      <c r="DN12" s="92">
        <f>DS7</f>
        <v>20</v>
      </c>
      <c r="DO12" s="81"/>
      <c r="DP12" s="81"/>
      <c r="DQ12" s="81"/>
      <c r="DR12" s="81"/>
      <c r="DS12" s="91" t="s">
        <v>139</v>
      </c>
      <c r="DT12" s="92">
        <f>DY7</f>
        <v>160.30000000000001</v>
      </c>
      <c r="DU12" s="92">
        <f>DZ7</f>
        <v>146.19999999999999</v>
      </c>
      <c r="DV12" s="92">
        <f>EA7</f>
        <v>130.5</v>
      </c>
      <c r="DW12" s="92">
        <f>EB7</f>
        <v>129.19999999999999</v>
      </c>
      <c r="DX12" s="92">
        <f>EC7</f>
        <v>110.2</v>
      </c>
      <c r="DY12" s="81"/>
      <c r="DZ12" s="81"/>
      <c r="EA12" s="81"/>
      <c r="EB12" s="81"/>
      <c r="EC12" s="91" t="s">
        <v>139</v>
      </c>
      <c r="ED12" s="92">
        <f>EI7</f>
        <v>56.2</v>
      </c>
      <c r="EE12" s="92">
        <f>EJ7</f>
        <v>57</v>
      </c>
      <c r="EF12" s="92">
        <f>EK7</f>
        <v>57.7</v>
      </c>
      <c r="EG12" s="92">
        <f>EL7</f>
        <v>59.8</v>
      </c>
      <c r="EH12" s="92">
        <f>EM7</f>
        <v>59.6</v>
      </c>
      <c r="EI12" s="81"/>
      <c r="EJ12" s="81"/>
      <c r="EK12" s="81"/>
      <c r="EL12" s="81"/>
      <c r="EM12" s="91" t="s">
        <v>142</v>
      </c>
      <c r="EN12" s="92" t="str">
        <f>ES7</f>
        <v>-</v>
      </c>
      <c r="EO12" s="92">
        <f>ET7</f>
        <v>2.8</v>
      </c>
      <c r="EP12" s="92">
        <f>EU7</f>
        <v>15.4</v>
      </c>
      <c r="EQ12" s="92">
        <f>EV7</f>
        <v>16.2</v>
      </c>
      <c r="ER12" s="92">
        <f>EW7</f>
        <v>17.8</v>
      </c>
      <c r="ES12" s="81"/>
      <c r="ET12" s="81"/>
      <c r="EU12" s="81"/>
      <c r="EV12" s="81"/>
      <c r="EW12" s="81"/>
      <c r="EX12" s="91" t="s">
        <v>139</v>
      </c>
      <c r="EY12" s="92">
        <f>IF($EY$8,FD7,"-")</f>
        <v>40.4</v>
      </c>
      <c r="EZ12" s="92">
        <f>IF($EY$8,FE7,"-")</f>
        <v>37.5</v>
      </c>
      <c r="FA12" s="92">
        <f>IF($EY$8,FF7,"-")</f>
        <v>37</v>
      </c>
      <c r="FB12" s="92">
        <f>IF($EY$8,FG7,"-")</f>
        <v>39.5</v>
      </c>
      <c r="FC12" s="92">
        <f>IF($EY$8,FH7,"-")</f>
        <v>39.1</v>
      </c>
      <c r="FD12" s="81"/>
      <c r="FE12" s="81"/>
      <c r="FF12" s="81"/>
      <c r="FG12" s="81"/>
      <c r="FH12" s="91" t="s">
        <v>139</v>
      </c>
      <c r="FI12" s="92">
        <f>IF($FI$8,FN7,"-")</f>
        <v>23.5</v>
      </c>
      <c r="FJ12" s="92">
        <f>IF($FI$8,FO7,"-")</f>
        <v>23.1</v>
      </c>
      <c r="FK12" s="92">
        <f>IF($FI$8,FP7,"-")</f>
        <v>22.6</v>
      </c>
      <c r="FL12" s="92">
        <f>IF($FI$8,FQ7,"-")</f>
        <v>22</v>
      </c>
      <c r="FM12" s="92">
        <f>IF($FI$8,FR7,"-")</f>
        <v>21.4</v>
      </c>
      <c r="FN12" s="81"/>
      <c r="FO12" s="81"/>
      <c r="FP12" s="81"/>
      <c r="FQ12" s="81"/>
      <c r="FR12" s="91" t="s">
        <v>139</v>
      </c>
      <c r="FS12" s="92">
        <f>IF($FS$8,FX7,"-")</f>
        <v>160.4</v>
      </c>
      <c r="FT12" s="92">
        <f>IF($FS$8,FY7,"-")</f>
        <v>146</v>
      </c>
      <c r="FU12" s="92">
        <f>IF($FS$8,FZ7,"-")</f>
        <v>121.2</v>
      </c>
      <c r="FV12" s="92">
        <f>IF($FS$8,GA7,"-")</f>
        <v>106.1</v>
      </c>
      <c r="FW12" s="92">
        <f>IF($FS$8,GB7,"-")</f>
        <v>89.6</v>
      </c>
      <c r="FX12" s="81"/>
      <c r="FY12" s="81"/>
      <c r="FZ12" s="81"/>
      <c r="GA12" s="81"/>
      <c r="GB12" s="91" t="s">
        <v>139</v>
      </c>
      <c r="GC12" s="92">
        <f>IF($GC$8,GH7,"-")</f>
        <v>56.7</v>
      </c>
      <c r="GD12" s="92">
        <f>IF($GC$8,GI7,"-")</f>
        <v>57.6</v>
      </c>
      <c r="GE12" s="92">
        <f>IF($GC$8,GJ7,"-")</f>
        <v>58.6</v>
      </c>
      <c r="GF12" s="92">
        <f>IF($GC$8,GK7,"-")</f>
        <v>61.3</v>
      </c>
      <c r="GG12" s="92">
        <f>IF($GC$8,GL7,"-")</f>
        <v>61.7</v>
      </c>
      <c r="GH12" s="81"/>
      <c r="GI12" s="81"/>
      <c r="GJ12" s="81"/>
      <c r="GK12" s="81"/>
      <c r="GL12" s="91" t="s">
        <v>139</v>
      </c>
      <c r="GM12" s="92" t="str">
        <f>IF($GM$8,GR7,"-")</f>
        <v>-</v>
      </c>
      <c r="GN12" s="92">
        <f>IF($GM$8,GS7,"-")</f>
        <v>1.8</v>
      </c>
      <c r="GO12" s="92">
        <f>IF($GM$8,GT7,"-")</f>
        <v>12.3</v>
      </c>
      <c r="GP12" s="92">
        <f>IF($GM$8,GU7,"-")</f>
        <v>11.9</v>
      </c>
      <c r="GQ12" s="92">
        <f>IF($GM$8,GV7,"-")</f>
        <v>13.3</v>
      </c>
      <c r="GR12" s="81"/>
      <c r="GS12" s="81"/>
      <c r="GT12" s="81"/>
      <c r="GU12" s="81"/>
      <c r="GV12" s="81"/>
      <c r="GW12" s="91" t="s">
        <v>139</v>
      </c>
      <c r="GX12" s="92" t="str">
        <f>IF($GX$8,HC7,"-")</f>
        <v>-</v>
      </c>
      <c r="GY12" s="92" t="str">
        <f>IF($GX$8,HD7,"-")</f>
        <v>-</v>
      </c>
      <c r="GZ12" s="92" t="str">
        <f>IF($GX$8,HE7,"-")</f>
        <v>-</v>
      </c>
      <c r="HA12" s="92" t="str">
        <f>IF($GX$8,HF7,"-")</f>
        <v>-</v>
      </c>
      <c r="HB12" s="92" t="str">
        <f>IF($GX$8,HG7,"-")</f>
        <v>-</v>
      </c>
      <c r="HC12" s="81"/>
      <c r="HD12" s="81"/>
      <c r="HE12" s="81"/>
      <c r="HF12" s="81"/>
      <c r="HG12" s="91" t="s">
        <v>139</v>
      </c>
      <c r="HH12" s="92" t="str">
        <f>IF($HH$8,HM7,"-")</f>
        <v>-</v>
      </c>
      <c r="HI12" s="92" t="str">
        <f>IF($HH$8,HN7,"-")</f>
        <v>-</v>
      </c>
      <c r="HJ12" s="92" t="str">
        <f>IF($HH$8,HO7,"-")</f>
        <v>-</v>
      </c>
      <c r="HK12" s="92" t="str">
        <f>IF($HH$8,HP7,"-")</f>
        <v>-</v>
      </c>
      <c r="HL12" s="92" t="str">
        <f>IF($HH$8,HQ7,"-")</f>
        <v>-</v>
      </c>
      <c r="HM12" s="81"/>
      <c r="HN12" s="81"/>
      <c r="HO12" s="81"/>
      <c r="HP12" s="81"/>
      <c r="HQ12" s="91" t="s">
        <v>139</v>
      </c>
      <c r="HR12" s="92" t="str">
        <f>IF($HR$8,HW7,"-")</f>
        <v>-</v>
      </c>
      <c r="HS12" s="92" t="str">
        <f>IF($HR$8,HX7,"-")</f>
        <v>-</v>
      </c>
      <c r="HT12" s="92" t="str">
        <f>IF($HR$8,HY7,"-")</f>
        <v>-</v>
      </c>
      <c r="HU12" s="92" t="str">
        <f>IF($HR$8,HZ7,"-")</f>
        <v>-</v>
      </c>
      <c r="HV12" s="92" t="str">
        <f>IF($HR$8,IA7,"-")</f>
        <v>-</v>
      </c>
      <c r="HW12" s="81"/>
      <c r="HX12" s="81"/>
      <c r="HY12" s="81"/>
      <c r="HZ12" s="81"/>
      <c r="IA12" s="91" t="s">
        <v>139</v>
      </c>
      <c r="IB12" s="92" t="str">
        <f>IF($IB$8,IG7,"-")</f>
        <v>-</v>
      </c>
      <c r="IC12" s="92" t="str">
        <f>IF($IB$8,IH7,"-")</f>
        <v>-</v>
      </c>
      <c r="ID12" s="92" t="str">
        <f>IF($IB$8,II7,"-")</f>
        <v>-</v>
      </c>
      <c r="IE12" s="92" t="str">
        <f>IF($IB$8,IJ7,"-")</f>
        <v>-</v>
      </c>
      <c r="IF12" s="92" t="str">
        <f>IF($IB$8,IK7,"-")</f>
        <v>-</v>
      </c>
      <c r="IG12" s="81"/>
      <c r="IH12" s="81"/>
      <c r="II12" s="81"/>
      <c r="IJ12" s="81"/>
      <c r="IK12" s="91" t="s">
        <v>139</v>
      </c>
      <c r="IL12" s="92" t="str">
        <f>IF($IL$8,IQ7,"-")</f>
        <v>-</v>
      </c>
      <c r="IM12" s="92" t="str">
        <f>IF($IL$8,IR7,"-")</f>
        <v>-</v>
      </c>
      <c r="IN12" s="92" t="str">
        <f>IF($IL$8,IS7,"-")</f>
        <v>-</v>
      </c>
      <c r="IO12" s="92" t="str">
        <f>IF($IL$8,IT7,"-")</f>
        <v>-</v>
      </c>
      <c r="IP12" s="92" t="str">
        <f>IF($IL$8,IU7,"-")</f>
        <v>-</v>
      </c>
      <c r="IQ12" s="81"/>
      <c r="IR12" s="81"/>
      <c r="IS12" s="81"/>
      <c r="IT12" s="81"/>
      <c r="IU12" s="81"/>
      <c r="IV12" s="91" t="s">
        <v>139</v>
      </c>
      <c r="IW12" s="92" t="str">
        <f>IF($IW$8,JB7,"-")</f>
        <v>-</v>
      </c>
      <c r="IX12" s="92" t="str">
        <f>IF($IW$8,JC7,"-")</f>
        <v>-</v>
      </c>
      <c r="IY12" s="92" t="str">
        <f>IF($IW$8,JD7,"-")</f>
        <v>-</v>
      </c>
      <c r="IZ12" s="92" t="str">
        <f>IF($IW$8,JE7,"-")</f>
        <v>-</v>
      </c>
      <c r="JA12" s="92" t="str">
        <f>IF($IW$8,JF7,"-")</f>
        <v>-</v>
      </c>
      <c r="JB12" s="81"/>
      <c r="JC12" s="81"/>
      <c r="JD12" s="81"/>
      <c r="JE12" s="81"/>
      <c r="JF12" s="91" t="s">
        <v>139</v>
      </c>
      <c r="JG12" s="92" t="str">
        <f>IF($JG$8,JL7,"-")</f>
        <v>-</v>
      </c>
      <c r="JH12" s="92" t="str">
        <f>IF($JG$8,JM7,"-")</f>
        <v>-</v>
      </c>
      <c r="JI12" s="92" t="str">
        <f>IF($JG$8,JN7,"-")</f>
        <v>-</v>
      </c>
      <c r="JJ12" s="92" t="str">
        <f>IF($JG$8,JO7,"-")</f>
        <v>-</v>
      </c>
      <c r="JK12" s="92" t="str">
        <f>IF($JG$8,JP7,"-")</f>
        <v>-</v>
      </c>
      <c r="JL12" s="81"/>
      <c r="JM12" s="81"/>
      <c r="JN12" s="81"/>
      <c r="JO12" s="81"/>
      <c r="JP12" s="91" t="s">
        <v>139</v>
      </c>
      <c r="JQ12" s="92" t="str">
        <f>IF($JQ$8,JV7,"-")</f>
        <v>-</v>
      </c>
      <c r="JR12" s="92" t="str">
        <f>IF($JQ$8,JW7,"-")</f>
        <v>-</v>
      </c>
      <c r="JS12" s="92" t="str">
        <f>IF($JQ$8,JX7,"-")</f>
        <v>-</v>
      </c>
      <c r="JT12" s="92" t="str">
        <f>IF($JQ$8,JY7,"-")</f>
        <v>-</v>
      </c>
      <c r="JU12" s="92" t="str">
        <f>IF($JQ$8,JZ7,"-")</f>
        <v>-</v>
      </c>
      <c r="JV12" s="81"/>
      <c r="JW12" s="81"/>
      <c r="JX12" s="81"/>
      <c r="JY12" s="81"/>
      <c r="JZ12" s="91" t="s">
        <v>139</v>
      </c>
      <c r="KA12" s="92" t="str">
        <f>IF($KA$8,KF7,"-")</f>
        <v>-</v>
      </c>
      <c r="KB12" s="92" t="str">
        <f>IF($KA$8,KG7,"-")</f>
        <v>-</v>
      </c>
      <c r="KC12" s="92" t="str">
        <f>IF($KA$8,KH7,"-")</f>
        <v>-</v>
      </c>
      <c r="KD12" s="92" t="str">
        <f>IF($KA$8,KI7,"-")</f>
        <v>-</v>
      </c>
      <c r="KE12" s="92" t="str">
        <f>IF($KA$8,KJ7,"-")</f>
        <v>-</v>
      </c>
      <c r="KF12" s="81"/>
      <c r="KG12" s="81"/>
      <c r="KH12" s="81"/>
      <c r="KI12" s="81"/>
      <c r="KJ12" s="91" t="s">
        <v>139</v>
      </c>
      <c r="KK12" s="92" t="str">
        <f>IF($KK$8,KP7,"-")</f>
        <v>-</v>
      </c>
      <c r="KL12" s="92" t="str">
        <f>IF($KK$8,KQ7,"-")</f>
        <v>-</v>
      </c>
      <c r="KM12" s="92" t="str">
        <f>IF($KK$8,KR7,"-")</f>
        <v>-</v>
      </c>
      <c r="KN12" s="92" t="str">
        <f>IF($KK$8,KS7,"-")</f>
        <v>-</v>
      </c>
      <c r="KO12" s="92" t="str">
        <f>IF($KK$8,KT7,"-")</f>
        <v>-</v>
      </c>
      <c r="KP12" s="81"/>
      <c r="KQ12" s="81"/>
      <c r="KR12" s="81"/>
      <c r="KS12" s="81"/>
      <c r="KT12" s="81"/>
      <c r="KU12" s="91" t="s">
        <v>139</v>
      </c>
      <c r="KV12" s="92" t="str">
        <f>IF($KV$8,LA7,"-")</f>
        <v>-</v>
      </c>
      <c r="KW12" s="92" t="str">
        <f>IF($KV$8,LB7,"-")</f>
        <v>-</v>
      </c>
      <c r="KX12" s="92" t="str">
        <f>IF($KV$8,LC7,"-")</f>
        <v>-</v>
      </c>
      <c r="KY12" s="92" t="str">
        <f>IF($KV$8,LD7,"-")</f>
        <v>-</v>
      </c>
      <c r="KZ12" s="92" t="str">
        <f>IF($KV$8,LE7,"-")</f>
        <v>-</v>
      </c>
      <c r="LA12" s="81"/>
      <c r="LB12" s="81"/>
      <c r="LC12" s="81"/>
      <c r="LD12" s="81"/>
      <c r="LE12" s="91" t="s">
        <v>139</v>
      </c>
      <c r="LF12" s="92" t="str">
        <f>IF($LF$8,LK7,"-")</f>
        <v>-</v>
      </c>
      <c r="LG12" s="92" t="str">
        <f>IF($LF$8,LL7,"-")</f>
        <v>-</v>
      </c>
      <c r="LH12" s="92" t="str">
        <f>IF($LF$8,LM7,"-")</f>
        <v>-</v>
      </c>
      <c r="LI12" s="92" t="str">
        <f>IF($LF$8,LN7,"-")</f>
        <v>-</v>
      </c>
      <c r="LJ12" s="92" t="str">
        <f>IF($LF$8,LO7,"-")</f>
        <v>-</v>
      </c>
      <c r="LK12" s="81"/>
      <c r="LL12" s="81"/>
      <c r="LM12" s="81"/>
      <c r="LN12" s="81"/>
      <c r="LO12" s="91" t="s">
        <v>139</v>
      </c>
      <c r="LP12" s="92" t="str">
        <f>IF($LP$8,LU7,"-")</f>
        <v>-</v>
      </c>
      <c r="LQ12" s="92" t="str">
        <f>IF($LP$8,LV7,"-")</f>
        <v>-</v>
      </c>
      <c r="LR12" s="92" t="str">
        <f>IF($LP$8,LW7,"-")</f>
        <v>-</v>
      </c>
      <c r="LS12" s="92" t="str">
        <f>IF($LP$8,LX7,"-")</f>
        <v>-</v>
      </c>
      <c r="LT12" s="92" t="str">
        <f>IF($LP$8,LY7,"-")</f>
        <v>-</v>
      </c>
      <c r="LU12" s="81"/>
      <c r="LV12" s="81"/>
      <c r="LW12" s="81"/>
      <c r="LX12" s="81"/>
      <c r="LY12" s="91" t="s">
        <v>139</v>
      </c>
      <c r="LZ12" s="92" t="str">
        <f>IF($LZ$8,ME7,"-")</f>
        <v>-</v>
      </c>
      <c r="MA12" s="92" t="str">
        <f>IF($LZ$8,MF7,"-")</f>
        <v>-</v>
      </c>
      <c r="MB12" s="92" t="str">
        <f>IF($LZ$8,MG7,"-")</f>
        <v>-</v>
      </c>
      <c r="MC12" s="92" t="str">
        <f>IF($LZ$8,MH7,"-")</f>
        <v>-</v>
      </c>
      <c r="MD12" s="92" t="str">
        <f>IF($LZ$8,MI7,"-")</f>
        <v>-</v>
      </c>
      <c r="ME12" s="81"/>
      <c r="MF12" s="81"/>
      <c r="MG12" s="81"/>
      <c r="MH12" s="81"/>
      <c r="MI12" s="91" t="s">
        <v>139</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144</v>
      </c>
      <c r="C14" s="96"/>
      <c r="D14" s="97"/>
      <c r="E14" s="96"/>
      <c r="F14" s="193" t="s">
        <v>145</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146</v>
      </c>
      <c r="C15" s="192"/>
      <c r="D15" s="97"/>
      <c r="E15" s="94">
        <v>1</v>
      </c>
      <c r="F15" s="192" t="s">
        <v>147</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149</v>
      </c>
      <c r="C16" s="192"/>
      <c r="D16" s="97"/>
      <c r="E16" s="94">
        <f>E15+1</f>
        <v>2</v>
      </c>
      <c r="F16" s="192" t="s">
        <v>150</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f>IF(AX7="-",NA(),AX7)</f>
        <v>108.4</v>
      </c>
      <c r="AY17" s="102">
        <f t="shared" ref="AY17:BB17" si="9">IF(AY7="-",NA(),AY7)</f>
        <v>109.7</v>
      </c>
      <c r="AZ17" s="102">
        <f t="shared" si="9"/>
        <v>109.7</v>
      </c>
      <c r="BA17" s="102">
        <f t="shared" si="9"/>
        <v>113.5</v>
      </c>
      <c r="BB17" s="102">
        <f t="shared" si="9"/>
        <v>107.5</v>
      </c>
      <c r="BC17" s="97"/>
      <c r="BD17" s="97"/>
      <c r="BE17" s="97"/>
      <c r="BF17" s="97"/>
      <c r="BG17" s="97"/>
      <c r="BH17" s="101" t="s">
        <v>153</v>
      </c>
      <c r="BI17" s="102">
        <f>IF(BI7="-",NA(),BI7)</f>
        <v>120.3</v>
      </c>
      <c r="BJ17" s="102">
        <f t="shared" ref="BJ17:BM17" si="10">IF(BJ7="-",NA(),BJ7)</f>
        <v>120.3</v>
      </c>
      <c r="BK17" s="102">
        <f t="shared" si="10"/>
        <v>118.2</v>
      </c>
      <c r="BL17" s="102">
        <f t="shared" si="10"/>
        <v>118.5</v>
      </c>
      <c r="BM17" s="102">
        <f t="shared" si="10"/>
        <v>110.6</v>
      </c>
      <c r="BN17" s="97"/>
      <c r="BO17" s="97"/>
      <c r="BP17" s="97"/>
      <c r="BQ17" s="97"/>
      <c r="BR17" s="97"/>
      <c r="BS17" s="101" t="s">
        <v>153</v>
      </c>
      <c r="BT17" s="102">
        <f>IF(BT7="-",NA(),BT7)</f>
        <v>1812.3</v>
      </c>
      <c r="BU17" s="102">
        <f t="shared" ref="BU17:BX17" si="11">IF(BU7="-",NA(),BU7)</f>
        <v>1046.8</v>
      </c>
      <c r="BV17" s="102">
        <f t="shared" si="11"/>
        <v>1454.8</v>
      </c>
      <c r="BW17" s="102">
        <f t="shared" si="11"/>
        <v>478.7</v>
      </c>
      <c r="BX17" s="102">
        <f t="shared" si="11"/>
        <v>756.4</v>
      </c>
      <c r="BY17" s="97"/>
      <c r="BZ17" s="97"/>
      <c r="CA17" s="97"/>
      <c r="CB17" s="97"/>
      <c r="CC17" s="97"/>
      <c r="CD17" s="101" t="s">
        <v>153</v>
      </c>
      <c r="CE17" s="102">
        <f>IF(CE7="-",NA(),CE7)</f>
        <v>7754</v>
      </c>
      <c r="CF17" s="102">
        <f t="shared" ref="CF17:CI17" si="12">IF(CF7="-",NA(),CF7)</f>
        <v>7533.1</v>
      </c>
      <c r="CG17" s="102">
        <f t="shared" si="12"/>
        <v>7941.2</v>
      </c>
      <c r="CH17" s="102">
        <f t="shared" si="12"/>
        <v>6200.2</v>
      </c>
      <c r="CI17" s="102">
        <f t="shared" si="12"/>
        <v>8285.6</v>
      </c>
      <c r="CJ17" s="97"/>
      <c r="CK17" s="97"/>
      <c r="CL17" s="97"/>
      <c r="CM17" s="97"/>
      <c r="CN17" s="101" t="s">
        <v>153</v>
      </c>
      <c r="CO17" s="103">
        <f>IF(CO7="-",NA(),CO7)</f>
        <v>786499</v>
      </c>
      <c r="CP17" s="103">
        <f t="shared" ref="CP17:CS17" si="13">IF(CP7="-",NA(),CP7)</f>
        <v>743670</v>
      </c>
      <c r="CQ17" s="103">
        <f t="shared" si="13"/>
        <v>743117</v>
      </c>
      <c r="CR17" s="103">
        <f t="shared" si="13"/>
        <v>850444</v>
      </c>
      <c r="CS17" s="103">
        <f t="shared" si="13"/>
        <v>655293</v>
      </c>
      <c r="CT17" s="97"/>
      <c r="CU17" s="97"/>
      <c r="CV17" s="97"/>
      <c r="CW17" s="97"/>
      <c r="CX17" s="97"/>
      <c r="CY17" s="101" t="s">
        <v>153</v>
      </c>
      <c r="CZ17" s="102">
        <f>IF(CZ7="-",NA(),CZ7)</f>
        <v>45.5</v>
      </c>
      <c r="DA17" s="102">
        <f t="shared" ref="DA17:DD17" si="14">IF(DA7="-",NA(),DA7)</f>
        <v>43.3</v>
      </c>
      <c r="DB17" s="102">
        <f t="shared" si="14"/>
        <v>41.5</v>
      </c>
      <c r="DC17" s="102">
        <f t="shared" si="14"/>
        <v>52.7</v>
      </c>
      <c r="DD17" s="102">
        <f t="shared" si="14"/>
        <v>39.4</v>
      </c>
      <c r="DE17" s="97"/>
      <c r="DF17" s="97"/>
      <c r="DG17" s="97"/>
      <c r="DH17" s="97"/>
      <c r="DI17" s="101" t="s">
        <v>153</v>
      </c>
      <c r="DJ17" s="102">
        <f>IF(DJ7="-",NA(),DJ7)</f>
        <v>23.3</v>
      </c>
      <c r="DK17" s="102">
        <f t="shared" ref="DK17:DN17" si="15">IF(DK7="-",NA(),DK7)</f>
        <v>11.1</v>
      </c>
      <c r="DL17" s="102">
        <f t="shared" si="15"/>
        <v>17.7</v>
      </c>
      <c r="DM17" s="102">
        <f t="shared" si="15"/>
        <v>14.5</v>
      </c>
      <c r="DN17" s="102">
        <f t="shared" si="15"/>
        <v>13.3</v>
      </c>
      <c r="DO17" s="97"/>
      <c r="DP17" s="97"/>
      <c r="DQ17" s="97"/>
      <c r="DR17" s="97"/>
      <c r="DS17" s="101" t="s">
        <v>153</v>
      </c>
      <c r="DT17" s="102">
        <f>IF(DT7="-",NA(),DT7)</f>
        <v>161.30000000000001</v>
      </c>
      <c r="DU17" s="102">
        <f t="shared" ref="DU17:DX17" si="16">IF(DU7="-",NA(),DU7)</f>
        <v>143.19999999999999</v>
      </c>
      <c r="DV17" s="102">
        <f t="shared" si="16"/>
        <v>111.4</v>
      </c>
      <c r="DW17" s="102">
        <f t="shared" si="16"/>
        <v>84.3</v>
      </c>
      <c r="DX17" s="102">
        <f t="shared" si="16"/>
        <v>73.7</v>
      </c>
      <c r="DY17" s="97"/>
      <c r="DZ17" s="97"/>
      <c r="EA17" s="97"/>
      <c r="EB17" s="97"/>
      <c r="EC17" s="101" t="s">
        <v>153</v>
      </c>
      <c r="ED17" s="102">
        <f>IF(ED7="-",NA(),ED7)</f>
        <v>58.1</v>
      </c>
      <c r="EE17" s="102">
        <f t="shared" ref="EE17:EH17" si="17">IF(EE7="-",NA(),EE7)</f>
        <v>56.6</v>
      </c>
      <c r="EF17" s="102">
        <f t="shared" si="17"/>
        <v>57.6</v>
      </c>
      <c r="EG17" s="102">
        <f t="shared" si="17"/>
        <v>61.3</v>
      </c>
      <c r="EH17" s="102">
        <f t="shared" si="17"/>
        <v>62.5</v>
      </c>
      <c r="EI17" s="97"/>
      <c r="EJ17" s="97"/>
      <c r="EK17" s="97"/>
      <c r="EL17" s="97"/>
      <c r="EM17" s="101" t="s">
        <v>153</v>
      </c>
      <c r="EN17" s="102" t="e">
        <f>IF(EN7="-",NA(),EN7)</f>
        <v>#N/A</v>
      </c>
      <c r="EO17" s="102">
        <f t="shared" ref="EO17:ER17" si="18">IF(EO7="-",NA(),EO7)</f>
        <v>0.1</v>
      </c>
      <c r="EP17" s="102">
        <f t="shared" si="18"/>
        <v>1.4</v>
      </c>
      <c r="EQ17" s="102">
        <f t="shared" si="18"/>
        <v>1</v>
      </c>
      <c r="ER17" s="102">
        <f t="shared" si="18"/>
        <v>1.4</v>
      </c>
      <c r="ES17" s="97"/>
      <c r="ET17" s="97"/>
      <c r="EU17" s="97"/>
      <c r="EV17" s="97"/>
      <c r="EW17" s="97"/>
      <c r="EX17" s="101" t="s">
        <v>153</v>
      </c>
      <c r="EY17" s="102">
        <f>IF(EY7="-",NA(),EY7)</f>
        <v>45.5</v>
      </c>
      <c r="EZ17" s="102">
        <f t="shared" ref="EZ17:FC17" si="19">IF(EZ7="-",NA(),EZ7)</f>
        <v>43.3</v>
      </c>
      <c r="FA17" s="102">
        <f t="shared" si="19"/>
        <v>41.5</v>
      </c>
      <c r="FB17" s="102">
        <f t="shared" si="19"/>
        <v>52.7</v>
      </c>
      <c r="FC17" s="102">
        <f t="shared" si="19"/>
        <v>39.4</v>
      </c>
      <c r="FD17" s="97"/>
      <c r="FE17" s="97"/>
      <c r="FF17" s="97"/>
      <c r="FG17" s="97"/>
      <c r="FH17" s="101" t="s">
        <v>153</v>
      </c>
      <c r="FI17" s="102">
        <f>IF(FI7="-",NA(),FI7)</f>
        <v>23.3</v>
      </c>
      <c r="FJ17" s="102">
        <f t="shared" ref="FJ17:FM17" si="20">IF(FJ7="-",NA(),FJ7)</f>
        <v>11.1</v>
      </c>
      <c r="FK17" s="102">
        <f t="shared" si="20"/>
        <v>17.7</v>
      </c>
      <c r="FL17" s="102">
        <f t="shared" si="20"/>
        <v>14.5</v>
      </c>
      <c r="FM17" s="102">
        <f t="shared" si="20"/>
        <v>13.3</v>
      </c>
      <c r="FN17" s="97"/>
      <c r="FO17" s="97"/>
      <c r="FP17" s="97"/>
      <c r="FQ17" s="97"/>
      <c r="FR17" s="101" t="s">
        <v>153</v>
      </c>
      <c r="FS17" s="102">
        <f>IF(FS7="-",NA(),FS7)</f>
        <v>161.30000000000001</v>
      </c>
      <c r="FT17" s="102">
        <f t="shared" ref="FT17:FW17" si="21">IF(FT7="-",NA(),FT7)</f>
        <v>143.19999999999999</v>
      </c>
      <c r="FU17" s="102">
        <f t="shared" si="21"/>
        <v>111.4</v>
      </c>
      <c r="FV17" s="102">
        <f t="shared" si="21"/>
        <v>84.3</v>
      </c>
      <c r="FW17" s="102">
        <f t="shared" si="21"/>
        <v>73.7</v>
      </c>
      <c r="FX17" s="97"/>
      <c r="FY17" s="97"/>
      <c r="FZ17" s="97"/>
      <c r="GA17" s="97"/>
      <c r="GB17" s="101" t="s">
        <v>153</v>
      </c>
      <c r="GC17" s="102">
        <f>IF(GC7="-",NA(),GC7)</f>
        <v>58.1</v>
      </c>
      <c r="GD17" s="102">
        <f t="shared" ref="GD17:GG17" si="22">IF(GD7="-",NA(),GD7)</f>
        <v>56.6</v>
      </c>
      <c r="GE17" s="102">
        <f t="shared" si="22"/>
        <v>57.6</v>
      </c>
      <c r="GF17" s="102">
        <f t="shared" si="22"/>
        <v>61.3</v>
      </c>
      <c r="GG17" s="102">
        <f t="shared" si="22"/>
        <v>62.5</v>
      </c>
      <c r="GH17" s="97"/>
      <c r="GI17" s="97"/>
      <c r="GJ17" s="97"/>
      <c r="GK17" s="97"/>
      <c r="GL17" s="101" t="s">
        <v>153</v>
      </c>
      <c r="GM17" s="102" t="e">
        <f>IF(GM7="-",NA(),GM7)</f>
        <v>#N/A</v>
      </c>
      <c r="GN17" s="102">
        <f t="shared" ref="GN17:GQ17" si="23">IF(GN7="-",NA(),GN7)</f>
        <v>0.1</v>
      </c>
      <c r="GO17" s="102">
        <f t="shared" si="23"/>
        <v>1.4</v>
      </c>
      <c r="GP17" s="102">
        <f t="shared" si="23"/>
        <v>1</v>
      </c>
      <c r="GQ17" s="102">
        <f t="shared" si="23"/>
        <v>1.4</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153</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153</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155</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155</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155</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155</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155</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155</v>
      </c>
      <c r="DJ18" s="102">
        <f>IF(DO7="-",NA(),DO7)</f>
        <v>22.5</v>
      </c>
      <c r="DK18" s="102">
        <f t="shared" ref="DK18:DN18" si="45">IF(DP7="-",NA(),DP7)</f>
        <v>22.3</v>
      </c>
      <c r="DL18" s="102">
        <f t="shared" si="45"/>
        <v>22.1</v>
      </c>
      <c r="DM18" s="102">
        <f t="shared" si="45"/>
        <v>21.1</v>
      </c>
      <c r="DN18" s="102">
        <f t="shared" si="45"/>
        <v>20</v>
      </c>
      <c r="DO18" s="97"/>
      <c r="DP18" s="97"/>
      <c r="DQ18" s="97"/>
      <c r="DR18" s="97"/>
      <c r="DS18" s="101" t="s">
        <v>155</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155</v>
      </c>
      <c r="ED18" s="102">
        <f>IF(EI7="-",NA(),EI7)</f>
        <v>56.2</v>
      </c>
      <c r="EE18" s="102">
        <f t="shared" ref="EE18:EH18" si="47">IF(EJ7="-",NA(),EJ7)</f>
        <v>57</v>
      </c>
      <c r="EF18" s="102">
        <f t="shared" si="47"/>
        <v>57.7</v>
      </c>
      <c r="EG18" s="102">
        <f t="shared" si="47"/>
        <v>59.8</v>
      </c>
      <c r="EH18" s="102">
        <f t="shared" si="47"/>
        <v>59.6</v>
      </c>
      <c r="EI18" s="97"/>
      <c r="EJ18" s="97"/>
      <c r="EK18" s="97"/>
      <c r="EL18" s="97"/>
      <c r="EM18" s="101" t="s">
        <v>155</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155</v>
      </c>
      <c r="EY18" s="102">
        <f>IF(OR(NOT($EY$8),FD7="-"),NA(),FD7)</f>
        <v>40.4</v>
      </c>
      <c r="EZ18" s="102">
        <f>IF(OR(NOT($EY$8),FE7="-"),NA(),FE7)</f>
        <v>37.5</v>
      </c>
      <c r="FA18" s="102">
        <f>IF(OR(NOT($EY$8),FF7="-"),NA(),FF7)</f>
        <v>37</v>
      </c>
      <c r="FB18" s="102">
        <f>IF(OR(NOT($EY$8),FG7="-"),NA(),FG7)</f>
        <v>39.5</v>
      </c>
      <c r="FC18" s="102">
        <f>IF(OR(NOT($EY$8),FH7="-"),NA(),FH7)</f>
        <v>39.1</v>
      </c>
      <c r="FD18" s="97"/>
      <c r="FE18" s="97"/>
      <c r="FF18" s="97"/>
      <c r="FG18" s="97"/>
      <c r="FH18" s="101" t="s">
        <v>155</v>
      </c>
      <c r="FI18" s="102">
        <f>IF(OR(NOT($FI$8),FN7="-"),NA(),FN7)</f>
        <v>23.5</v>
      </c>
      <c r="FJ18" s="102">
        <f>IF(OR(NOT($FI$8),FO7="-"),NA(),FO7)</f>
        <v>23.1</v>
      </c>
      <c r="FK18" s="102">
        <f>IF(OR(NOT($FI$8),FP7="-"),NA(),FP7)</f>
        <v>22.6</v>
      </c>
      <c r="FL18" s="102">
        <f>IF(OR(NOT($FI$8),FQ7="-"),NA(),FQ7)</f>
        <v>22</v>
      </c>
      <c r="FM18" s="102">
        <f>IF(OR(NOT($FI$8),FR7="-"),NA(),FR7)</f>
        <v>21.4</v>
      </c>
      <c r="FN18" s="97"/>
      <c r="FO18" s="97"/>
      <c r="FP18" s="97"/>
      <c r="FQ18" s="97"/>
      <c r="FR18" s="101" t="s">
        <v>155</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155</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155</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155</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155</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157</v>
      </c>
      <c r="C20" s="192"/>
      <c r="D20" s="97"/>
    </row>
    <row r="21" spans="1:373">
      <c r="A21" s="94">
        <f t="shared" si="7"/>
        <v>7</v>
      </c>
      <c r="B21" s="192" t="s">
        <v>158</v>
      </c>
      <c r="C21" s="192"/>
      <c r="D21" s="97"/>
    </row>
    <row r="22" spans="1:373">
      <c r="A22" s="94">
        <f t="shared" si="7"/>
        <v>8</v>
      </c>
      <c r="B22" s="192" t="s">
        <v>159</v>
      </c>
      <c r="C22" s="192"/>
      <c r="D22" s="97"/>
      <c r="E22" s="194" t="s">
        <v>160</v>
      </c>
      <c r="F22" s="195"/>
      <c r="G22" s="195"/>
      <c r="H22" s="195"/>
      <c r="I22" s="196"/>
    </row>
    <row r="23" spans="1:373">
      <c r="A23" s="94">
        <f t="shared" si="7"/>
        <v>9</v>
      </c>
      <c r="B23" s="192" t="s">
        <v>161</v>
      </c>
      <c r="C23" s="192"/>
      <c r="D23" s="97"/>
      <c r="E23" s="197"/>
      <c r="F23" s="198"/>
      <c r="G23" s="198"/>
      <c r="H23" s="198"/>
      <c r="I23" s="199"/>
    </row>
    <row r="24" spans="1:373">
      <c r="A24" s="94">
        <f t="shared" si="7"/>
        <v>10</v>
      </c>
      <c r="B24" s="192" t="s">
        <v>162</v>
      </c>
      <c r="C24" s="192"/>
      <c r="D24" s="97"/>
      <c r="E24" s="197"/>
      <c r="F24" s="198"/>
      <c r="G24" s="198"/>
      <c r="H24" s="198"/>
      <c r="I24" s="199"/>
    </row>
    <row r="25" spans="1:373">
      <c r="A25" s="94">
        <f t="shared" si="7"/>
        <v>11</v>
      </c>
      <c r="B25" s="192" t="s">
        <v>163</v>
      </c>
      <c r="C25" s="192"/>
      <c r="D25" s="97"/>
      <c r="E25" s="197"/>
      <c r="F25" s="198"/>
      <c r="G25" s="198"/>
      <c r="H25" s="198"/>
      <c r="I25" s="199"/>
    </row>
    <row r="26" spans="1:373">
      <c r="A26" s="94">
        <f t="shared" si="7"/>
        <v>12</v>
      </c>
      <c r="B26" s="192" t="s">
        <v>164</v>
      </c>
      <c r="C26" s="192"/>
      <c r="D26" s="97"/>
      <c r="E26" s="197"/>
      <c r="F26" s="198"/>
      <c r="G26" s="198"/>
      <c r="H26" s="198"/>
      <c r="I26" s="199"/>
    </row>
    <row r="27" spans="1:373">
      <c r="A27" s="94">
        <f t="shared" si="7"/>
        <v>13</v>
      </c>
      <c r="B27" s="192" t="s">
        <v>165</v>
      </c>
      <c r="C27" s="192"/>
      <c r="D27" s="97"/>
      <c r="E27" s="197"/>
      <c r="F27" s="198"/>
      <c r="G27" s="198"/>
      <c r="H27" s="198"/>
      <c r="I27" s="199"/>
    </row>
    <row r="28" spans="1:373">
      <c r="A28" s="94">
        <f t="shared" si="7"/>
        <v>14</v>
      </c>
      <c r="B28" s="192" t="s">
        <v>166</v>
      </c>
      <c r="C28" s="192"/>
      <c r="D28" s="97"/>
      <c r="E28" s="197"/>
      <c r="F28" s="198"/>
      <c r="G28" s="198"/>
      <c r="H28" s="198"/>
      <c r="I28" s="199"/>
    </row>
    <row r="29" spans="1:373">
      <c r="A29" s="94">
        <f t="shared" si="7"/>
        <v>15</v>
      </c>
      <c r="B29" s="192" t="s">
        <v>167</v>
      </c>
      <c r="C29" s="192"/>
      <c r="D29" s="97"/>
      <c r="E29" s="197"/>
      <c r="F29" s="198"/>
      <c r="G29" s="198"/>
      <c r="H29" s="198"/>
      <c r="I29" s="199"/>
    </row>
    <row r="30" spans="1:373">
      <c r="A30" s="94">
        <f t="shared" si="7"/>
        <v>16</v>
      </c>
      <c r="B30" s="192" t="s">
        <v>168</v>
      </c>
      <c r="C30" s="192"/>
      <c r="D30" s="97"/>
      <c r="E30" s="197"/>
      <c r="F30" s="198"/>
      <c r="G30" s="198"/>
      <c r="H30" s="198"/>
      <c r="I30" s="199"/>
    </row>
    <row r="31" spans="1:373">
      <c r="A31" s="94">
        <f t="shared" si="7"/>
        <v>17</v>
      </c>
      <c r="B31" s="192" t="s">
        <v>169</v>
      </c>
      <c r="C31" s="192"/>
      <c r="D31" s="97"/>
      <c r="E31" s="197"/>
      <c r="F31" s="198"/>
      <c r="G31" s="198"/>
      <c r="H31" s="198"/>
      <c r="I31" s="199"/>
    </row>
    <row r="32" spans="1:373">
      <c r="A32" s="94">
        <f t="shared" si="7"/>
        <v>18</v>
      </c>
      <c r="B32" s="192" t="s">
        <v>170</v>
      </c>
      <c r="C32" s="192"/>
      <c r="D32" s="97"/>
      <c r="E32" s="197"/>
      <c r="F32" s="198"/>
      <c r="G32" s="198"/>
      <c r="H32" s="198"/>
      <c r="I32" s="199"/>
    </row>
    <row r="33" spans="1:9">
      <c r="A33" s="94">
        <f t="shared" si="7"/>
        <v>19</v>
      </c>
      <c r="B33" s="192" t="s">
        <v>171</v>
      </c>
      <c r="C33" s="192"/>
      <c r="D33" s="97"/>
      <c r="E33" s="197"/>
      <c r="F33" s="198"/>
      <c r="G33" s="198"/>
      <c r="H33" s="198"/>
      <c r="I33" s="199"/>
    </row>
    <row r="34" spans="1:9">
      <c r="A34" s="94">
        <f t="shared" si="7"/>
        <v>20</v>
      </c>
      <c r="B34" s="192" t="s">
        <v>172</v>
      </c>
      <c r="C34" s="192"/>
      <c r="D34" s="97"/>
      <c r="E34" s="197"/>
      <c r="F34" s="198"/>
      <c r="G34" s="198"/>
      <c r="H34" s="198"/>
      <c r="I34" s="199"/>
    </row>
    <row r="35" spans="1:9" ht="25.5" customHeight="1">
      <c r="E35" s="200"/>
      <c r="F35" s="201"/>
      <c r="G35" s="201"/>
      <c r="H35" s="201"/>
      <c r="I35" s="202"/>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ladmin</cp:lastModifiedBy>
  <cp:lastPrinted>2017-07-27T01:21:39Z</cp:lastPrinted>
  <dcterms:created xsi:type="dcterms:W3CDTF">2017-06-20T03:23:07Z</dcterms:created>
  <dcterms:modified xsi:type="dcterms:W3CDTF">2017-08-21T00:30:50Z</dcterms:modified>
  <cp:category/>
</cp:coreProperties>
</file>