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R01決算統計\05_経営比較分析\●作業場所\"/>
    </mc:Choice>
  </mc:AlternateContent>
  <workbookProtection workbookAlgorithmName="SHA-512" workbookHashValue="DU67MJZhrYKCMwJSTT2AzcL1tY+JjQLmRcC/hJllinKVilDwl58SEOfrJobT8VM7EL7cIHjJ4Xg4PYtutlH22Q==" workbookSaltValue="FK538XB3SPec9ugOXhbBhw==" workbookSpinCount="100000" lockStructure="1"/>
  <bookViews>
    <workbookView xWindow="0" yWindow="0" windowWidth="28620" windowHeight="122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<sst xmlns="http://schemas.openxmlformats.org/spreadsheetml/2006/main" count="228" uniqueCount="114">
  <si>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</si>
  <si>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</si>
  <si>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</si>
  <si>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</si>
  <si>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</si>
  <si>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</si>
  <si>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</si>
  <si>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</si>
  <si>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</si>
  <si>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</si>
  <si>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</si>
  <si>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</si>
  <si>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</si>
  <si>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</si>
  <si>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</si>
  <si>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</si>
  <si>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</si>
  <si>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</si>
  <si>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</si>
  <si>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</si>
  <si>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</si>
  <si>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</si>
  <si>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</si>
  <si>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</si>
  <si>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</si>
  <si>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</si>
  <si>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</si>
  <si>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</si>
  <si>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</si>
  <si>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</si>
  <si>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</si>
  <si>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</si>
  <si>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</si>
  <si>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</si>
  <si>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</si>
  <si>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</si>
  <si>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</si>
  <si>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</si>
  <si>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</si>
  <si>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</si>
  <si>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</si>
  <si>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</si>
  <si>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</si>
  <si>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</si>
  <si>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</si>
  <si>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</si>
  <si>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</si>
  <si>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</si>
  <si>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</si>
  <si>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</si>
  <si>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</si>
  <si>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</si>
  <si>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</si>
  <si>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</si>
  <si>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</si>
  <si>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</si>
  <si>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</si>
  <si>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</si>
  <si>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</si>
  <si>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</si>
  <si>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</si>
  <si>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</si>
  <si>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</si>
  <si>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</si>
  <si>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</si>
  <si>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</si>
  <si>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</si>
  <si>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</si>
  <si>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</si>
  <si>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</si>
  <si>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</si>
  <si>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</si>
  <si>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</si>
  <si>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</si>
  <si>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</si>
  <si>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</si>
  <si>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</si>
  <si>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</si>
  <si>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</si>
  <si>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</si>
  <si>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</si>
  <si>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</si>
  <si>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</si>
  <si>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</si>
  <si>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</si>
  <si>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</si>
  <si>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</si>
  <si>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</si>
  <si>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</si>
  <si>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</si>
  <si>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</si>
  <si>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</si>
  <si>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</si>
  <si>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</si>
  <si>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</si>
  <si>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</si>
  <si>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</si>
  <si>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</si>
  <si>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</si>
  <si>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</si>
  <si>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</si>
  <si>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</si>
  <si>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</si>
  <si>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</si>
  <si>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</si>
  <si>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</si>
  <si>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</si>
  <si>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</si>
  <si>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</si>
  <si>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</si>
  <si>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</si>
  <si>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給水原価は平均値より低い水準で推移し、施設利用率は平均値よりも高い水準で推移している。
　有収率は目標(100％)を上回っている。</t>
    <rPh sb="21" eb="23">
      <t>ヒリツ</t>
    </rPh>
    <rPh sb="45" eb="47">
      <t>ケイジョウ</t>
    </rPh>
    <rPh sb="47" eb="49">
      <t>シュウシ</t>
    </rPh>
    <rPh sb="49" eb="51">
      <t>ヒリツ</t>
    </rPh>
    <rPh sb="51" eb="52">
      <t>オヨ</t>
    </rPh>
    <rPh sb="53" eb="55">
      <t>リョウキン</t>
    </rPh>
    <rPh sb="55" eb="58">
      <t>カイシュウリツ</t>
    </rPh>
    <rPh sb="60" eb="62">
      <t>モクヒョウ</t>
    </rPh>
    <rPh sb="69" eb="71">
      <t>ウワマワ</t>
    </rPh>
    <rPh sb="73" eb="76">
      <t>ヘイキンチ</t>
    </rPh>
    <rPh sb="79" eb="80">
      <t>タカ</t>
    </rPh>
    <rPh sb="81" eb="83">
      <t>スイジュン</t>
    </rPh>
    <rPh sb="84" eb="86">
      <t>スイイ</t>
    </rPh>
    <rPh sb="93" eb="95">
      <t>ルイセキ</t>
    </rPh>
    <rPh sb="95" eb="98">
      <t>ケッソンキン</t>
    </rPh>
    <rPh sb="125" eb="127">
      <t>リュウドウ</t>
    </rPh>
    <rPh sb="127" eb="129">
      <t>ヒリツ</t>
    </rPh>
    <rPh sb="148" eb="151">
      <t>ヘイキンチ</t>
    </rPh>
    <rPh sb="154" eb="155">
      <t>タカ</t>
    </rPh>
    <rPh sb="156" eb="158">
      <t>スイジュン</t>
    </rPh>
    <rPh sb="159" eb="161">
      <t>スイイ</t>
    </rPh>
    <rPh sb="219" eb="221">
      <t>キュウスイ</t>
    </rPh>
    <rPh sb="227" eb="229">
      <t>ヨテイ</t>
    </rPh>
    <rPh sb="308" eb="310">
      <t>スイジュン</t>
    </rPh>
    <rPh sb="311" eb="313">
      <t>スイイ</t>
    </rPh>
    <rPh sb="345" eb="347">
      <t>モクヒョウ</t>
    </rPh>
    <rPh sb="354" eb="356">
      <t>ウワマワ</t>
    </rPh>
    <phoneticPr fontId="4"/>
  </si>
  <si>
    <t xml:space="preserve">  有形固定資産減価償却率(左表２-①)は平均値より高いが、改良工事等により長寿命化を図るとともに、設備更新等の計画に基づいて更新等を行っている。
　管路経年化率(左表２-②)は上昇傾向にあるが、管路更新率(左表２-③)は０％となっている。これは、H26年度から順次実施している管路の劣化調査において、法定耐用年数（40年）を超える使用が可能という結果が出たため、独自の標準使用年数（60年）を設定したことによる。
　</t>
    <rPh sb="30" eb="32">
      <t>カイリョウ</t>
    </rPh>
    <rPh sb="38" eb="41">
      <t>チョウジュミョウ</t>
    </rPh>
    <rPh sb="102" eb="104">
      <t>コウシン</t>
    </rPh>
    <rPh sb="144" eb="146">
      <t>レッカ</t>
    </rPh>
    <rPh sb="146" eb="148">
      <t>チョウサ</t>
    </rPh>
    <rPh sb="162" eb="163">
      <t>ネン</t>
    </rPh>
    <rPh sb="187" eb="189">
      <t>ヒョウジュン</t>
    </rPh>
    <rPh sb="189" eb="191">
      <t>シヨウ</t>
    </rPh>
    <rPh sb="191" eb="193">
      <t>ネンスウ</t>
    </rPh>
    <rPh sb="196" eb="197">
      <t>ネン</t>
    </rPh>
    <rPh sb="199" eb="201">
      <t>セッテイ</t>
    </rPh>
    <phoneticPr fontId="4"/>
  </si>
  <si>
    <t>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するためには、企業局経営戦略（H28～R7年度）に基づき、ハード・ソフト両面の強靱化、経費削減や適切な料金設定による財務基盤の強化等の取組を強化する必要がある。
　</t>
    <rPh sb="4" eb="7">
      <t>ケンゼンセイ</t>
    </rPh>
    <rPh sb="8" eb="11">
      <t>コウリツセイ</t>
    </rPh>
    <rPh sb="12" eb="14">
      <t>カクホ</t>
    </rPh>
    <rPh sb="20" eb="22">
      <t>ケイエイ</t>
    </rPh>
    <rPh sb="22" eb="24">
      <t>ジョウキョウ</t>
    </rPh>
    <rPh sb="25" eb="26">
      <t>オオム</t>
    </rPh>
    <rPh sb="47" eb="49">
      <t>ジンコウ</t>
    </rPh>
    <rPh sb="49" eb="51">
      <t>ゲンショウ</t>
    </rPh>
    <rPh sb="52" eb="54">
      <t>シセツ</t>
    </rPh>
    <rPh sb="55" eb="58">
      <t>ロウキュウカ</t>
    </rPh>
    <rPh sb="59" eb="61">
      <t>ヒンパツ</t>
    </rPh>
    <rPh sb="62" eb="65">
      <t>ゲキジンカ</t>
    </rPh>
    <rPh sb="67" eb="69">
      <t>シゼン</t>
    </rPh>
    <rPh sb="69" eb="71">
      <t>サイガイ</t>
    </rPh>
    <rPh sb="73" eb="75">
      <t>タイオウ</t>
    </rPh>
    <rPh sb="78" eb="80">
      <t>ケイエイ</t>
    </rPh>
    <rPh sb="80" eb="82">
      <t>カンキョウ</t>
    </rPh>
    <rPh sb="83" eb="85">
      <t>イッソウ</t>
    </rPh>
    <rPh sb="85" eb="86">
      <t>キビ</t>
    </rPh>
    <rPh sb="89" eb="90">
      <t>マ</t>
    </rPh>
    <rPh sb="91" eb="92">
      <t>ナカ</t>
    </rPh>
    <rPh sb="98" eb="100">
      <t>アンテイ</t>
    </rPh>
    <rPh sb="102" eb="104">
      <t>スイドウ</t>
    </rPh>
    <rPh sb="104" eb="106">
      <t>ヨウスイ</t>
    </rPh>
    <rPh sb="106" eb="108">
      <t>キョウキュウ</t>
    </rPh>
    <rPh sb="115" eb="118">
      <t>キギョウキョク</t>
    </rPh>
    <rPh sb="118" eb="120">
      <t>ケイエイ</t>
    </rPh>
    <rPh sb="120" eb="122">
      <t>センリャク</t>
    </rPh>
    <rPh sb="144" eb="146">
      <t>リョウメン</t>
    </rPh>
    <rPh sb="147" eb="150">
      <t>キョウジンカ</t>
    </rPh>
    <rPh sb="151" eb="153">
      <t>ケイヒ</t>
    </rPh>
    <rPh sb="153" eb="155">
      <t>サクゲン</t>
    </rPh>
    <rPh sb="156" eb="158">
      <t>テキセツ</t>
    </rPh>
    <rPh sb="159" eb="161">
      <t>リョウキン</t>
    </rPh>
    <rPh sb="161" eb="163">
      <t>セッテイ</t>
    </rPh>
    <rPh sb="166" eb="168">
      <t>ザイム</t>
    </rPh>
    <rPh sb="168" eb="170">
      <t>キバン</t>
    </rPh>
    <rPh sb="171" eb="173">
      <t>キョウカ</t>
    </rPh>
    <rPh sb="173" eb="174">
      <t>トウ</t>
    </rPh>
    <rPh sb="178" eb="180">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</si>
</sst>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BC-4FD9-97CB-3A6A5BC682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E8BC-4FD9-97CB-3A6A5BC682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70.489999999999995</c:v>
                </c:pt>
                <c:pt idx="1">
                  <c:v>71.22</c:v>
                </c:pt>
                <c:pt idx="2">
                  <c:v>71.92</c:v>
                </c:pt>
                <c:pt idx="3">
                  <c:v>71.53</c:v>
                </c:pt>
                <c:pt idx="4">
                  <c:v>71.53</c:v>
                </c:pt>
              </c:numCache>
            </c:numRef>
          </c:val>
          <c:extLst>
            <c:ext xmlns:c16="http://schemas.microsoft.com/office/drawing/2014/chart" uri="{C3380CC4-5D6E-409C-BE32-E72D297353CC}">
              <c16:uniqueId val="{00000000-C323-4FD0-84D2-43E096D02E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C323-4FD0-84D2-43E096D02E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100.65</c:v>
                </c:pt>
                <c:pt idx="1">
                  <c:v>100.1</c:v>
                </c:pt>
                <c:pt idx="2">
                  <c:v>100</c:v>
                </c:pt>
                <c:pt idx="3">
                  <c:v>100.07</c:v>
                </c:pt>
                <c:pt idx="4">
                  <c:v>100.01</c:v>
                </c:pt>
              </c:numCache>
            </c:numRef>
          </c:val>
          <c:extLst>
            <c:ext xmlns:c16="http://schemas.microsoft.com/office/drawing/2014/chart" uri="{C3380CC4-5D6E-409C-BE32-E72D297353CC}">
              <c16:uniqueId val="{00000000-966D-431A-950F-0A9C54D31B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66D-431A-950F-0A9C54D31B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135.49</c:v>
                </c:pt>
                <c:pt idx="1">
                  <c:v>128.46</c:v>
                </c:pt>
                <c:pt idx="2">
                  <c:v>121.64</c:v>
                </c:pt>
                <c:pt idx="3">
                  <c:v>118.23</c:v>
                </c:pt>
                <c:pt idx="4">
                  <c:v>121.59</c:v>
                </c:pt>
              </c:numCache>
            </c:numRef>
          </c:val>
          <c:extLst>
            <c:ext xmlns:c16="http://schemas.microsoft.com/office/drawing/2014/chart" uri="{C3380CC4-5D6E-409C-BE32-E72D297353CC}">
              <c16:uniqueId val="{00000000-4445-4BC3-B5CF-70DDDA246B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4445-4BC3-B5CF-70DDDA246B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62.81</c:v>
                </c:pt>
                <c:pt idx="1">
                  <c:v>59.05</c:v>
                </c:pt>
                <c:pt idx="2">
                  <c:v>58.92</c:v>
                </c:pt>
                <c:pt idx="3">
                  <c:v>57.66</c:v>
                </c:pt>
                <c:pt idx="4">
                  <c:v>58.3</c:v>
                </c:pt>
              </c:numCache>
            </c:numRef>
          </c:val>
          <c:extLst>
            <c:ext xmlns:c16="http://schemas.microsoft.com/office/drawing/2014/chart" uri="{C3380CC4-5D6E-409C-BE32-E72D297353CC}">
              <c16:uniqueId val="{00000000-3C0C-4C07-8041-84F0E844F9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3C0C-4C07-8041-84F0E844F9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7.78</c:v>
                </c:pt>
                <c:pt idx="1">
                  <c:v>12.17</c:v>
                </c:pt>
                <c:pt idx="2">
                  <c:v>32.869999999999997</c:v>
                </c:pt>
                <c:pt idx="3">
                  <c:v>37.99</c:v>
                </c:pt>
                <c:pt idx="4">
                  <c:v>46.32</c:v>
                </c:pt>
              </c:numCache>
            </c:numRef>
          </c:val>
          <c:extLst>
            <c:ext xmlns:c16="http://schemas.microsoft.com/office/drawing/2014/chart" uri="{C3380CC4-5D6E-409C-BE32-E72D297353CC}">
              <c16:uniqueId val="{00000000-7C79-45CF-90F9-59E664E696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7C79-45CF-90F9-59E664E696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B-436F-9D33-EE70A48D4B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B0B-436F-9D33-EE70A48D4B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3165.81</c:v>
                </c:pt>
                <c:pt idx="1">
                  <c:v>3127.16</c:v>
                </c:pt>
                <c:pt idx="2">
                  <c:v>1716.86</c:v>
                </c:pt>
                <c:pt idx="3">
                  <c:v>3351.55</c:v>
                </c:pt>
                <c:pt idx="4">
                  <c:v>1211.3900000000001</c:v>
                </c:pt>
              </c:numCache>
            </c:numRef>
          </c:val>
          <c:extLst>
            <c:ext xmlns:c16="http://schemas.microsoft.com/office/drawing/2014/chart" uri="{C3380CC4-5D6E-409C-BE32-E72D297353CC}">
              <c16:uniqueId val="{00000000-1E0F-43BE-A677-6CEE66A859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1E0F-43BE-A677-6CEE66A859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65.28</c:v>
                </c:pt>
                <c:pt idx="1">
                  <c:v>55.45</c:v>
                </c:pt>
                <c:pt idx="2">
                  <c:v>47.02</c:v>
                </c:pt>
                <c:pt idx="3">
                  <c:v>39.729999999999997</c:v>
                </c:pt>
                <c:pt idx="4">
                  <c:v>32.590000000000003</c:v>
                </c:pt>
              </c:numCache>
            </c:numRef>
          </c:val>
          <c:extLst>
            <c:ext xmlns:c16="http://schemas.microsoft.com/office/drawing/2014/chart" uri="{C3380CC4-5D6E-409C-BE32-E72D297353CC}">
              <c16:uniqueId val="{00000000-93F0-48BA-821A-2CF5F66A41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93F0-48BA-821A-2CF5F66A41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132.85</c:v>
                </c:pt>
                <c:pt idx="1">
                  <c:v>125.57</c:v>
                </c:pt>
                <c:pt idx="2">
                  <c:v>120.79</c:v>
                </c:pt>
                <c:pt idx="3">
                  <c:v>117.31</c:v>
                </c:pt>
                <c:pt idx="4">
                  <c:v>121.88</c:v>
                </c:pt>
              </c:numCache>
            </c:numRef>
          </c:val>
          <c:extLst>
            <c:ext xmlns:c16="http://schemas.microsoft.com/office/drawing/2014/chart" uri="{C3380CC4-5D6E-409C-BE32-E72D297353CC}">
              <c16:uniqueId val="{00000000-2D72-4F56-9106-288C7684B6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2D72-4F56-9106-288C7684B6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62.33</c:v>
                </c:pt>
                <c:pt idx="1">
                  <c:v>65.94</c:v>
                </c:pt>
                <c:pt idx="2">
                  <c:v>68.33</c:v>
                </c:pt>
                <c:pt idx="3">
                  <c:v>70.38</c:v>
                </c:pt>
                <c:pt idx="4">
                  <c:v>67.739999999999995</c:v>
                </c:pt>
              </c:numCache>
            </c:numRef>
          </c:val>
          <c:extLst>
            <c:ext xmlns:c16="http://schemas.microsoft.com/office/drawing/2014/chart" uri="{C3380CC4-5D6E-409C-BE32-E72D297353CC}">
              <c16:uniqueId val="{00000000-20B2-467B-AB13-5058F539D0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20B2-467B-AB13-5058F539D0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3" zoomScaleNormal="100" workbookViewId="0">
      <selection activeCell="CG52" sqref="CG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1965516</v>
      </c>
      <c r="AM8" s="71"/>
      <c r="AN8" s="71"/>
      <c r="AO8" s="71"/>
      <c r="AP8" s="71"/>
      <c r="AQ8" s="71"/>
      <c r="AR8" s="71"/>
      <c r="AS8" s="71"/>
      <c r="AT8" s="67">
        <f>データ!$S$6</f>
        <v>6408.09</v>
      </c>
      <c r="AU8" s="68"/>
      <c r="AV8" s="68"/>
      <c r="AW8" s="68"/>
      <c r="AX8" s="68"/>
      <c r="AY8" s="68"/>
      <c r="AZ8" s="68"/>
      <c r="BA8" s="68"/>
      <c r="BB8" s="70">
        <f>データ!$T$6</f>
        <v>306.72000000000003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86.29</v>
      </c>
      <c r="J10" s="68"/>
      <c r="K10" s="68"/>
      <c r="L10" s="68"/>
      <c r="M10" s="68"/>
      <c r="N10" s="68"/>
      <c r="O10" s="69"/>
      <c r="P10" s="70">
        <f>データ!$P$6</f>
        <v>96.11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820852</v>
      </c>
      <c r="AM10" s="71"/>
      <c r="AN10" s="71"/>
      <c r="AO10" s="71"/>
      <c r="AP10" s="71"/>
      <c r="AQ10" s="71"/>
      <c r="AR10" s="71"/>
      <c r="AS10" s="71"/>
      <c r="AT10" s="67">
        <f>データ!$V$6</f>
        <v>1761.72</v>
      </c>
      <c r="AU10" s="68"/>
      <c r="AV10" s="68"/>
      <c r="AW10" s="68"/>
      <c r="AX10" s="68"/>
      <c r="AY10" s="68"/>
      <c r="AZ10" s="68"/>
      <c r="BA10" s="68"/>
      <c r="BB10" s="70">
        <f>データ!$W$6</f>
        <v>465.94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Tz6pNqvgft+L0NPmaf6dkI8nqB2Pr58E+W9786Uu6Dz+h7ZFuNy+/rCj44anVWp+w+LZ5+eJ7RS4kiPT0SiMDg==" saltValue="GHExhvB7a0PWBBUhfkp0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86.29</v>
      </c>
      <c r="P6" s="35">
        <f t="shared" si="3"/>
        <v>96.11</v>
      </c>
      <c r="Q6" s="35">
        <f t="shared" si="3"/>
        <v>0</v>
      </c>
      <c r="R6" s="35">
        <f t="shared" si="3"/>
        <v>1965516</v>
      </c>
      <c r="S6" s="35">
        <f t="shared" si="3"/>
        <v>6408.09</v>
      </c>
      <c r="T6" s="35">
        <f t="shared" si="3"/>
        <v>306.72000000000003</v>
      </c>
      <c r="U6" s="35">
        <f t="shared" si="3"/>
        <v>820852</v>
      </c>
      <c r="V6" s="35">
        <f t="shared" si="3"/>
        <v>1761.72</v>
      </c>
      <c r="W6" s="35">
        <f t="shared" si="3"/>
        <v>465.94</v>
      </c>
      <c r="X6" s="36">
        <f>IF(X7="",NA(),X7)</f>
        <v>135.49</v>
      </c>
      <c r="Y6" s="36">
        <f t="shared" ref="Y6:AG6" si="4">IF(Y7="",NA(),Y7)</f>
        <v>128.46</v>
      </c>
      <c r="Z6" s="36">
        <f t="shared" si="4"/>
        <v>121.64</v>
      </c>
      <c r="AA6" s="36">
        <f t="shared" si="4"/>
        <v>118.23</v>
      </c>
      <c r="AB6" s="36">
        <f t="shared" si="4"/>
        <v>121.59</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3165.81</v>
      </c>
      <c r="AU6" s="36">
        <f t="shared" ref="AU6:BC6" si="6">IF(AU7="",NA(),AU7)</f>
        <v>3127.16</v>
      </c>
      <c r="AV6" s="36">
        <f t="shared" si="6"/>
        <v>1716.86</v>
      </c>
      <c r="AW6" s="36">
        <f t="shared" si="6"/>
        <v>3351.55</v>
      </c>
      <c r="AX6" s="36">
        <f t="shared" si="6"/>
        <v>1211.3900000000001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65.28</v>
      </c>
      <c r="BF6" s="36">
        <f t="shared" ref="BF6:BN6" si="7">IF(BF7="",NA(),BF7)</f>
        <v>55.45</v>
      </c>
      <c r="BG6" s="36">
        <f t="shared" si="7"/>
        <v>47.02</v>
      </c>
      <c r="BH6" s="36">
        <f t="shared" si="7"/>
        <v>39.729999999999997</v>
      </c>
      <c r="BI6" s="36">
        <f t="shared" si="7"/>
        <v>32.590000000000003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132.85</v>
      </c>
      <c r="BQ6" s="36">
        <f t="shared" ref="BQ6:BY6" si="8">IF(BQ7="",NA(),BQ7)</f>
        <v>125.57</v>
      </c>
      <c r="BR6" s="36">
        <f t="shared" si="8"/>
        <v>120.79</v>
      </c>
      <c r="BS6" s="36">
        <f t="shared" si="8"/>
        <v>117.31</v>
      </c>
      <c r="BT6" s="36">
        <f t="shared" si="8"/>
        <v>121.88</v>
      </c>
      <c r="BU6" s="36">
        <f t="shared" si="8"/>
        <v>112.81</v>
      </c>
      <c r="BV6" s="36">
        <f t="shared" si="8"/>
        <v>113.88</v>
      </c>
      <c r="BW6" s="36">
        <f t="shared" si="8"/>
        <v>114.14</v>
      </c>
      <c r="BX6" s="36">
        <f t="shared" si="8"/>
        <v>112.83</v>
      </c>
      <c r="BY6" s="36">
        <f t="shared" si="8"/>
        <v>112.84</v>
      </c>
      <c r="BZ6" s="35" t="str">
        <f>IF(BZ7="","",IF(BZ7="-","【-】","【"&amp;SUBSTITUTE(TEXT(BZ7,"#,##0.00"),"-","△")&amp;"】"))</f>
        <v>【112.84】</v>
      </c>
      <c r="CA6" s="36">
        <f>IF(CA7="",NA(),CA7)</f>
        <v>62.33</v>
      </c>
      <c r="CB6" s="36">
        <f t="shared" ref="CB6:CJ6" si="9">IF(CB7="",NA(),CB7)</f>
        <v>65.94</v>
      </c>
      <c r="CC6" s="36">
        <f t="shared" si="9"/>
        <v>68.33</v>
      </c>
      <c r="CD6" s="36">
        <f t="shared" si="9"/>
        <v>70.38</v>
      </c>
      <c r="CE6" s="36">
        <f t="shared" si="9"/>
        <v>67.739999999999995</v>
      </c>
      <c r="CF6" s="36">
        <f t="shared" si="9"/>
        <v>75.3</v>
      </c>
      <c r="CG6" s="36">
        <f t="shared" si="9"/>
        <v>74.02</v>
      </c>
      <c r="CH6" s="36">
        <f t="shared" si="9"/>
        <v>73.03</v>
      </c>
      <c r="CI6" s="36">
        <f t="shared" si="9"/>
        <v>73.86</v>
      </c>
      <c r="CJ6" s="36">
        <f t="shared" si="9"/>
        <v>73.849999999999994</v>
      </c>
      <c r="CK6" s="35" t="str">
        <f>IF(CK7="","",IF(CK7="-","【-】","【"&amp;SUBSTITUTE(TEXT(CK7,"#,##0.00"),"-","△")&amp;"】"))</f>
        <v>【73.85】</v>
      </c>
      <c r="CL6" s="36">
        <f>IF(CL7="",NA(),CL7)</f>
        <v>70.489999999999995</v>
      </c>
      <c r="CM6" s="36">
        <f t="shared" ref="CM6:CU6" si="10">IF(CM7="",NA(),CM7)</f>
        <v>71.22</v>
      </c>
      <c r="CN6" s="36">
        <f t="shared" si="10"/>
        <v>71.92</v>
      </c>
      <c r="CO6" s="36">
        <f t="shared" si="10"/>
        <v>71.53</v>
      </c>
      <c r="CP6" s="36">
        <f t="shared" si="10"/>
        <v>71.53</v>
      </c>
      <c r="CQ6" s="36">
        <f t="shared" si="10"/>
        <v>61.82</v>
      </c>
      <c r="CR6" s="36">
        <f t="shared" si="10"/>
        <v>61.66</v>
      </c>
      <c r="CS6" s="36">
        <f t="shared" si="10"/>
        <v>62.19</v>
      </c>
      <c r="CT6" s="36">
        <f t="shared" si="10"/>
        <v>61.77</v>
      </c>
      <c r="CU6" s="36">
        <f t="shared" si="10"/>
        <v>61.69</v>
      </c>
      <c r="CV6" s="35" t="str">
        <f>IF(CV7="","",IF(CV7="-","【-】","【"&amp;SUBSTITUTE(TEXT(CV7,"#,##0.00"),"-","△")&amp;"】"))</f>
        <v>【61.69】</v>
      </c>
      <c r="CW6" s="36">
        <f>IF(CW7="",NA(),CW7)</f>
        <v>100.65</v>
      </c>
      <c r="CX6" s="36">
        <f t="shared" ref="CX6:DF6" si="11">IF(CX7="",NA(),CX7)</f>
        <v>100.1</v>
      </c>
      <c r="CY6" s="36">
        <f t="shared" si="11"/>
        <v>100</v>
      </c>
      <c r="CZ6" s="36">
        <f t="shared" si="11"/>
        <v>100.07</v>
      </c>
      <c r="DA6" s="36">
        <f t="shared" si="11"/>
        <v>100.01</v>
      </c>
      <c r="DB6" s="36">
        <f t="shared" si="11"/>
        <v>100.03</v>
      </c>
      <c r="DC6" s="36">
        <f t="shared" si="11"/>
        <v>100.05</v>
      </c>
      <c r="DD6" s="36">
        <f t="shared" si="11"/>
        <v>100.05</v>
      </c>
      <c r="DE6" s="36">
        <f t="shared" si="11"/>
        <v>100.08</v>
      </c>
      <c r="DF6" s="36">
        <f t="shared" si="11"/>
        <v>100</v>
      </c>
      <c r="DG6" s="35" t="str">
        <f>IF(DG7="","",IF(DG7="-","【-】","【"&amp;SUBSTITUTE(TEXT(DG7,"#,##0.00"),"-","△")&amp;"】"))</f>
        <v>【100.00】</v>
      </c>
      <c r="DH6" s="36">
        <f>IF(DH7="",NA(),DH7)</f>
        <v>62.81</v>
      </c>
      <c r="DI6" s="36">
        <f t="shared" ref="DI6:DQ6" si="12">IF(DI7="",NA(),DI7)</f>
        <v>59.05</v>
      </c>
      <c r="DJ6" s="36">
        <f t="shared" si="12"/>
        <v>58.92</v>
      </c>
      <c r="DK6" s="36">
        <f t="shared" si="12"/>
        <v>57.66</v>
      </c>
      <c r="DL6" s="36">
        <f t="shared" si="12"/>
        <v>58.3</v>
      </c>
      <c r="DM6" s="36">
        <f t="shared" si="12"/>
        <v>52.4</v>
      </c>
      <c r="DN6" s="36">
        <f t="shared" si="12"/>
        <v>53.56</v>
      </c>
      <c r="DO6" s="36">
        <f t="shared" si="12"/>
        <v>54.73</v>
      </c>
      <c r="DP6" s="36">
        <f t="shared" si="12"/>
        <v>55.77</v>
      </c>
      <c r="DQ6" s="36">
        <f t="shared" si="12"/>
        <v>56.48</v>
      </c>
      <c r="DR6" s="35" t="str">
        <f>IF(DR7="","",IF(DR7="-","【-】","【"&amp;SUBSTITUTE(TEXT(DR7,"#,##0.00"),"-","△")&amp;"】"))</f>
        <v>【56.48】</v>
      </c>
      <c r="DS6" s="36">
        <f>IF(DS7="",NA(),DS7)</f>
        <v>7.78</v>
      </c>
      <c r="DT6" s="36">
        <f t="shared" ref="DT6:EB6" si="13">IF(DT7="",NA(),DT7)</f>
        <v>12.17</v>
      </c>
      <c r="DU6" s="36">
        <f t="shared" si="13"/>
        <v>32.869999999999997</v>
      </c>
      <c r="DV6" s="36">
        <f t="shared" si="13"/>
        <v>37.99</v>
      </c>
      <c r="DW6" s="36">
        <f t="shared" si="13"/>
        <v>46.32</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90000</v>
      </c>
      <c r="D7" s="38">
        <v>46</v>
      </c>
      <c r="E7" s="38">
        <v>1</v>
      </c>
      <c r="F7" s="38">
        <v>0</v>
      </c>
      <c r="G7" s="38">
        <v>2</v>
      </c>
      <c r="H7" s="38" t="s">
        <v>93</v>
      </c>
      <c r="I7" s="38" t="s">
        <v>94</v>
      </c>
      <c r="J7" s="38" t="s">
        <v>95</v>
      </c>
      <c r="K7" s="38" t="s">
        <v>96</v>
      </c>
      <c r="L7" s="38" t="s">
        <v>97</v>
      </c>
      <c r="M7" s="38" t="s">
        <v>98</v>
      </c>
      <c r="N7" s="39" t="s">
        <v>99</v>
      </c>
      <c r="O7" s="39">
        <v>86.29</v>
      </c>
      <c r="P7" s="39">
        <v>96.11</v>
      </c>
      <c r="Q7" s="39">
        <v>0</v>
      </c>
      <c r="R7" s="39">
        <v>1965516</v>
      </c>
      <c r="S7" s="39">
        <v>6408.09</v>
      </c>
      <c r="T7" s="39">
        <v>306.72000000000003</v>
      </c>
      <c r="U7" s="39">
        <v>820852</v>
      </c>
      <c r="V7" s="39">
        <v>1761.72</v>
      </c>
      <c r="W7" s="39">
        <v>465.94</v>
      </c>
      <c r="X7" s="39">
        <v>135.49</v>
      </c>
      <c r="Y7" s="39">
        <v>128.46</v>
      </c>
      <c r="Z7" s="39">
        <v>121.64</v>
      </c>
      <c r="AA7" s="39">
        <v>118.23</v>
      </c>
      <c r="AB7" s="39">
        <v>121.59</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3165.81</v>
      </c>
      <c r="AU7" s="39">
        <v>3127.16</v>
      </c>
      <c r="AV7" s="39">
        <v>1716.86</v>
      </c>
      <c r="AW7" s="39">
        <v>3351.55</v>
      </c>
      <c r="AX7" s="39">
        <v>1211.3900000000001</v>
      </c>
      <c r="AY7" s="39">
        <v>212.95</v>
      </c>
      <c r="AZ7" s="39">
        <v>224.41</v>
      </c>
      <c r="BA7" s="39">
        <v>243.44</v>
      </c>
      <c r="BB7" s="39">
        <v>258.49</v>
      </c>
      <c r="BC7" s="39">
        <v>271.10000000000002</v>
      </c>
      <c r="BD7" s="39">
        <v>271.10000000000002</v>
      </c>
      <c r="BE7" s="39">
        <v>65.28</v>
      </c>
      <c r="BF7" s="39">
        <v>55.45</v>
      </c>
      <c r="BG7" s="39">
        <v>47.02</v>
      </c>
      <c r="BH7" s="39">
        <v>39.729999999999997</v>
      </c>
      <c r="BI7" s="39">
        <v>32.590000000000003</v>
      </c>
      <c r="BJ7" s="39">
        <v>333.48</v>
      </c>
      <c r="BK7" s="39">
        <v>320.31</v>
      </c>
      <c r="BL7" s="39">
        <v>303.26</v>
      </c>
      <c r="BM7" s="39">
        <v>290.31</v>
      </c>
      <c r="BN7" s="39">
        <v>272.95999999999998</v>
      </c>
      <c r="BO7" s="39">
        <v>272.95999999999998</v>
      </c>
      <c r="BP7" s="39">
        <v>132.85</v>
      </c>
      <c r="BQ7" s="39">
        <v>125.57</v>
      </c>
      <c r="BR7" s="39">
        <v>120.79</v>
      </c>
      <c r="BS7" s="39">
        <v>117.31</v>
      </c>
      <c r="BT7" s="39">
        <v>121.88</v>
      </c>
      <c r="BU7" s="39">
        <v>112.81</v>
      </c>
      <c r="BV7" s="39">
        <v>113.88</v>
      </c>
      <c r="BW7" s="39">
        <v>114.14</v>
      </c>
      <c r="BX7" s="39">
        <v>112.83</v>
      </c>
      <c r="BY7" s="39">
        <v>112.84</v>
      </c>
      <c r="BZ7" s="39">
        <v>112.84</v>
      </c>
      <c r="CA7" s="39">
        <v>62.33</v>
      </c>
      <c r="CB7" s="39">
        <v>65.94</v>
      </c>
      <c r="CC7" s="39">
        <v>68.33</v>
      </c>
      <c r="CD7" s="39">
        <v>70.38</v>
      </c>
      <c r="CE7" s="39">
        <v>67.739999999999995</v>
      </c>
      <c r="CF7" s="39">
        <v>75.3</v>
      </c>
      <c r="CG7" s="39">
        <v>74.02</v>
      </c>
      <c r="CH7" s="39">
        <v>73.03</v>
      </c>
      <c r="CI7" s="39">
        <v>73.86</v>
      </c>
      <c r="CJ7" s="39">
        <v>73.849999999999994</v>
      </c>
      <c r="CK7" s="39">
        <v>73.849999999999994</v>
      </c>
      <c r="CL7" s="39">
        <v>70.489999999999995</v>
      </c>
      <c r="CM7" s="39">
        <v>71.22</v>
      </c>
      <c r="CN7" s="39">
        <v>71.92</v>
      </c>
      <c r="CO7" s="39">
        <v>71.53</v>
      </c>
      <c r="CP7" s="39">
        <v>71.53</v>
      </c>
      <c r="CQ7" s="39">
        <v>61.82</v>
      </c>
      <c r="CR7" s="39">
        <v>61.66</v>
      </c>
      <c r="CS7" s="39">
        <v>62.19</v>
      </c>
      <c r="CT7" s="39">
        <v>61.77</v>
      </c>
      <c r="CU7" s="39">
        <v>61.69</v>
      </c>
      <c r="CV7" s="39">
        <v>61.69</v>
      </c>
      <c r="CW7" s="39">
        <v>100.65</v>
      </c>
      <c r="CX7" s="39">
        <v>100.1</v>
      </c>
      <c r="CY7" s="39">
        <v>100</v>
      </c>
      <c r="CZ7" s="39">
        <v>100.07</v>
      </c>
      <c r="DA7" s="39">
        <v>100.01</v>
      </c>
      <c r="DB7" s="39">
        <v>100.03</v>
      </c>
      <c r="DC7" s="39">
        <v>100.05</v>
      </c>
      <c r="DD7" s="39">
        <v>100.05</v>
      </c>
      <c r="DE7" s="39">
        <v>100.08</v>
      </c>
      <c r="DF7" s="39">
        <v>100</v>
      </c>
      <c r="DG7" s="39">
        <v>100</v>
      </c>
      <c r="DH7" s="39">
        <v>62.81</v>
      </c>
      <c r="DI7" s="39">
        <v>59.05</v>
      </c>
      <c r="DJ7" s="39">
        <v>58.92</v>
      </c>
      <c r="DK7" s="39">
        <v>57.66</v>
      </c>
      <c r="DL7" s="39">
        <v>58.3</v>
      </c>
      <c r="DM7" s="39">
        <v>52.4</v>
      </c>
      <c r="DN7" s="39">
        <v>53.56</v>
      </c>
      <c r="DO7" s="39">
        <v>54.73</v>
      </c>
      <c r="DP7" s="39">
        <v>55.77</v>
      </c>
      <c r="DQ7" s="39">
        <v>56.48</v>
      </c>
      <c r="DR7" s="39">
        <v>56.48</v>
      </c>
      <c r="DS7" s="39">
        <v>7.78</v>
      </c>
      <c r="DT7" s="39">
        <v>12.17</v>
      </c>
      <c r="DU7" s="39">
        <v>32.869999999999997</v>
      </c>
      <c r="DV7" s="39">
        <v>37.99</v>
      </c>
      <c r="DW7" s="39">
        <v>46.32</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2021-02-01T07:49:24Z</cp:lastPrinted>
  <dcterms:created xsi:type="dcterms:W3CDTF">2020-12-04T02:05:04Z</dcterms:created>
  <dcterms:modified xsi:type="dcterms:W3CDTF">2021-02-02T08:33:20Z</dcterms:modified>
  <cp:category/>
</cp:coreProperties>
</file>